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-210" windowWidth="19440" windowHeight="9570" tabRatio="850"/>
  </bookViews>
  <sheets>
    <sheet name="Information" sheetId="14" r:id="rId1"/>
    <sheet name="ALA" sheetId="3" r:id="rId2"/>
    <sheet name="BIG" sheetId="5" r:id="rId3"/>
    <sheet name="GRI" sheetId="6" r:id="rId4"/>
    <sheet name="HEA" sheetId="7" r:id="rId5"/>
    <sheet name="LOD" sheetId="13" r:id="rId6"/>
    <sheet name="LOM" sheetId="8" r:id="rId7"/>
    <sheet name="PAL" sheetId="9" r:id="rId8"/>
    <sheet name="PLU" sheetId="10" r:id="rId9"/>
    <sheet name="POR" sheetId="12" r:id="rId10"/>
    <sheet name="UKI" sheetId="11" r:id="rId11"/>
  </sheets>
  <definedNames>
    <definedName name="IDX" localSheetId="2">BIG!#REF!</definedName>
    <definedName name="IDX" localSheetId="3">GRI!#REF!</definedName>
    <definedName name="IDX" localSheetId="4">HEA!#REF!</definedName>
    <definedName name="IDX" localSheetId="5">LOD!#REF!</definedName>
    <definedName name="IDX" localSheetId="6">LOM!#REF!</definedName>
    <definedName name="IDX" localSheetId="7">PAL!#REF!</definedName>
    <definedName name="IDX" localSheetId="8">PLU!#REF!</definedName>
    <definedName name="IDX" localSheetId="9">POR!#REF!</definedName>
    <definedName name="IDX" localSheetId="10">UKI!#REF!</definedName>
  </definedNames>
  <calcPr calcId="145621"/>
</workbook>
</file>

<file path=xl/calcChain.xml><?xml version="1.0" encoding="utf-8"?>
<calcChain xmlns="http://schemas.openxmlformats.org/spreadsheetml/2006/main">
  <c r="C23" i="11" l="1"/>
  <c r="D23" i="11"/>
  <c r="E23" i="11"/>
  <c r="F23" i="11"/>
  <c r="G23" i="11"/>
  <c r="H23" i="11"/>
  <c r="I23" i="11"/>
  <c r="J23" i="11"/>
  <c r="K23" i="11"/>
  <c r="L23" i="11"/>
  <c r="L46" i="10"/>
  <c r="K46" i="10"/>
  <c r="J46" i="10"/>
  <c r="I46" i="10"/>
  <c r="H46" i="10"/>
  <c r="G46" i="10"/>
  <c r="F46" i="10"/>
  <c r="E46" i="10"/>
  <c r="D46" i="10"/>
  <c r="C46" i="10"/>
  <c r="C50" i="9"/>
  <c r="D50" i="9"/>
  <c r="E50" i="9"/>
  <c r="F50" i="9"/>
  <c r="G50" i="9"/>
  <c r="H50" i="9"/>
  <c r="I50" i="9"/>
  <c r="J50" i="9"/>
  <c r="K50" i="9"/>
  <c r="L50" i="9"/>
  <c r="L46" i="8"/>
  <c r="K46" i="8"/>
  <c r="J46" i="8"/>
  <c r="I46" i="8"/>
  <c r="H46" i="8"/>
  <c r="G46" i="8"/>
  <c r="F46" i="8"/>
  <c r="E46" i="8"/>
  <c r="D46" i="8"/>
  <c r="C46" i="8"/>
  <c r="L46" i="13"/>
  <c r="K46" i="13"/>
  <c r="J46" i="13"/>
  <c r="I46" i="13"/>
  <c r="H46" i="13"/>
  <c r="G46" i="13"/>
  <c r="F46" i="13"/>
  <c r="E46" i="13"/>
  <c r="D46" i="13"/>
  <c r="C46" i="13"/>
  <c r="C46" i="5" l="1"/>
  <c r="C34" i="5"/>
  <c r="C27" i="5"/>
  <c r="C23" i="5"/>
  <c r="C16" i="5"/>
  <c r="L34" i="13"/>
  <c r="K34" i="13"/>
  <c r="J34" i="13"/>
  <c r="I34" i="13"/>
  <c r="H34" i="13"/>
  <c r="G34" i="13"/>
  <c r="F34" i="13"/>
  <c r="E34" i="13"/>
  <c r="D34" i="13"/>
  <c r="C34" i="13"/>
  <c r="L27" i="13"/>
  <c r="K27" i="13"/>
  <c r="J27" i="13"/>
  <c r="I27" i="13"/>
  <c r="H27" i="13"/>
  <c r="G27" i="13"/>
  <c r="F27" i="13"/>
  <c r="E27" i="13"/>
  <c r="D27" i="13"/>
  <c r="C27" i="13"/>
  <c r="L23" i="13"/>
  <c r="K23" i="13"/>
  <c r="J23" i="13"/>
  <c r="I23" i="13"/>
  <c r="H23" i="13"/>
  <c r="G23" i="13"/>
  <c r="F23" i="13"/>
  <c r="E23" i="13"/>
  <c r="D23" i="13"/>
  <c r="C23" i="13"/>
  <c r="L16" i="13"/>
  <c r="K16" i="13"/>
  <c r="J16" i="13"/>
  <c r="I16" i="13"/>
  <c r="H16" i="13"/>
  <c r="G16" i="13"/>
  <c r="F16" i="13"/>
  <c r="E16" i="13"/>
  <c r="D16" i="13"/>
  <c r="C16" i="13"/>
  <c r="L9" i="13"/>
  <c r="L11" i="13" s="1"/>
  <c r="L13" i="13" s="1"/>
  <c r="L59" i="13" s="1"/>
  <c r="K9" i="13"/>
  <c r="K11" i="13" s="1"/>
  <c r="K13" i="13" s="1"/>
  <c r="K59" i="13" s="1"/>
  <c r="J9" i="13"/>
  <c r="J11" i="13" s="1"/>
  <c r="J13" i="13" s="1"/>
  <c r="J59" i="13" s="1"/>
  <c r="I9" i="13"/>
  <c r="I11" i="13" s="1"/>
  <c r="I13" i="13" s="1"/>
  <c r="I59" i="13" s="1"/>
  <c r="H9" i="13"/>
  <c r="H11" i="13" s="1"/>
  <c r="H13" i="13" s="1"/>
  <c r="H59" i="13" s="1"/>
  <c r="G9" i="13"/>
  <c r="G11" i="13" s="1"/>
  <c r="G13" i="13" s="1"/>
  <c r="G59" i="13" s="1"/>
  <c r="F9" i="13"/>
  <c r="F11" i="13" s="1"/>
  <c r="F13" i="13" s="1"/>
  <c r="F59" i="13" s="1"/>
  <c r="E9" i="13"/>
  <c r="E11" i="13" s="1"/>
  <c r="E13" i="13" s="1"/>
  <c r="E59" i="13" s="1"/>
  <c r="D9" i="13"/>
  <c r="D11" i="13" s="1"/>
  <c r="D13" i="13" s="1"/>
  <c r="D59" i="13" s="1"/>
  <c r="C9" i="13"/>
  <c r="C11" i="13" s="1"/>
  <c r="C13" i="13" s="1"/>
  <c r="C59" i="13" s="1"/>
  <c r="L46" i="12"/>
  <c r="K46" i="12"/>
  <c r="J46" i="12"/>
  <c r="I46" i="12"/>
  <c r="H46" i="12"/>
  <c r="G46" i="12"/>
  <c r="F46" i="12"/>
  <c r="E46" i="12"/>
  <c r="D46" i="12"/>
  <c r="C46" i="12"/>
  <c r="L34" i="12"/>
  <c r="K34" i="12"/>
  <c r="J34" i="12"/>
  <c r="I34" i="12"/>
  <c r="H34" i="12"/>
  <c r="G34" i="12"/>
  <c r="F34" i="12"/>
  <c r="E34" i="12"/>
  <c r="D34" i="12"/>
  <c r="C34" i="12"/>
  <c r="L27" i="12"/>
  <c r="K27" i="12"/>
  <c r="J27" i="12"/>
  <c r="I27" i="12"/>
  <c r="H27" i="12"/>
  <c r="G27" i="12"/>
  <c r="F27" i="12"/>
  <c r="E27" i="12"/>
  <c r="D27" i="12"/>
  <c r="C27" i="12"/>
  <c r="L23" i="12"/>
  <c r="K23" i="12"/>
  <c r="J23" i="12"/>
  <c r="I23" i="12"/>
  <c r="H23" i="12"/>
  <c r="G23" i="12"/>
  <c r="F23" i="12"/>
  <c r="E23" i="12"/>
  <c r="D23" i="12"/>
  <c r="C23" i="12"/>
  <c r="L16" i="12"/>
  <c r="K16" i="12"/>
  <c r="J16" i="12"/>
  <c r="I16" i="12"/>
  <c r="H16" i="12"/>
  <c r="G16" i="12"/>
  <c r="F16" i="12"/>
  <c r="E16" i="12"/>
  <c r="D16" i="12"/>
  <c r="C16" i="12"/>
  <c r="L9" i="12"/>
  <c r="L11" i="12" s="1"/>
  <c r="L13" i="12" s="1"/>
  <c r="L61" i="12" s="1"/>
  <c r="K9" i="12"/>
  <c r="K11" i="12" s="1"/>
  <c r="K13" i="12" s="1"/>
  <c r="K61" i="12" s="1"/>
  <c r="J9" i="12"/>
  <c r="J11" i="12" s="1"/>
  <c r="J13" i="12" s="1"/>
  <c r="J61" i="12" s="1"/>
  <c r="I9" i="12"/>
  <c r="I11" i="12" s="1"/>
  <c r="I13" i="12" s="1"/>
  <c r="I61" i="12" s="1"/>
  <c r="H9" i="12"/>
  <c r="H11" i="12" s="1"/>
  <c r="H13" i="12" s="1"/>
  <c r="H61" i="12" s="1"/>
  <c r="G9" i="12"/>
  <c r="G11" i="12" s="1"/>
  <c r="G13" i="12" s="1"/>
  <c r="G61" i="12" s="1"/>
  <c r="F9" i="12"/>
  <c r="F11" i="12" s="1"/>
  <c r="F13" i="12" s="1"/>
  <c r="F61" i="12" s="1"/>
  <c r="E9" i="12"/>
  <c r="E11" i="12" s="1"/>
  <c r="E13" i="12" s="1"/>
  <c r="E61" i="12" s="1"/>
  <c r="D9" i="12"/>
  <c r="D11" i="12" s="1"/>
  <c r="D13" i="12" s="1"/>
  <c r="D61" i="12" s="1"/>
  <c r="C9" i="12"/>
  <c r="C11" i="12" s="1"/>
  <c r="C13" i="12" s="1"/>
  <c r="C61" i="12" s="1"/>
  <c r="L46" i="11"/>
  <c r="K46" i="11"/>
  <c r="J46" i="11"/>
  <c r="I46" i="11"/>
  <c r="H46" i="11"/>
  <c r="G46" i="11"/>
  <c r="F46" i="11"/>
  <c r="E46" i="11"/>
  <c r="D46" i="11"/>
  <c r="C46" i="11"/>
  <c r="L34" i="11"/>
  <c r="K34" i="11"/>
  <c r="J34" i="11"/>
  <c r="I34" i="11"/>
  <c r="H34" i="11"/>
  <c r="G34" i="11"/>
  <c r="F34" i="11"/>
  <c r="E34" i="11"/>
  <c r="D34" i="11"/>
  <c r="C34" i="11"/>
  <c r="L27" i="11"/>
  <c r="K27" i="11"/>
  <c r="J27" i="11"/>
  <c r="I27" i="11"/>
  <c r="H27" i="11"/>
  <c r="G27" i="11"/>
  <c r="F27" i="11"/>
  <c r="E27" i="11"/>
  <c r="D27" i="11"/>
  <c r="C27" i="11"/>
  <c r="L16" i="11"/>
  <c r="K16" i="11"/>
  <c r="J16" i="11"/>
  <c r="I16" i="11"/>
  <c r="H16" i="11"/>
  <c r="G16" i="11"/>
  <c r="F16" i="11"/>
  <c r="E16" i="11"/>
  <c r="D16" i="11"/>
  <c r="C16" i="11"/>
  <c r="L9" i="11"/>
  <c r="L11" i="11" s="1"/>
  <c r="L13" i="11" s="1"/>
  <c r="L58" i="11" s="1"/>
  <c r="K9" i="11"/>
  <c r="K11" i="11" s="1"/>
  <c r="K13" i="11" s="1"/>
  <c r="K58" i="11" s="1"/>
  <c r="J9" i="11"/>
  <c r="J11" i="11" s="1"/>
  <c r="J13" i="11" s="1"/>
  <c r="J58" i="11" s="1"/>
  <c r="I9" i="11"/>
  <c r="I11" i="11" s="1"/>
  <c r="I13" i="11" s="1"/>
  <c r="I58" i="11" s="1"/>
  <c r="H9" i="11"/>
  <c r="H11" i="11" s="1"/>
  <c r="H13" i="11" s="1"/>
  <c r="H58" i="11" s="1"/>
  <c r="G9" i="11"/>
  <c r="G11" i="11" s="1"/>
  <c r="G13" i="11" s="1"/>
  <c r="G58" i="11" s="1"/>
  <c r="F9" i="11"/>
  <c r="F11" i="11" s="1"/>
  <c r="F13" i="11" s="1"/>
  <c r="F58" i="11" s="1"/>
  <c r="E9" i="11"/>
  <c r="E11" i="11" s="1"/>
  <c r="E13" i="11" s="1"/>
  <c r="E58" i="11" s="1"/>
  <c r="D9" i="11"/>
  <c r="D11" i="11" s="1"/>
  <c r="D13" i="11" s="1"/>
  <c r="D58" i="11" s="1"/>
  <c r="C9" i="11"/>
  <c r="C11" i="11" s="1"/>
  <c r="C13" i="11" s="1"/>
  <c r="C58" i="11" s="1"/>
  <c r="L34" i="10"/>
  <c r="K34" i="10"/>
  <c r="J34" i="10"/>
  <c r="I34" i="10"/>
  <c r="H34" i="10"/>
  <c r="G34" i="10"/>
  <c r="F34" i="10"/>
  <c r="E34" i="10"/>
  <c r="D34" i="10"/>
  <c r="C34" i="10"/>
  <c r="L27" i="10"/>
  <c r="K27" i="10"/>
  <c r="J27" i="10"/>
  <c r="I27" i="10"/>
  <c r="H27" i="10"/>
  <c r="G27" i="10"/>
  <c r="F27" i="10"/>
  <c r="E27" i="10"/>
  <c r="D27" i="10"/>
  <c r="C27" i="10"/>
  <c r="L23" i="10"/>
  <c r="K23" i="10"/>
  <c r="J23" i="10"/>
  <c r="I23" i="10"/>
  <c r="H23" i="10"/>
  <c r="G23" i="10"/>
  <c r="F23" i="10"/>
  <c r="E23" i="10"/>
  <c r="D23" i="10"/>
  <c r="C23" i="10"/>
  <c r="L16" i="10"/>
  <c r="K16" i="10"/>
  <c r="J16" i="10"/>
  <c r="I16" i="10"/>
  <c r="H16" i="10"/>
  <c r="G16" i="10"/>
  <c r="F16" i="10"/>
  <c r="E16" i="10"/>
  <c r="D16" i="10"/>
  <c r="C16" i="10"/>
  <c r="L9" i="10"/>
  <c r="L11" i="10" s="1"/>
  <c r="L13" i="10" s="1"/>
  <c r="L58" i="10" s="1"/>
  <c r="K9" i="10"/>
  <c r="K11" i="10" s="1"/>
  <c r="K13" i="10" s="1"/>
  <c r="K58" i="10" s="1"/>
  <c r="J9" i="10"/>
  <c r="J11" i="10" s="1"/>
  <c r="J13" i="10" s="1"/>
  <c r="J58" i="10" s="1"/>
  <c r="I9" i="10"/>
  <c r="I11" i="10" s="1"/>
  <c r="I13" i="10" s="1"/>
  <c r="I58" i="10" s="1"/>
  <c r="H9" i="10"/>
  <c r="H11" i="10" s="1"/>
  <c r="H13" i="10" s="1"/>
  <c r="H58" i="10" s="1"/>
  <c r="G9" i="10"/>
  <c r="G11" i="10" s="1"/>
  <c r="G13" i="10" s="1"/>
  <c r="G58" i="10" s="1"/>
  <c r="F9" i="10"/>
  <c r="F11" i="10" s="1"/>
  <c r="F13" i="10" s="1"/>
  <c r="F58" i="10" s="1"/>
  <c r="E9" i="10"/>
  <c r="E11" i="10" s="1"/>
  <c r="E13" i="10" s="1"/>
  <c r="E58" i="10" s="1"/>
  <c r="D9" i="10"/>
  <c r="D11" i="10" s="1"/>
  <c r="D13" i="10" s="1"/>
  <c r="D58" i="10" s="1"/>
  <c r="C9" i="10"/>
  <c r="C11" i="10" s="1"/>
  <c r="C13" i="10" s="1"/>
  <c r="C58" i="10" s="1"/>
  <c r="L34" i="9"/>
  <c r="K34" i="9"/>
  <c r="J34" i="9"/>
  <c r="I34" i="9"/>
  <c r="H34" i="9"/>
  <c r="G34" i="9"/>
  <c r="F34" i="9"/>
  <c r="E34" i="9"/>
  <c r="D34" i="9"/>
  <c r="C34" i="9"/>
  <c r="L27" i="9"/>
  <c r="K27" i="9"/>
  <c r="J27" i="9"/>
  <c r="I27" i="9"/>
  <c r="H27" i="9"/>
  <c r="G27" i="9"/>
  <c r="F27" i="9"/>
  <c r="E27" i="9"/>
  <c r="D27" i="9"/>
  <c r="C27" i="9"/>
  <c r="L23" i="9"/>
  <c r="K23" i="9"/>
  <c r="J23" i="9"/>
  <c r="I23" i="9"/>
  <c r="H23" i="9"/>
  <c r="G23" i="9"/>
  <c r="F23" i="9"/>
  <c r="E23" i="9"/>
  <c r="D23" i="9"/>
  <c r="C23" i="9"/>
  <c r="L16" i="9"/>
  <c r="K16" i="9"/>
  <c r="J16" i="9"/>
  <c r="I16" i="9"/>
  <c r="H16" i="9"/>
  <c r="G16" i="9"/>
  <c r="F16" i="9"/>
  <c r="E16" i="9"/>
  <c r="D16" i="9"/>
  <c r="C16" i="9"/>
  <c r="L9" i="9"/>
  <c r="L11" i="9" s="1"/>
  <c r="L13" i="9" s="1"/>
  <c r="L62" i="9" s="1"/>
  <c r="K9" i="9"/>
  <c r="K11" i="9" s="1"/>
  <c r="K13" i="9" s="1"/>
  <c r="K62" i="9" s="1"/>
  <c r="J9" i="9"/>
  <c r="J11" i="9" s="1"/>
  <c r="J13" i="9" s="1"/>
  <c r="J62" i="9" s="1"/>
  <c r="I9" i="9"/>
  <c r="I11" i="9" s="1"/>
  <c r="I13" i="9" s="1"/>
  <c r="I62" i="9" s="1"/>
  <c r="H9" i="9"/>
  <c r="H11" i="9" s="1"/>
  <c r="H13" i="9" s="1"/>
  <c r="H62" i="9" s="1"/>
  <c r="G9" i="9"/>
  <c r="G11" i="9" s="1"/>
  <c r="G13" i="9" s="1"/>
  <c r="G62" i="9" s="1"/>
  <c r="F9" i="9"/>
  <c r="F11" i="9" s="1"/>
  <c r="F13" i="9" s="1"/>
  <c r="F62" i="9" s="1"/>
  <c r="E9" i="9"/>
  <c r="E11" i="9" s="1"/>
  <c r="E13" i="9" s="1"/>
  <c r="E62" i="9" s="1"/>
  <c r="D9" i="9"/>
  <c r="D11" i="9" s="1"/>
  <c r="D13" i="9" s="1"/>
  <c r="D62" i="9" s="1"/>
  <c r="C9" i="9"/>
  <c r="C11" i="9" s="1"/>
  <c r="C13" i="9" s="1"/>
  <c r="C62" i="9" s="1"/>
  <c r="L34" i="8"/>
  <c r="K34" i="8"/>
  <c r="J34" i="8"/>
  <c r="I34" i="8"/>
  <c r="H34" i="8"/>
  <c r="G34" i="8"/>
  <c r="F34" i="8"/>
  <c r="E34" i="8"/>
  <c r="D34" i="8"/>
  <c r="C34" i="8"/>
  <c r="L27" i="8"/>
  <c r="K27" i="8"/>
  <c r="J27" i="8"/>
  <c r="I27" i="8"/>
  <c r="H27" i="8"/>
  <c r="G27" i="8"/>
  <c r="F27" i="8"/>
  <c r="E27" i="8"/>
  <c r="D27" i="8"/>
  <c r="C27" i="8"/>
  <c r="L23" i="8"/>
  <c r="K23" i="8"/>
  <c r="J23" i="8"/>
  <c r="I23" i="8"/>
  <c r="H23" i="8"/>
  <c r="G23" i="8"/>
  <c r="F23" i="8"/>
  <c r="E23" i="8"/>
  <c r="D23" i="8"/>
  <c r="C23" i="8"/>
  <c r="L16" i="8"/>
  <c r="K16" i="8"/>
  <c r="J16" i="8"/>
  <c r="I16" i="8"/>
  <c r="H16" i="8"/>
  <c r="G16" i="8"/>
  <c r="F16" i="8"/>
  <c r="E16" i="8"/>
  <c r="D16" i="8"/>
  <c r="C16" i="8"/>
  <c r="L9" i="8"/>
  <c r="L11" i="8" s="1"/>
  <c r="L13" i="8" s="1"/>
  <c r="L59" i="8" s="1"/>
  <c r="K9" i="8"/>
  <c r="K11" i="8" s="1"/>
  <c r="K13" i="8" s="1"/>
  <c r="K59" i="8" s="1"/>
  <c r="J9" i="8"/>
  <c r="J11" i="8" s="1"/>
  <c r="J13" i="8" s="1"/>
  <c r="J59" i="8" s="1"/>
  <c r="I9" i="8"/>
  <c r="I11" i="8" s="1"/>
  <c r="I13" i="8" s="1"/>
  <c r="I59" i="8" s="1"/>
  <c r="H9" i="8"/>
  <c r="H11" i="8" s="1"/>
  <c r="H13" i="8" s="1"/>
  <c r="H59" i="8" s="1"/>
  <c r="G9" i="8"/>
  <c r="G11" i="8" s="1"/>
  <c r="G13" i="8" s="1"/>
  <c r="G59" i="8" s="1"/>
  <c r="F9" i="8"/>
  <c r="F11" i="8" s="1"/>
  <c r="F13" i="8" s="1"/>
  <c r="F59" i="8" s="1"/>
  <c r="E9" i="8"/>
  <c r="E11" i="8" s="1"/>
  <c r="E13" i="8" s="1"/>
  <c r="E59" i="8" s="1"/>
  <c r="D9" i="8"/>
  <c r="D11" i="8" s="1"/>
  <c r="D13" i="8" s="1"/>
  <c r="D59" i="8" s="1"/>
  <c r="C9" i="8"/>
  <c r="C11" i="8" s="1"/>
  <c r="C13" i="8" s="1"/>
  <c r="C59" i="8" s="1"/>
  <c r="L46" i="7"/>
  <c r="K46" i="7"/>
  <c r="J46" i="7"/>
  <c r="I46" i="7"/>
  <c r="H46" i="7"/>
  <c r="G46" i="7"/>
  <c r="F46" i="7"/>
  <c r="E46" i="7"/>
  <c r="D46" i="7"/>
  <c r="C46" i="7"/>
  <c r="L34" i="7"/>
  <c r="K34" i="7"/>
  <c r="J34" i="7"/>
  <c r="I34" i="7"/>
  <c r="H34" i="7"/>
  <c r="G34" i="7"/>
  <c r="F34" i="7"/>
  <c r="E34" i="7"/>
  <c r="D34" i="7"/>
  <c r="C34" i="7"/>
  <c r="L27" i="7"/>
  <c r="K27" i="7"/>
  <c r="J27" i="7"/>
  <c r="I27" i="7"/>
  <c r="H27" i="7"/>
  <c r="G27" i="7"/>
  <c r="F27" i="7"/>
  <c r="E27" i="7"/>
  <c r="D27" i="7"/>
  <c r="C27" i="7"/>
  <c r="L23" i="7"/>
  <c r="K23" i="7"/>
  <c r="J23" i="7"/>
  <c r="I23" i="7"/>
  <c r="H23" i="7"/>
  <c r="G23" i="7"/>
  <c r="F23" i="7"/>
  <c r="E23" i="7"/>
  <c r="D23" i="7"/>
  <c r="C23" i="7"/>
  <c r="L16" i="7"/>
  <c r="K16" i="7"/>
  <c r="J16" i="7"/>
  <c r="I16" i="7"/>
  <c r="H16" i="7"/>
  <c r="G16" i="7"/>
  <c r="F16" i="7"/>
  <c r="E16" i="7"/>
  <c r="D16" i="7"/>
  <c r="C16" i="7"/>
  <c r="L9" i="7"/>
  <c r="L11" i="7" s="1"/>
  <c r="L13" i="7" s="1"/>
  <c r="L58" i="7" s="1"/>
  <c r="K9" i="7"/>
  <c r="K11" i="7" s="1"/>
  <c r="K13" i="7" s="1"/>
  <c r="K58" i="7" s="1"/>
  <c r="J9" i="7"/>
  <c r="J11" i="7" s="1"/>
  <c r="J13" i="7" s="1"/>
  <c r="J58" i="7" s="1"/>
  <c r="I9" i="7"/>
  <c r="I11" i="7" s="1"/>
  <c r="I13" i="7" s="1"/>
  <c r="I58" i="7" s="1"/>
  <c r="H9" i="7"/>
  <c r="H11" i="7" s="1"/>
  <c r="H13" i="7" s="1"/>
  <c r="H58" i="7" s="1"/>
  <c r="G9" i="7"/>
  <c r="G11" i="7" s="1"/>
  <c r="G13" i="7" s="1"/>
  <c r="G58" i="7" s="1"/>
  <c r="F9" i="7"/>
  <c r="F11" i="7" s="1"/>
  <c r="F13" i="7" s="1"/>
  <c r="F58" i="7" s="1"/>
  <c r="E9" i="7"/>
  <c r="E11" i="7" s="1"/>
  <c r="E13" i="7" s="1"/>
  <c r="E58" i="7" s="1"/>
  <c r="D9" i="7"/>
  <c r="D11" i="7" s="1"/>
  <c r="D13" i="7" s="1"/>
  <c r="D58" i="7" s="1"/>
  <c r="C9" i="7"/>
  <c r="C11" i="7" s="1"/>
  <c r="C13" i="7" s="1"/>
  <c r="C58" i="7" s="1"/>
  <c r="L46" i="6"/>
  <c r="K46" i="6"/>
  <c r="J46" i="6"/>
  <c r="I46" i="6"/>
  <c r="H46" i="6"/>
  <c r="G46" i="6"/>
  <c r="F46" i="6"/>
  <c r="E46" i="6"/>
  <c r="D46" i="6"/>
  <c r="C46" i="6"/>
  <c r="L34" i="6"/>
  <c r="K34" i="6"/>
  <c r="J34" i="6"/>
  <c r="I34" i="6"/>
  <c r="H34" i="6"/>
  <c r="G34" i="6"/>
  <c r="F34" i="6"/>
  <c r="E34" i="6"/>
  <c r="D34" i="6"/>
  <c r="C34" i="6"/>
  <c r="L27" i="6"/>
  <c r="K27" i="6"/>
  <c r="J27" i="6"/>
  <c r="I27" i="6"/>
  <c r="H27" i="6"/>
  <c r="G27" i="6"/>
  <c r="F27" i="6"/>
  <c r="E27" i="6"/>
  <c r="D27" i="6"/>
  <c r="C27" i="6"/>
  <c r="L23" i="6"/>
  <c r="K23" i="6"/>
  <c r="J23" i="6"/>
  <c r="I23" i="6"/>
  <c r="H23" i="6"/>
  <c r="G23" i="6"/>
  <c r="F23" i="6"/>
  <c r="E23" i="6"/>
  <c r="D23" i="6"/>
  <c r="C23" i="6"/>
  <c r="L16" i="6"/>
  <c r="K16" i="6"/>
  <c r="J16" i="6"/>
  <c r="I16" i="6"/>
  <c r="H16" i="6"/>
  <c r="G16" i="6"/>
  <c r="F16" i="6"/>
  <c r="E16" i="6"/>
  <c r="D16" i="6"/>
  <c r="C16" i="6"/>
  <c r="L9" i="6"/>
  <c r="L11" i="6" s="1"/>
  <c r="L13" i="6" s="1"/>
  <c r="L58" i="6" s="1"/>
  <c r="K9" i="6"/>
  <c r="K11" i="6" s="1"/>
  <c r="K13" i="6" s="1"/>
  <c r="K58" i="6" s="1"/>
  <c r="J9" i="6"/>
  <c r="J11" i="6" s="1"/>
  <c r="J13" i="6" s="1"/>
  <c r="J58" i="6" s="1"/>
  <c r="I9" i="6"/>
  <c r="I11" i="6" s="1"/>
  <c r="I13" i="6" s="1"/>
  <c r="I58" i="6" s="1"/>
  <c r="H9" i="6"/>
  <c r="H11" i="6" s="1"/>
  <c r="H13" i="6" s="1"/>
  <c r="H58" i="6" s="1"/>
  <c r="G9" i="6"/>
  <c r="G11" i="6" s="1"/>
  <c r="G13" i="6" s="1"/>
  <c r="G58" i="6" s="1"/>
  <c r="F9" i="6"/>
  <c r="F11" i="6" s="1"/>
  <c r="F13" i="6" s="1"/>
  <c r="F58" i="6" s="1"/>
  <c r="E9" i="6"/>
  <c r="E11" i="6" s="1"/>
  <c r="E13" i="6" s="1"/>
  <c r="E58" i="6" s="1"/>
  <c r="D9" i="6"/>
  <c r="D11" i="6" s="1"/>
  <c r="D13" i="6" s="1"/>
  <c r="D58" i="6" s="1"/>
  <c r="C9" i="6"/>
  <c r="C11" i="6" s="1"/>
  <c r="C13" i="6" s="1"/>
  <c r="C58" i="6" s="1"/>
  <c r="L46" i="5"/>
  <c r="K46" i="5"/>
  <c r="J46" i="5"/>
  <c r="I46" i="5"/>
  <c r="H46" i="5"/>
  <c r="G46" i="5"/>
  <c r="F46" i="5"/>
  <c r="E46" i="5"/>
  <c r="D46" i="5"/>
  <c r="L34" i="5"/>
  <c r="K34" i="5"/>
  <c r="J34" i="5"/>
  <c r="I34" i="5"/>
  <c r="H34" i="5"/>
  <c r="G34" i="5"/>
  <c r="F34" i="5"/>
  <c r="E34" i="5"/>
  <c r="D34" i="5"/>
  <c r="L27" i="5"/>
  <c r="K27" i="5"/>
  <c r="J27" i="5"/>
  <c r="I27" i="5"/>
  <c r="H27" i="5"/>
  <c r="G27" i="5"/>
  <c r="F27" i="5"/>
  <c r="E27" i="5"/>
  <c r="D27" i="5"/>
  <c r="L23" i="5"/>
  <c r="K23" i="5"/>
  <c r="J23" i="5"/>
  <c r="I23" i="5"/>
  <c r="H23" i="5"/>
  <c r="G23" i="5"/>
  <c r="F23" i="5"/>
  <c r="E23" i="5"/>
  <c r="D23" i="5"/>
  <c r="L16" i="5"/>
  <c r="K16" i="5"/>
  <c r="J16" i="5"/>
  <c r="I16" i="5"/>
  <c r="H16" i="5"/>
  <c r="G16" i="5"/>
  <c r="F16" i="5"/>
  <c r="E16" i="5"/>
  <c r="D16" i="5"/>
  <c r="L9" i="5"/>
  <c r="L11" i="5" s="1"/>
  <c r="L13" i="5" s="1"/>
  <c r="L58" i="5" s="1"/>
  <c r="K9" i="5"/>
  <c r="K11" i="5" s="1"/>
  <c r="K13" i="5" s="1"/>
  <c r="K58" i="5" s="1"/>
  <c r="J9" i="5"/>
  <c r="J11" i="5" s="1"/>
  <c r="J13" i="5" s="1"/>
  <c r="J58" i="5" s="1"/>
  <c r="I9" i="5"/>
  <c r="I11" i="5" s="1"/>
  <c r="I13" i="5" s="1"/>
  <c r="I58" i="5" s="1"/>
  <c r="H9" i="5"/>
  <c r="H11" i="5" s="1"/>
  <c r="H13" i="5" s="1"/>
  <c r="H58" i="5" s="1"/>
  <c r="G9" i="5"/>
  <c r="G11" i="5" s="1"/>
  <c r="G13" i="5" s="1"/>
  <c r="G58" i="5" s="1"/>
  <c r="F9" i="5"/>
  <c r="F11" i="5" s="1"/>
  <c r="F13" i="5" s="1"/>
  <c r="F58" i="5" s="1"/>
  <c r="E9" i="5"/>
  <c r="E11" i="5" s="1"/>
  <c r="E13" i="5" s="1"/>
  <c r="E58" i="5" s="1"/>
  <c r="D9" i="5"/>
  <c r="D11" i="5" s="1"/>
  <c r="D13" i="5" s="1"/>
  <c r="D58" i="5" s="1"/>
  <c r="C9" i="5"/>
  <c r="C11" i="5" s="1"/>
  <c r="C13" i="5" s="1"/>
  <c r="C58" i="5" s="1"/>
  <c r="L34" i="3"/>
  <c r="K34" i="3"/>
  <c r="J34" i="3"/>
  <c r="I34" i="3"/>
  <c r="H34" i="3"/>
  <c r="G34" i="3"/>
  <c r="F34" i="3"/>
  <c r="E34" i="3"/>
  <c r="D34" i="3"/>
  <c r="C34" i="3"/>
  <c r="L27" i="3"/>
  <c r="K27" i="3"/>
  <c r="J27" i="3"/>
  <c r="I27" i="3"/>
  <c r="H27" i="3"/>
  <c r="G27" i="3"/>
  <c r="F27" i="3"/>
  <c r="E27" i="3"/>
  <c r="D27" i="3"/>
  <c r="C27" i="3"/>
  <c r="L23" i="3"/>
  <c r="K23" i="3"/>
  <c r="J23" i="3"/>
  <c r="I23" i="3"/>
  <c r="H23" i="3"/>
  <c r="G23" i="3"/>
  <c r="F23" i="3"/>
  <c r="E23" i="3"/>
  <c r="D23" i="3"/>
  <c r="C23" i="3"/>
  <c r="L16" i="3"/>
  <c r="K16" i="3"/>
  <c r="J16" i="3"/>
  <c r="I16" i="3"/>
  <c r="H16" i="3"/>
  <c r="G16" i="3"/>
  <c r="F16" i="3"/>
  <c r="E16" i="3"/>
  <c r="D16" i="3"/>
  <c r="C16" i="3"/>
  <c r="L46" i="3"/>
  <c r="K46" i="3"/>
  <c r="L9" i="3"/>
  <c r="L11" i="3" s="1"/>
  <c r="L13" i="3" s="1"/>
  <c r="L58" i="3" s="1"/>
  <c r="K9" i="3"/>
  <c r="K11" i="3" s="1"/>
  <c r="K13" i="3" s="1"/>
  <c r="K58" i="3" s="1"/>
  <c r="J9" i="3"/>
  <c r="J11" i="3" s="1"/>
  <c r="J13" i="3" s="1"/>
  <c r="I9" i="3"/>
  <c r="I11" i="3" s="1"/>
  <c r="I13" i="3" s="1"/>
  <c r="H9" i="3"/>
  <c r="H11" i="3" s="1"/>
  <c r="H13" i="3" s="1"/>
  <c r="G9" i="3"/>
  <c r="G11" i="3" s="1"/>
  <c r="G13" i="3" s="1"/>
  <c r="F9" i="3"/>
  <c r="F11" i="3" s="1"/>
  <c r="F13" i="3" s="1"/>
  <c r="E9" i="3"/>
  <c r="E11" i="3" s="1"/>
  <c r="E13" i="3" s="1"/>
  <c r="D9" i="3"/>
  <c r="D11" i="3" s="1"/>
  <c r="D13" i="3" s="1"/>
  <c r="C9" i="3"/>
  <c r="H57" i="7" l="1"/>
  <c r="H59" i="7" s="1"/>
  <c r="J58" i="8"/>
  <c r="J60" i="8" s="1"/>
  <c r="C61" i="9"/>
  <c r="C63" i="9" s="1"/>
  <c r="K61" i="9"/>
  <c r="K63" i="9" s="1"/>
  <c r="I61" i="9"/>
  <c r="G57" i="11"/>
  <c r="G59" i="11" s="1"/>
  <c r="E57" i="11"/>
  <c r="E59" i="11" s="1"/>
  <c r="C57" i="5"/>
  <c r="C59" i="5" s="1"/>
  <c r="I57" i="7"/>
  <c r="I59" i="7" s="1"/>
  <c r="F61" i="9"/>
  <c r="F63" i="9" s="1"/>
  <c r="D61" i="9"/>
  <c r="D63" i="9" s="1"/>
  <c r="L61" i="9"/>
  <c r="L63" i="9" s="1"/>
  <c r="K57" i="7"/>
  <c r="K59" i="7" s="1"/>
  <c r="J58" i="13"/>
  <c r="F57" i="10"/>
  <c r="F59" i="10" s="1"/>
  <c r="C57" i="11"/>
  <c r="C59" i="11" s="1"/>
  <c r="J60" i="12"/>
  <c r="J62" i="12" s="1"/>
  <c r="C57" i="7"/>
  <c r="C59" i="7" s="1"/>
  <c r="K57" i="11"/>
  <c r="K59" i="11" s="1"/>
  <c r="I57" i="11"/>
  <c r="I59" i="11" s="1"/>
  <c r="G57" i="7"/>
  <c r="G59" i="7" s="1"/>
  <c r="G58" i="8"/>
  <c r="G60" i="8" s="1"/>
  <c r="E58" i="8"/>
  <c r="J61" i="9"/>
  <c r="J63" i="9" s="1"/>
  <c r="D57" i="11"/>
  <c r="D59" i="11" s="1"/>
  <c r="L57" i="11"/>
  <c r="L59" i="11" s="1"/>
  <c r="J57" i="11"/>
  <c r="J59" i="11" s="1"/>
  <c r="H58" i="8"/>
  <c r="H60" i="8" s="1"/>
  <c r="F58" i="8"/>
  <c r="F60" i="8" s="1"/>
  <c r="G57" i="10"/>
  <c r="G59" i="10" s="1"/>
  <c r="E57" i="10"/>
  <c r="E59" i="10" s="1"/>
  <c r="C60" i="12"/>
  <c r="C62" i="12" s="1"/>
  <c r="K60" i="12"/>
  <c r="K62" i="12" s="1"/>
  <c r="I60" i="12"/>
  <c r="I62" i="12" s="1"/>
  <c r="L57" i="7"/>
  <c r="L59" i="7" s="1"/>
  <c r="G61" i="9"/>
  <c r="G63" i="9" s="1"/>
  <c r="E57" i="7"/>
  <c r="E59" i="7" s="1"/>
  <c r="C58" i="8"/>
  <c r="C60" i="8" s="1"/>
  <c r="K58" i="8"/>
  <c r="K60" i="8" s="1"/>
  <c r="I58" i="8"/>
  <c r="I60" i="8" s="1"/>
  <c r="H61" i="9"/>
  <c r="H63" i="9" s="1"/>
  <c r="H57" i="10"/>
  <c r="H59" i="10" s="1"/>
  <c r="H57" i="11"/>
  <c r="H59" i="11" s="1"/>
  <c r="F57" i="11"/>
  <c r="F59" i="11" s="1"/>
  <c r="F60" i="12"/>
  <c r="F62" i="12" s="1"/>
  <c r="D60" i="12"/>
  <c r="D62" i="12" s="1"/>
  <c r="L60" i="12"/>
  <c r="L62" i="12" s="1"/>
  <c r="H58" i="13"/>
  <c r="H60" i="13" s="1"/>
  <c r="J57" i="7"/>
  <c r="J59" i="7" s="1"/>
  <c r="E61" i="9"/>
  <c r="E63" i="9" s="1"/>
  <c r="F57" i="7"/>
  <c r="F59" i="7" s="1"/>
  <c r="D58" i="8"/>
  <c r="D60" i="8" s="1"/>
  <c r="L58" i="8"/>
  <c r="L60" i="8" s="1"/>
  <c r="C57" i="10"/>
  <c r="C59" i="10" s="1"/>
  <c r="K57" i="10"/>
  <c r="K59" i="10" s="1"/>
  <c r="I57" i="10"/>
  <c r="I59" i="10" s="1"/>
  <c r="G60" i="12"/>
  <c r="G62" i="12" s="1"/>
  <c r="E60" i="12"/>
  <c r="E62" i="12" s="1"/>
  <c r="I58" i="13"/>
  <c r="I60" i="13" s="1"/>
  <c r="D57" i="7"/>
  <c r="D59" i="7" s="1"/>
  <c r="D57" i="10"/>
  <c r="D59" i="10" s="1"/>
  <c r="L57" i="10"/>
  <c r="L59" i="10" s="1"/>
  <c r="J57" i="10"/>
  <c r="J59" i="10" s="1"/>
  <c r="H60" i="12"/>
  <c r="H62" i="12" s="1"/>
  <c r="G58" i="13"/>
  <c r="G60" i="13" s="1"/>
  <c r="C58" i="13"/>
  <c r="C60" i="13" s="1"/>
  <c r="K58" i="13"/>
  <c r="K60" i="13" s="1"/>
  <c r="D58" i="13"/>
  <c r="D60" i="13" s="1"/>
  <c r="L58" i="13"/>
  <c r="L60" i="13" s="1"/>
  <c r="E58" i="13"/>
  <c r="E60" i="13" s="1"/>
  <c r="F58" i="13"/>
  <c r="F60" i="13" s="1"/>
  <c r="J60" i="13"/>
  <c r="I63" i="9"/>
  <c r="E60" i="8"/>
  <c r="C57" i="6"/>
  <c r="C59" i="6" s="1"/>
  <c r="K57" i="6"/>
  <c r="K59" i="6" s="1"/>
  <c r="D57" i="6"/>
  <c r="D59" i="6" s="1"/>
  <c r="L57" i="6"/>
  <c r="L59" i="6" s="1"/>
  <c r="G57" i="6"/>
  <c r="G59" i="6" s="1"/>
  <c r="H57" i="6"/>
  <c r="H59" i="6" s="1"/>
  <c r="I57" i="6"/>
  <c r="I59" i="6" s="1"/>
  <c r="E57" i="6"/>
  <c r="E59" i="6" s="1"/>
  <c r="F57" i="6"/>
  <c r="F59" i="6" s="1"/>
  <c r="J57" i="6"/>
  <c r="J59" i="6" s="1"/>
  <c r="K57" i="5"/>
  <c r="K59" i="5" s="1"/>
  <c r="I57" i="5"/>
  <c r="I59" i="5" s="1"/>
  <c r="H57" i="5"/>
  <c r="H59" i="5" s="1"/>
  <c r="D57" i="5"/>
  <c r="L57" i="5"/>
  <c r="L59" i="5" s="1"/>
  <c r="E57" i="5"/>
  <c r="E59" i="5" s="1"/>
  <c r="J57" i="5"/>
  <c r="J59" i="5" s="1"/>
  <c r="F57" i="5"/>
  <c r="F59" i="5" s="1"/>
  <c r="G57" i="5"/>
  <c r="G59" i="5" s="1"/>
  <c r="D59" i="5"/>
  <c r="L57" i="3"/>
  <c r="L59" i="3" s="1"/>
  <c r="K57" i="3"/>
  <c r="K59" i="3" s="1"/>
  <c r="J46" i="3"/>
  <c r="I46" i="3"/>
  <c r="H46" i="3"/>
  <c r="G46" i="3"/>
  <c r="F46" i="3"/>
  <c r="F57" i="3" s="1"/>
  <c r="E46" i="3"/>
  <c r="D46" i="3"/>
  <c r="C46" i="3"/>
  <c r="C57" i="3" s="1"/>
  <c r="J58" i="3"/>
  <c r="I58" i="3"/>
  <c r="H58" i="3"/>
  <c r="G58" i="3"/>
  <c r="F58" i="3"/>
  <c r="E58" i="3"/>
  <c r="D58" i="3"/>
  <c r="D57" i="3" l="1"/>
  <c r="D59" i="3" s="1"/>
  <c r="J57" i="3"/>
  <c r="J59" i="3" s="1"/>
  <c r="E57" i="3"/>
  <c r="E59" i="3" s="1"/>
  <c r="G57" i="3"/>
  <c r="G59" i="3" s="1"/>
  <c r="H57" i="3"/>
  <c r="H59" i="3" s="1"/>
  <c r="I57" i="3"/>
  <c r="I59" i="3" s="1"/>
  <c r="F59" i="3"/>
  <c r="C11" i="3" l="1"/>
  <c r="C13" i="3" s="1"/>
  <c r="C58" i="3" l="1"/>
  <c r="C59" i="3" s="1"/>
</calcChain>
</file>

<file path=xl/sharedStrings.xml><?xml version="1.0" encoding="utf-8"?>
<sst xmlns="http://schemas.openxmlformats.org/spreadsheetml/2006/main" count="672" uniqueCount="97">
  <si>
    <t xml:space="preserve">Firm Sales Obligations </t>
  </si>
  <si>
    <t>Renewable DG Supply</t>
  </si>
  <si>
    <t>line</t>
  </si>
  <si>
    <t>Total Utility-Controlled Renewable Energy</t>
  </si>
  <si>
    <t>14a</t>
  </si>
  <si>
    <t>14b</t>
  </si>
  <si>
    <t>14c</t>
  </si>
  <si>
    <t>14d</t>
  </si>
  <si>
    <t>15a</t>
  </si>
  <si>
    <t>15b</t>
  </si>
  <si>
    <t>15c</t>
  </si>
  <si>
    <t xml:space="preserve">Total Fossil Energy Supply </t>
  </si>
  <si>
    <t>Adjusted Energy Demand / Consumption</t>
  </si>
  <si>
    <t>Demand Response / Interruptible Programs (-)</t>
  </si>
  <si>
    <t>Short Term and Spot Market Purchases</t>
  </si>
  <si>
    <t>Firm LSE Energy Requirement</t>
  </si>
  <si>
    <t xml:space="preserve">Generic Renewable Energy </t>
  </si>
  <si>
    <t>Generic Non-Renewable Energy</t>
  </si>
  <si>
    <t>Non-Renewable DG Supply</t>
  </si>
  <si>
    <t xml:space="preserve">ENERGY SUPPLY RESOURCES </t>
  </si>
  <si>
    <t>Total Hydroelectric Energy Generation</t>
  </si>
  <si>
    <t>Total Energy Supply from Renewable Contracts</t>
  </si>
  <si>
    <t>Total Energy Supply from Other Bilateral Contracts</t>
  </si>
  <si>
    <t>ENERGY BALANCE SUMMARY</t>
  </si>
  <si>
    <t>Total Energy: Existing and Planned Resources</t>
  </si>
  <si>
    <t>8a</t>
  </si>
  <si>
    <t>8b</t>
  </si>
  <si>
    <t>8c</t>
  </si>
  <si>
    <t>10a</t>
  </si>
  <si>
    <t>10b</t>
  </si>
  <si>
    <t>11a</t>
  </si>
  <si>
    <t>14e</t>
  </si>
  <si>
    <t>15d</t>
  </si>
  <si>
    <t>8d</t>
  </si>
  <si>
    <t>15e</t>
  </si>
  <si>
    <r>
      <rPr>
        <b/>
        <sz val="12"/>
        <rFont val="Times New Roman"/>
        <family val="1"/>
      </rPr>
      <t xml:space="preserve">Energy Surplus or </t>
    </r>
    <r>
      <rPr>
        <b/>
        <sz val="12"/>
        <color rgb="FFFF0000"/>
        <rFont val="Times New Roman"/>
        <family val="1"/>
      </rPr>
      <t>(Energy Need)</t>
    </r>
  </si>
  <si>
    <t>Additional and Achievable Energy Efficiency (-)</t>
  </si>
  <si>
    <t>Energy Balance Table (GWh)</t>
  </si>
  <si>
    <r>
      <t xml:space="preserve">CEC Form S-2: Energy Balance Table </t>
    </r>
    <r>
      <rPr>
        <sz val="12"/>
        <rFont val="Times New Roman"/>
        <family val="1"/>
      </rPr>
      <t>(issued 12/2014)</t>
    </r>
  </si>
  <si>
    <t>8e</t>
  </si>
  <si>
    <t>8f</t>
  </si>
  <si>
    <t>10d</t>
  </si>
  <si>
    <t xml:space="preserve"> </t>
  </si>
  <si>
    <t>14f</t>
  </si>
  <si>
    <t>14g</t>
  </si>
  <si>
    <t>14h</t>
  </si>
  <si>
    <t>14i</t>
  </si>
  <si>
    <t>14j</t>
  </si>
  <si>
    <t>Alalmeda Power &amp; Telecom</t>
  </si>
  <si>
    <t>Energy Balance Table</t>
  </si>
  <si>
    <t>Forcast Total Energy Consumption</t>
  </si>
  <si>
    <t>WATR_GRAEAGLE</t>
  </si>
  <si>
    <t>SOLR_SVPSYSTEM</t>
  </si>
  <si>
    <t>WIND_BRDSLD_2_HIWIND</t>
  </si>
  <si>
    <t>BGAS_RICHMN_7_BAYENV</t>
  </si>
  <si>
    <t>BGAS_GRNVLY_7_SCLAND</t>
  </si>
  <si>
    <t>BIOM_OXMTN_6_LNDFIL</t>
  </si>
  <si>
    <t>BGAS_KIRKER_7_KELCYN</t>
  </si>
  <si>
    <t>BGAS_ESQUON_6_LNDFIL</t>
  </si>
  <si>
    <t>MIXED_TH_NP15_GEN-APND</t>
  </si>
  <si>
    <t>WIND_BRDSLD_2_SHILO1</t>
  </si>
  <si>
    <t>BGAS_GONZLS_6_UNIT</t>
  </si>
  <si>
    <t>SOLR_SILVERADOSOLAR</t>
  </si>
  <si>
    <t>SOLR_BIGSKY_2_SOLAR4</t>
  </si>
  <si>
    <t>SOLR_CRWCKS_1_SOLAR1</t>
  </si>
  <si>
    <t>BIOM_CORRAL_6_SJOAQN</t>
  </si>
  <si>
    <t>SOLR_LAMONT_1_SOLAR4</t>
  </si>
  <si>
    <t>SOLR_EEKTMN_6_SOLAR1</t>
  </si>
  <si>
    <t>MIXED_MARBLE60</t>
  </si>
  <si>
    <t>BGAS_OAKC_1_EBMUD</t>
  </si>
  <si>
    <t>GAS_ALMEGT_1_UNIT1</t>
  </si>
  <si>
    <t>GAS_ALMEGT_1_UNIT2</t>
  </si>
  <si>
    <t>GAS_LODI25_2_UNIT1</t>
  </si>
  <si>
    <t>GAS_STIGCT_2_LODI</t>
  </si>
  <si>
    <t>GEOT_NCPA_7_GP1UN1</t>
  </si>
  <si>
    <t>GEOT_NCPA_7_GP1UN2</t>
  </si>
  <si>
    <t>GEOT_NCPA_7_GP2UN4</t>
  </si>
  <si>
    <t>WATR_COLVIL_7_PL1X2</t>
  </si>
  <si>
    <t>WATR_SPICER_1_UNITS</t>
  </si>
  <si>
    <t>WATR_WAPA_LARGE_HYDRO</t>
  </si>
  <si>
    <t>WATR_WAPA_SMALL_HYDRO</t>
  </si>
  <si>
    <t>City Of Biggs</t>
  </si>
  <si>
    <t>GAS_LODIEC_2_PL1X2</t>
  </si>
  <si>
    <t>City Of Gridley</t>
  </si>
  <si>
    <t>GAS_PALALT_7_COBUG</t>
  </si>
  <si>
    <t>GAS_PLMSSR_6_HISIER</t>
  </si>
  <si>
    <t>WATR_UKIAH_7_LAKEMN</t>
  </si>
  <si>
    <t>SOLR_GRIDLEY MAIN ONE</t>
  </si>
  <si>
    <t>City Of Healdsburg</t>
  </si>
  <si>
    <t>Lodi Electric</t>
  </si>
  <si>
    <t>SOLR_ASTORIA SOLAR</t>
  </si>
  <si>
    <t>Plumas Sierra Rural Electric Cooperative</t>
  </si>
  <si>
    <t>Palo Alto Utilities</t>
  </si>
  <si>
    <t>City Of Lompoc</t>
  </si>
  <si>
    <t>Port Of Oakland</t>
  </si>
  <si>
    <t>City Of Ukiah</t>
  </si>
  <si>
    <t>This workbook is a companion to Attachment C of FIRST NOTICE OF PUBLIC AVAILABILITY OF 15-DAY AMENDMENT TEXT of Proposed Amendments to the California Cap on Greenhouse Gas Emissions and Market-Based Compliance Mechanisms Regulation. Attachment C: 2021–2030 Allocation to Electrical Distribution Utilities is available at https://www.arb.ca.gov/regact/2016/capandtrade16/attach_c.pdf.
This workbook provides detailed information on ten electrical distribution utilities (EDU) that receive all their power through the Northern California Power Agency (NCPA).  NCPA uses a single S-2 form to report their generation and resources to the California Energy Commission.  NCPA broke down the projections by utility into separate S-2 forms, extended the estimated load and resources through 2026, and submitted this information to the Air Resources Board.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</si>
</sst>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9]mmm\-yy;@"/>
    <numFmt numFmtId="165" formatCode="#,##0.0_);[Red]\(#,##0.0\)"/>
    <numFmt numFmtId="166" formatCode="0.000%"/>
    <numFmt numFmtId="167" formatCode="#,##0.000_);[Red]\(#,##0.000\)"/>
    <numFmt numFmtId="168" formatCode="#,##0.0000_);[Red]\(#,##0.0000\)"/>
    <numFmt numFmtId="169" formatCode="0.0%"/>
  </numFmts>
  <fonts count="13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1"/>
      <name val="Times New Roman"/>
      <family val="1"/>
    </font>
    <font>
      <sz val="12"/>
      <color rgb="FF008000"/>
      <name val="Times New Roman"/>
      <family val="1"/>
    </font>
    <font>
      <sz val="10"/>
      <name val="Arial"/>
      <family val="2"/>
    </font>
    <font>
      <b/>
      <sz val="12"/>
      <color rgb="FFFF0000"/>
      <name val="Times New Roman"/>
      <family val="1"/>
    </font>
    <font>
      <sz val="12"/>
      <name val="Times New Roman"/>
      <family val="1"/>
    </font>
    <font>
      <b/>
      <sz val="12"/>
      <color rgb="FF008000"/>
      <name val="Times New Roman"/>
      <family val="1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10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Alignment="1">
      <alignment vertical="center"/>
    </xf>
    <xf numFmtId="0" fontId="0" fillId="0" borderId="1" xfId="0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0" borderId="0" xfId="0" applyNumberFormat="1" applyBorder="1" applyAlignment="1">
      <alignment horizontal="left" vertical="center"/>
    </xf>
    <xf numFmtId="3" fontId="0" fillId="0" borderId="1" xfId="0" applyNumberFormat="1" applyFill="1" applyBorder="1" applyAlignment="1">
      <alignment vertical="center"/>
    </xf>
    <xf numFmtId="38" fontId="7" fillId="0" borderId="1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3" fontId="0" fillId="2" borderId="2" xfId="0" applyNumberForma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 indent="1"/>
    </xf>
    <xf numFmtId="0" fontId="2" fillId="0" borderId="1" xfId="0" applyFont="1" applyFill="1" applyBorder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164" fontId="4" fillId="3" borderId="1" xfId="0" applyNumberFormat="1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indent="2"/>
    </xf>
    <xf numFmtId="0" fontId="2" fillId="0" borderId="0" xfId="0" applyFont="1" applyAlignment="1">
      <alignment horizontal="left" vertical="center" wrapText="1" indent="1"/>
    </xf>
    <xf numFmtId="165" fontId="7" fillId="0" borderId="1" xfId="0" applyNumberFormat="1" applyFont="1" applyFill="1" applyBorder="1" applyAlignment="1">
      <alignment horizontal="right" vertical="center"/>
    </xf>
    <xf numFmtId="165" fontId="4" fillId="0" borderId="1" xfId="0" applyNumberFormat="1" applyFont="1" applyFill="1" applyBorder="1" applyAlignment="1">
      <alignment vertical="center"/>
    </xf>
    <xf numFmtId="165" fontId="7" fillId="0" borderId="1" xfId="0" applyNumberFormat="1" applyFont="1" applyFill="1" applyBorder="1" applyAlignment="1">
      <alignment vertical="center"/>
    </xf>
    <xf numFmtId="0" fontId="2" fillId="0" borderId="1" xfId="7" applyFont="1" applyBorder="1" applyAlignment="1">
      <alignment horizontal="left" vertical="center" wrapText="1" indent="1"/>
    </xf>
    <xf numFmtId="166" fontId="2" fillId="0" borderId="1" xfId="8" applyNumberFormat="1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 indent="1"/>
    </xf>
    <xf numFmtId="164" fontId="4" fillId="0" borderId="1" xfId="0" quotePrefix="1" applyNumberFormat="1" applyFont="1" applyBorder="1" applyAlignment="1">
      <alignment horizontal="left" vertical="center" wrapText="1" indent="1"/>
    </xf>
    <xf numFmtId="164" fontId="4" fillId="0" borderId="1" xfId="0" quotePrefix="1" applyNumberFormat="1" applyFont="1" applyFill="1" applyBorder="1" applyAlignment="1">
      <alignment horizontal="center" vertical="center"/>
    </xf>
    <xf numFmtId="49" fontId="4" fillId="0" borderId="1" xfId="0" quotePrefix="1" applyNumberFormat="1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left" vertical="center" wrapText="1" indent="1"/>
    </xf>
    <xf numFmtId="1" fontId="4" fillId="3" borderId="1" xfId="0" applyNumberFormat="1" applyFont="1" applyFill="1" applyBorder="1" applyAlignment="1">
      <alignment horizontal="right" vertical="center" wrapText="1" indent="1"/>
    </xf>
    <xf numFmtId="167" fontId="7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168" fontId="7" fillId="0" borderId="1" xfId="0" applyNumberFormat="1" applyFont="1" applyFill="1" applyBorder="1" applyAlignment="1">
      <alignment vertical="center"/>
    </xf>
    <xf numFmtId="167" fontId="4" fillId="0" borderId="1" xfId="0" applyNumberFormat="1" applyFont="1" applyFill="1" applyBorder="1" applyAlignment="1">
      <alignment vertical="center"/>
    </xf>
    <xf numFmtId="9" fontId="0" fillId="0" borderId="0" xfId="8" applyFont="1" applyAlignment="1">
      <alignment vertical="center"/>
    </xf>
    <xf numFmtId="0" fontId="4" fillId="0" borderId="1" xfId="0" applyFont="1" applyFill="1" applyBorder="1" applyAlignment="1">
      <alignment horizontal="left" vertical="center" wrapText="1" indent="1"/>
    </xf>
    <xf numFmtId="167" fontId="11" fillId="0" borderId="1" xfId="0" applyNumberFormat="1" applyFont="1" applyFill="1" applyBorder="1" applyAlignment="1">
      <alignment vertical="center"/>
    </xf>
    <xf numFmtId="169" fontId="0" fillId="0" borderId="0" xfId="8" applyNumberFormat="1" applyFont="1" applyAlignment="1">
      <alignment vertical="center"/>
    </xf>
    <xf numFmtId="10" fontId="0" fillId="0" borderId="0" xfId="8" applyNumberFormat="1" applyFont="1" applyAlignment="1">
      <alignment vertical="center"/>
    </xf>
    <xf numFmtId="0" fontId="12" fillId="0" borderId="0" xfId="0" applyFont="1" applyAlignment="1">
      <alignment wrapText="1"/>
    </xf>
  </cellXfs>
  <cellStyles count="9">
    <cellStyle name="Normal" xfId="0" builtinId="0"/>
    <cellStyle name="Normal 1077" xfId="7"/>
    <cellStyle name="Normal 19" xfId="4"/>
    <cellStyle name="Normal 2" xfId="1"/>
    <cellStyle name="Normal 20" xfId="5"/>
    <cellStyle name="Normal 22" xfId="6"/>
    <cellStyle name="Normal 24" xfId="3"/>
    <cellStyle name="Normal 26" xfId="2"/>
    <cellStyle name="Percent" xfId="8" builtinId="5"/>
  </cellStyles>
  <dxfs count="0"/>
  <tableStyles count="0" defaultTableStyle="TableStyleMedium9" defaultPivotStyle="PivotStyleLight16"/>
  <colors>
    <mruColors>
      <color rgb="FFCC9900"/>
      <color rgb="FFFFFF99"/>
      <color rgb="FFFFFF66"/>
      <color rgb="FFDDDDDD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/>
  </sheetViews>
  <sheetFormatPr defaultRowHeight="15.75" x14ac:dyDescent="0.25"/>
  <cols>
    <col min="1" max="1" width="96.875" customWidth="1"/>
  </cols>
  <sheetData>
    <row r="1" spans="1:1" ht="159" customHeight="1" x14ac:dyDescent="0.25">
      <c r="A1" s="46" t="s">
        <v>96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7"/>
  </sheetPr>
  <dimension ref="A1:L67"/>
  <sheetViews>
    <sheetView zoomScale="90" zoomScaleNormal="90" workbookViewId="0">
      <pane xSplit="2" ySplit="6" topLeftCell="C7" activePane="bottomRight" state="frozen"/>
      <selection activeCell="R30" sqref="R30"/>
      <selection pane="topRight" activeCell="R30" sqref="R30"/>
      <selection pane="bottomLeft" activeCell="R30" sqref="R30"/>
      <selection pane="bottomRight" activeCell="B3" sqref="B3"/>
    </sheetView>
  </sheetViews>
  <sheetFormatPr defaultColWidth="7.125" defaultRowHeight="15.75" x14ac:dyDescent="0.25"/>
  <cols>
    <col min="1" max="1" width="3.875" style="15" customWidth="1"/>
    <col min="2" max="2" width="51.625" style="25" customWidth="1"/>
    <col min="3" max="10" width="9.75" style="5" customWidth="1"/>
    <col min="11" max="12" width="9.75" style="1" customWidth="1"/>
    <col min="13" max="16384" width="7.125" style="1"/>
  </cols>
  <sheetData>
    <row r="1" spans="1:12" s="2" customFormat="1" ht="15.75" customHeight="1" x14ac:dyDescent="0.25">
      <c r="B1" s="24" t="s">
        <v>38</v>
      </c>
      <c r="H1" s="6"/>
      <c r="I1" s="6"/>
      <c r="J1" s="6"/>
    </row>
    <row r="2" spans="1:12" s="2" customFormat="1" ht="15.75" customHeight="1" x14ac:dyDescent="0.25">
      <c r="B2" s="23"/>
      <c r="H2" s="6"/>
      <c r="I2" s="6"/>
      <c r="J2" s="6"/>
    </row>
    <row r="3" spans="1:12" s="2" customFormat="1" ht="15.75" customHeight="1" x14ac:dyDescent="0.25">
      <c r="B3" s="31" t="s">
        <v>94</v>
      </c>
      <c r="H3" s="6"/>
      <c r="I3" s="6"/>
      <c r="J3" s="6"/>
      <c r="K3" s="6"/>
    </row>
    <row r="4" spans="1:12" s="2" customFormat="1" x14ac:dyDescent="0.25">
      <c r="B4" s="16"/>
      <c r="K4" s="6"/>
    </row>
    <row r="5" spans="1:12" s="2" customFormat="1" x14ac:dyDescent="0.25">
      <c r="B5" s="16"/>
      <c r="H5" s="9"/>
      <c r="I5" s="9"/>
      <c r="J5" s="9"/>
      <c r="K5" s="6"/>
    </row>
    <row r="6" spans="1:12" s="3" customFormat="1" x14ac:dyDescent="0.25">
      <c r="A6" s="10" t="s">
        <v>2</v>
      </c>
      <c r="B6" s="21" t="s">
        <v>37</v>
      </c>
      <c r="C6" s="36">
        <v>2017</v>
      </c>
      <c r="D6" s="36">
        <v>2018</v>
      </c>
      <c r="E6" s="36">
        <v>2019</v>
      </c>
      <c r="F6" s="36">
        <v>2020</v>
      </c>
      <c r="G6" s="36">
        <v>2021</v>
      </c>
      <c r="H6" s="36">
        <v>2022</v>
      </c>
      <c r="I6" s="36">
        <v>2023</v>
      </c>
      <c r="J6" s="36">
        <v>2024</v>
      </c>
      <c r="K6" s="36">
        <v>2025</v>
      </c>
      <c r="L6" s="36">
        <v>2026</v>
      </c>
    </row>
    <row r="7" spans="1:12" s="3" customFormat="1" x14ac:dyDescent="0.25">
      <c r="A7" s="11"/>
      <c r="B7" s="32" t="s">
        <v>49</v>
      </c>
      <c r="C7" s="33"/>
      <c r="D7" s="33"/>
      <c r="E7" s="34"/>
      <c r="F7" s="34"/>
      <c r="G7" s="34"/>
      <c r="H7" s="34"/>
      <c r="I7" s="34"/>
      <c r="J7" s="34"/>
      <c r="K7" s="34"/>
      <c r="L7" s="34"/>
    </row>
    <row r="8" spans="1:12" x14ac:dyDescent="0.25">
      <c r="A8" s="4">
        <v>1</v>
      </c>
      <c r="B8" s="35" t="s">
        <v>50</v>
      </c>
      <c r="C8" s="26">
        <v>84.1</v>
      </c>
      <c r="D8" s="26">
        <v>84.8</v>
      </c>
      <c r="E8" s="26">
        <v>85.6</v>
      </c>
      <c r="F8" s="26">
        <v>86.3</v>
      </c>
      <c r="G8" s="26">
        <v>87</v>
      </c>
      <c r="H8" s="26">
        <v>87.8</v>
      </c>
      <c r="I8" s="26">
        <v>88.5</v>
      </c>
      <c r="J8" s="26">
        <v>89.3</v>
      </c>
      <c r="K8" s="26">
        <v>90</v>
      </c>
      <c r="L8" s="26">
        <v>90.8</v>
      </c>
    </row>
    <row r="9" spans="1:12" x14ac:dyDescent="0.25">
      <c r="A9" s="4">
        <v>3</v>
      </c>
      <c r="B9" s="17" t="s">
        <v>36</v>
      </c>
      <c r="C9" s="26">
        <f>C8*C10*-1</f>
        <v>-0.41844027842452208</v>
      </c>
      <c r="D9" s="26">
        <f t="shared" ref="D9:L9" si="0">D8*D10*-1</f>
        <v>-0.40515833850214478</v>
      </c>
      <c r="E9" s="26">
        <f t="shared" si="0"/>
        <v>-0.41260304413253229</v>
      </c>
      <c r="F9" s="26">
        <f t="shared" si="0"/>
        <v>-0.44308871607159522</v>
      </c>
      <c r="G9" s="26">
        <f t="shared" si="0"/>
        <v>-0.45407998395238225</v>
      </c>
      <c r="H9" s="26">
        <f t="shared" si="0"/>
        <v>-0.51090742143917889</v>
      </c>
      <c r="I9" s="26">
        <f t="shared" si="0"/>
        <v>-0.54866007204057432</v>
      </c>
      <c r="J9" s="26">
        <f t="shared" si="0"/>
        <v>-0.56437599999999999</v>
      </c>
      <c r="K9" s="26">
        <f t="shared" si="0"/>
        <v>-0.56879999999999997</v>
      </c>
      <c r="L9" s="26">
        <f t="shared" si="0"/>
        <v>-0.57385600000000003</v>
      </c>
    </row>
    <row r="10" spans="1:12" x14ac:dyDescent="0.25">
      <c r="A10" s="4">
        <v>4</v>
      </c>
      <c r="B10" s="17" t="s">
        <v>13</v>
      </c>
      <c r="C10" s="30">
        <v>4.9755086614092997E-3</v>
      </c>
      <c r="D10" s="30">
        <v>4.7778105955441604E-3</v>
      </c>
      <c r="E10" s="30">
        <v>4.8201290202398639E-3</v>
      </c>
      <c r="F10" s="30">
        <v>5.1342840796245104E-3</v>
      </c>
      <c r="G10" s="30">
        <v>5.2193101603722099E-3</v>
      </c>
      <c r="H10" s="30">
        <v>5.8189911325646796E-3</v>
      </c>
      <c r="I10" s="30">
        <v>6.1995488366166588E-3</v>
      </c>
      <c r="J10" s="30">
        <v>6.3200000000000001E-3</v>
      </c>
      <c r="K10" s="30">
        <v>6.3199999999999992E-3</v>
      </c>
      <c r="L10" s="30">
        <v>6.3200000000000001E-3</v>
      </c>
    </row>
    <row r="11" spans="1:12" x14ac:dyDescent="0.25">
      <c r="A11" s="4">
        <v>5</v>
      </c>
      <c r="B11" s="18" t="s">
        <v>12</v>
      </c>
      <c r="C11" s="27">
        <f t="shared" ref="C11:L11" si="1">C8+C9+C10</f>
        <v>83.686535230236871</v>
      </c>
      <c r="D11" s="27">
        <f t="shared" si="1"/>
        <v>84.399619472093391</v>
      </c>
      <c r="E11" s="27">
        <f t="shared" si="1"/>
        <v>85.192217084887702</v>
      </c>
      <c r="F11" s="27">
        <f t="shared" si="1"/>
        <v>85.862045568008028</v>
      </c>
      <c r="G11" s="27">
        <f t="shared" si="1"/>
        <v>86.551139326207988</v>
      </c>
      <c r="H11" s="27">
        <f t="shared" si="1"/>
        <v>87.294911569693383</v>
      </c>
      <c r="I11" s="27">
        <f t="shared" si="1"/>
        <v>87.957539476796043</v>
      </c>
      <c r="J11" s="27">
        <f t="shared" si="1"/>
        <v>88.741944000000004</v>
      </c>
      <c r="K11" s="27">
        <f t="shared" si="1"/>
        <v>89.437520000000006</v>
      </c>
      <c r="L11" s="27">
        <f t="shared" si="1"/>
        <v>90.232463999999993</v>
      </c>
    </row>
    <row r="12" spans="1:12" x14ac:dyDescent="0.25">
      <c r="A12" s="4">
        <v>6</v>
      </c>
      <c r="B12" s="17" t="s">
        <v>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x14ac:dyDescent="0.25">
      <c r="A13" s="4">
        <v>7</v>
      </c>
      <c r="B13" s="18" t="s">
        <v>15</v>
      </c>
      <c r="C13" s="27">
        <f>SUM(C11:C12)</f>
        <v>83.686535230236871</v>
      </c>
      <c r="D13" s="27">
        <f t="shared" ref="D13:L13" si="2">SUM(D11:D12)</f>
        <v>84.399619472093391</v>
      </c>
      <c r="E13" s="27">
        <f t="shared" si="2"/>
        <v>85.192217084887702</v>
      </c>
      <c r="F13" s="27">
        <f t="shared" si="2"/>
        <v>85.862045568008028</v>
      </c>
      <c r="G13" s="27">
        <f t="shared" si="2"/>
        <v>86.551139326207988</v>
      </c>
      <c r="H13" s="27">
        <f t="shared" si="2"/>
        <v>87.294911569693383</v>
      </c>
      <c r="I13" s="27">
        <f t="shared" si="2"/>
        <v>87.957539476796043</v>
      </c>
      <c r="J13" s="27">
        <f t="shared" si="2"/>
        <v>88.741944000000004</v>
      </c>
      <c r="K13" s="27">
        <f t="shared" si="2"/>
        <v>89.437520000000006</v>
      </c>
      <c r="L13" s="27">
        <f t="shared" si="2"/>
        <v>90.232463999999993</v>
      </c>
    </row>
    <row r="14" spans="1:12" x14ac:dyDescent="0.25">
      <c r="A14" s="13"/>
      <c r="B14" s="22"/>
      <c r="C14" s="14"/>
      <c r="D14" s="14"/>
      <c r="E14" s="14"/>
      <c r="F14" s="14"/>
      <c r="G14" s="14"/>
      <c r="H14" s="14"/>
      <c r="I14" s="14"/>
      <c r="J14" s="14"/>
    </row>
    <row r="15" spans="1:12" x14ac:dyDescent="0.25">
      <c r="A15" s="4"/>
      <c r="B15" s="18" t="s">
        <v>19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x14ac:dyDescent="0.25">
      <c r="A16" s="12" t="s">
        <v>25</v>
      </c>
      <c r="B16" s="18" t="s">
        <v>11</v>
      </c>
      <c r="C16" s="40">
        <f>SUM(C17:C21)</f>
        <v>0</v>
      </c>
      <c r="D16" s="40">
        <f t="shared" ref="D16:L16" si="3">SUM(D17:D21)</f>
        <v>0</v>
      </c>
      <c r="E16" s="40">
        <f t="shared" si="3"/>
        <v>0</v>
      </c>
      <c r="F16" s="40">
        <f t="shared" si="3"/>
        <v>0</v>
      </c>
      <c r="G16" s="40">
        <f t="shared" si="3"/>
        <v>0</v>
      </c>
      <c r="H16" s="40">
        <f t="shared" si="3"/>
        <v>0</v>
      </c>
      <c r="I16" s="40">
        <f t="shared" si="3"/>
        <v>0</v>
      </c>
      <c r="J16" s="40">
        <f t="shared" si="3"/>
        <v>0</v>
      </c>
      <c r="K16" s="40">
        <f t="shared" si="3"/>
        <v>0</v>
      </c>
      <c r="L16" s="40">
        <f t="shared" si="3"/>
        <v>0</v>
      </c>
    </row>
    <row r="17" spans="1:12" x14ac:dyDescent="0.25">
      <c r="A17" s="12" t="s">
        <v>26</v>
      </c>
      <c r="B17" s="17"/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spans="1:12" x14ac:dyDescent="0.25">
      <c r="A18" s="12" t="s">
        <v>27</v>
      </c>
      <c r="B18" s="17"/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1:12" x14ac:dyDescent="0.25">
      <c r="A19" s="12" t="s">
        <v>33</v>
      </c>
      <c r="B19" s="17"/>
      <c r="C19" s="37"/>
      <c r="D19" s="37"/>
      <c r="E19" s="37"/>
      <c r="F19" s="37"/>
      <c r="G19" s="37"/>
      <c r="H19" s="37"/>
      <c r="I19" s="37"/>
      <c r="J19" s="37"/>
      <c r="K19" s="37"/>
      <c r="L19" s="37"/>
    </row>
    <row r="20" spans="1:12" x14ac:dyDescent="0.25">
      <c r="A20" s="12" t="s">
        <v>39</v>
      </c>
      <c r="B20" s="17"/>
      <c r="C20" s="37"/>
      <c r="D20" s="37"/>
      <c r="E20" s="37"/>
      <c r="F20" s="37"/>
      <c r="G20" s="37"/>
      <c r="H20" s="37"/>
      <c r="I20" s="37"/>
      <c r="J20" s="37"/>
      <c r="K20" s="37"/>
      <c r="L20" s="37"/>
    </row>
    <row r="21" spans="1:12" x14ac:dyDescent="0.25">
      <c r="A21" s="12" t="s">
        <v>40</v>
      </c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x14ac:dyDescent="0.25">
      <c r="A22" s="12"/>
      <c r="B22" s="17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x14ac:dyDescent="0.25">
      <c r="A23" s="12" t="s">
        <v>28</v>
      </c>
      <c r="B23" s="18" t="s">
        <v>20</v>
      </c>
      <c r="C23" s="40">
        <f>SUM(C24:C25)</f>
        <v>0</v>
      </c>
      <c r="D23" s="40">
        <f t="shared" ref="D23:L23" si="4">SUM(D24:D25)</f>
        <v>0</v>
      </c>
      <c r="E23" s="40">
        <f t="shared" si="4"/>
        <v>0</v>
      </c>
      <c r="F23" s="40">
        <f t="shared" si="4"/>
        <v>0</v>
      </c>
      <c r="G23" s="40">
        <f t="shared" si="4"/>
        <v>0</v>
      </c>
      <c r="H23" s="40">
        <f t="shared" si="4"/>
        <v>0</v>
      </c>
      <c r="I23" s="40">
        <f t="shared" si="4"/>
        <v>0</v>
      </c>
      <c r="J23" s="40">
        <f t="shared" si="4"/>
        <v>0</v>
      </c>
      <c r="K23" s="40">
        <f t="shared" si="4"/>
        <v>0</v>
      </c>
      <c r="L23" s="40">
        <f t="shared" si="4"/>
        <v>0</v>
      </c>
    </row>
    <row r="24" spans="1:12" x14ac:dyDescent="0.25">
      <c r="A24" s="12" t="s">
        <v>29</v>
      </c>
      <c r="B24" s="1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1:12" x14ac:dyDescent="0.25">
      <c r="A25" s="12"/>
      <c r="B25" s="1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x14ac:dyDescent="0.25">
      <c r="A26" s="12" t="s">
        <v>41</v>
      </c>
      <c r="B26" s="17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x14ac:dyDescent="0.25">
      <c r="A27" s="12"/>
      <c r="B27" s="18" t="s">
        <v>3</v>
      </c>
      <c r="C27" s="40">
        <f>SUM(C28:C32)</f>
        <v>0</v>
      </c>
      <c r="D27" s="40">
        <f t="shared" ref="D27:L27" si="5">SUM(D28:D32)</f>
        <v>0</v>
      </c>
      <c r="E27" s="40">
        <f t="shared" si="5"/>
        <v>0</v>
      </c>
      <c r="F27" s="40">
        <f t="shared" si="5"/>
        <v>0</v>
      </c>
      <c r="G27" s="40">
        <f t="shared" si="5"/>
        <v>0</v>
      </c>
      <c r="H27" s="40">
        <f t="shared" si="5"/>
        <v>0</v>
      </c>
      <c r="I27" s="40">
        <f t="shared" si="5"/>
        <v>0</v>
      </c>
      <c r="J27" s="40">
        <f t="shared" si="5"/>
        <v>0</v>
      </c>
      <c r="K27" s="40">
        <f t="shared" si="5"/>
        <v>0</v>
      </c>
      <c r="L27" s="40">
        <f t="shared" si="5"/>
        <v>0</v>
      </c>
    </row>
    <row r="28" spans="1:12" x14ac:dyDescent="0.25">
      <c r="A28" s="12"/>
      <c r="B28" s="17"/>
      <c r="C28" s="37"/>
      <c r="D28" s="37"/>
      <c r="E28" s="37"/>
      <c r="F28" s="37"/>
      <c r="G28" s="37"/>
      <c r="H28" s="37"/>
      <c r="I28" s="37"/>
      <c r="J28" s="37"/>
      <c r="K28" s="37"/>
      <c r="L28" s="37"/>
    </row>
    <row r="29" spans="1:12" x14ac:dyDescent="0.25">
      <c r="A29" s="12" t="s">
        <v>30</v>
      </c>
      <c r="B29" s="17"/>
      <c r="C29" s="37"/>
      <c r="D29" s="37"/>
      <c r="E29" s="37"/>
      <c r="F29" s="37"/>
      <c r="G29" s="37"/>
      <c r="H29" s="37"/>
      <c r="I29" s="37"/>
      <c r="J29" s="37"/>
      <c r="K29" s="37"/>
      <c r="L29" s="37"/>
    </row>
    <row r="30" spans="1:12" x14ac:dyDescent="0.25">
      <c r="A30" s="12"/>
      <c r="B30" s="17"/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31" spans="1:12" x14ac:dyDescent="0.25">
      <c r="A31" s="12"/>
      <c r="B31" s="17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2" spans="1:12" x14ac:dyDescent="0.25">
      <c r="A32" s="12"/>
      <c r="B32" s="17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x14ac:dyDescent="0.25">
      <c r="A33" s="12"/>
      <c r="B33" s="17" t="s">
        <v>42</v>
      </c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x14ac:dyDescent="0.25">
      <c r="A34" s="12"/>
      <c r="B34" s="18" t="s">
        <v>21</v>
      </c>
      <c r="C34" s="40">
        <f t="shared" ref="C34:L34" si="6">SUM(C35:C45)</f>
        <v>7.5910000000000002</v>
      </c>
      <c r="D34" s="40">
        <f t="shared" si="6"/>
        <v>0.33</v>
      </c>
      <c r="E34" s="40">
        <f t="shared" si="6"/>
        <v>0.32600000000000001</v>
      </c>
      <c r="F34" s="40">
        <f t="shared" si="6"/>
        <v>0.33</v>
      </c>
      <c r="G34" s="40">
        <f t="shared" si="6"/>
        <v>0.33</v>
      </c>
      <c r="H34" s="40">
        <f t="shared" si="6"/>
        <v>0.33</v>
      </c>
      <c r="I34" s="40">
        <f t="shared" si="6"/>
        <v>0.33</v>
      </c>
      <c r="J34" s="40">
        <f t="shared" si="6"/>
        <v>0.33</v>
      </c>
      <c r="K34" s="40">
        <f t="shared" si="6"/>
        <v>0.33</v>
      </c>
      <c r="L34" s="40">
        <f t="shared" si="6"/>
        <v>0.33</v>
      </c>
    </row>
    <row r="35" spans="1:12" x14ac:dyDescent="0.25">
      <c r="A35" s="12" t="s">
        <v>42</v>
      </c>
      <c r="B35" s="17" t="s">
        <v>1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x14ac:dyDescent="0.25">
      <c r="A36" s="12" t="s">
        <v>4</v>
      </c>
      <c r="B36" s="19" t="s">
        <v>80</v>
      </c>
      <c r="C36" s="39">
        <v>0.29599999999999999</v>
      </c>
      <c r="D36" s="39">
        <v>0.33</v>
      </c>
      <c r="E36" s="39">
        <v>0.32600000000000001</v>
      </c>
      <c r="F36" s="39">
        <v>0.33</v>
      </c>
      <c r="G36" s="39">
        <v>0.33</v>
      </c>
      <c r="H36" s="39">
        <v>0.33</v>
      </c>
      <c r="I36" s="39">
        <v>0.33</v>
      </c>
      <c r="J36" s="39">
        <v>0.33</v>
      </c>
      <c r="K36" s="39">
        <v>0.33</v>
      </c>
      <c r="L36" s="39">
        <v>0.33</v>
      </c>
    </row>
    <row r="37" spans="1:12" x14ac:dyDescent="0.25">
      <c r="A37" s="12" t="s">
        <v>5</v>
      </c>
      <c r="B37" s="19" t="s">
        <v>69</v>
      </c>
      <c r="C37" s="39">
        <v>7.2949999999999999</v>
      </c>
      <c r="D37" s="39"/>
      <c r="E37" s="39"/>
      <c r="F37" s="39"/>
      <c r="G37" s="39"/>
      <c r="H37" s="39"/>
      <c r="I37" s="39"/>
      <c r="J37" s="39"/>
      <c r="K37" s="39"/>
      <c r="L37" s="39"/>
    </row>
    <row r="38" spans="1:12" x14ac:dyDescent="0.25">
      <c r="A38" s="12" t="s">
        <v>6</v>
      </c>
      <c r="B38" s="19"/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spans="1:12" x14ac:dyDescent="0.25">
      <c r="A39" s="12" t="s">
        <v>7</v>
      </c>
      <c r="B39" s="19"/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40" spans="1:12" x14ac:dyDescent="0.25">
      <c r="A40" s="12" t="s">
        <v>31</v>
      </c>
      <c r="B40" s="19"/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1" spans="1:12" x14ac:dyDescent="0.25">
      <c r="A41" s="12" t="s">
        <v>43</v>
      </c>
      <c r="B41" s="19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1:12" x14ac:dyDescent="0.25">
      <c r="A42" s="12" t="s">
        <v>44</v>
      </c>
      <c r="B42" s="19"/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1:12" x14ac:dyDescent="0.25">
      <c r="A43" s="12" t="s">
        <v>45</v>
      </c>
      <c r="B43" s="19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1:12" x14ac:dyDescent="0.25">
      <c r="A44" s="12" t="s">
        <v>46</v>
      </c>
      <c r="B44" s="1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1:12" x14ac:dyDescent="0.25">
      <c r="A45" s="12" t="s">
        <v>47</v>
      </c>
      <c r="B45" s="17"/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1:12" x14ac:dyDescent="0.25">
      <c r="A46" s="12"/>
      <c r="B46" s="18" t="s">
        <v>22</v>
      </c>
      <c r="C46" s="27">
        <f t="shared" ref="C46:L46" si="7">SUM(C47:C55)</f>
        <v>46.096000000000004</v>
      </c>
      <c r="D46" s="27">
        <f t="shared" si="7"/>
        <v>54.449999999999996</v>
      </c>
      <c r="E46" s="27">
        <f t="shared" si="7"/>
        <v>28.048999999999999</v>
      </c>
      <c r="F46" s="27">
        <f t="shared" si="7"/>
        <v>10.647</v>
      </c>
      <c r="G46" s="27">
        <f t="shared" si="7"/>
        <v>10.651</v>
      </c>
      <c r="H46" s="27">
        <f t="shared" si="7"/>
        <v>10.65</v>
      </c>
      <c r="I46" s="27">
        <f t="shared" si="7"/>
        <v>10.65</v>
      </c>
      <c r="J46" s="27">
        <f t="shared" si="7"/>
        <v>10.65</v>
      </c>
      <c r="K46" s="27">
        <f t="shared" si="7"/>
        <v>10.65</v>
      </c>
      <c r="L46" s="27">
        <f t="shared" si="7"/>
        <v>10.65</v>
      </c>
    </row>
    <row r="47" spans="1:12" x14ac:dyDescent="0.25">
      <c r="A47" s="12"/>
      <c r="B47" s="17" t="s">
        <v>18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</row>
    <row r="48" spans="1:12" x14ac:dyDescent="0.25">
      <c r="A48" s="12" t="s">
        <v>8</v>
      </c>
      <c r="B48" s="19" t="s">
        <v>59</v>
      </c>
      <c r="C48" s="37">
        <v>17.52</v>
      </c>
      <c r="D48" s="37">
        <v>0</v>
      </c>
      <c r="E48" s="37">
        <v>0</v>
      </c>
      <c r="F48" s="37"/>
      <c r="G48" s="37"/>
      <c r="H48" s="37"/>
      <c r="I48" s="37"/>
      <c r="J48" s="37"/>
      <c r="K48" s="37"/>
      <c r="L48" s="37"/>
    </row>
    <row r="49" spans="1:12" x14ac:dyDescent="0.25">
      <c r="A49" s="12"/>
      <c r="B49" s="19" t="s">
        <v>59</v>
      </c>
      <c r="C49" s="37">
        <v>17.52</v>
      </c>
      <c r="D49" s="37">
        <v>17.52</v>
      </c>
      <c r="E49" s="37">
        <v>0</v>
      </c>
      <c r="F49" s="37"/>
      <c r="G49" s="37"/>
      <c r="H49" s="37"/>
      <c r="I49" s="37"/>
      <c r="J49" s="37"/>
      <c r="K49" s="37"/>
      <c r="L49" s="37"/>
    </row>
    <row r="50" spans="1:12" x14ac:dyDescent="0.25">
      <c r="A50" s="12"/>
      <c r="B50" s="19" t="s">
        <v>59</v>
      </c>
      <c r="C50" s="37">
        <v>1.4870000000000001</v>
      </c>
      <c r="D50" s="37">
        <v>0</v>
      </c>
      <c r="E50" s="37">
        <v>0</v>
      </c>
      <c r="F50" s="37"/>
      <c r="G50" s="37"/>
      <c r="H50" s="37"/>
      <c r="I50" s="37"/>
      <c r="J50" s="37"/>
      <c r="K50" s="37"/>
      <c r="L50" s="37"/>
    </row>
    <row r="51" spans="1:12" x14ac:dyDescent="0.25">
      <c r="A51" s="12"/>
      <c r="B51" s="19" t="s">
        <v>59</v>
      </c>
      <c r="C51" s="37">
        <v>0</v>
      </c>
      <c r="D51" s="37">
        <v>17.518999999999998</v>
      </c>
      <c r="E51" s="37">
        <v>0</v>
      </c>
      <c r="F51" s="37"/>
      <c r="G51" s="37"/>
      <c r="H51" s="37"/>
      <c r="I51" s="37"/>
      <c r="J51" s="37"/>
      <c r="K51" s="37"/>
      <c r="L51" s="37"/>
    </row>
    <row r="52" spans="1:12" x14ac:dyDescent="0.25">
      <c r="A52" s="12" t="s">
        <v>9</v>
      </c>
      <c r="B52" s="19" t="s">
        <v>59</v>
      </c>
      <c r="C52" s="37">
        <v>0</v>
      </c>
      <c r="D52" s="37">
        <v>8.7609999999999992</v>
      </c>
      <c r="E52" s="37">
        <v>0</v>
      </c>
      <c r="F52" s="37"/>
      <c r="G52" s="37"/>
      <c r="H52" s="37"/>
      <c r="I52" s="37"/>
      <c r="J52" s="37"/>
      <c r="K52" s="37"/>
      <c r="L52" s="37"/>
    </row>
    <row r="53" spans="1:12" x14ac:dyDescent="0.25">
      <c r="A53" s="12" t="s">
        <v>10</v>
      </c>
      <c r="B53" s="19" t="s">
        <v>59</v>
      </c>
      <c r="C53" s="37">
        <v>0</v>
      </c>
      <c r="D53" s="37">
        <v>0</v>
      </c>
      <c r="E53" s="37">
        <v>17.518999999999998</v>
      </c>
      <c r="F53" s="37"/>
      <c r="G53" s="37"/>
      <c r="H53" s="37"/>
      <c r="I53" s="37"/>
      <c r="J53" s="37"/>
      <c r="K53" s="37"/>
      <c r="L53" s="37"/>
    </row>
    <row r="54" spans="1:12" x14ac:dyDescent="0.25">
      <c r="A54" s="12" t="s">
        <v>32</v>
      </c>
      <c r="B54" s="25" t="s">
        <v>79</v>
      </c>
      <c r="C54" s="37">
        <v>9.5690000000000008</v>
      </c>
      <c r="D54" s="37">
        <v>10.65</v>
      </c>
      <c r="E54" s="37">
        <v>10.53</v>
      </c>
      <c r="F54" s="37">
        <v>10.647</v>
      </c>
      <c r="G54" s="37">
        <v>10.651</v>
      </c>
      <c r="H54" s="37">
        <v>10.65</v>
      </c>
      <c r="I54" s="37">
        <v>10.65</v>
      </c>
      <c r="J54" s="37">
        <v>10.65</v>
      </c>
      <c r="K54" s="37">
        <v>10.65</v>
      </c>
      <c r="L54" s="37">
        <v>10.65</v>
      </c>
    </row>
    <row r="55" spans="1:12" x14ac:dyDescent="0.25">
      <c r="A55" s="12" t="s">
        <v>34</v>
      </c>
      <c r="B55" s="19"/>
      <c r="C55" s="37"/>
      <c r="D55" s="37"/>
      <c r="E55" s="37"/>
      <c r="F55" s="37"/>
      <c r="G55" s="37"/>
      <c r="H55" s="37"/>
      <c r="I55" s="37"/>
      <c r="J55" s="37"/>
      <c r="K55" s="37"/>
      <c r="L55" s="37"/>
    </row>
    <row r="56" spans="1:12" x14ac:dyDescent="0.25">
      <c r="A56" s="12"/>
      <c r="B56" s="19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x14ac:dyDescent="0.25">
      <c r="A57" s="12"/>
      <c r="B57" s="18" t="s">
        <v>14</v>
      </c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x14ac:dyDescent="0.25">
      <c r="A58" s="12"/>
      <c r="B58" s="22"/>
      <c r="C58" s="14"/>
      <c r="D58" s="14"/>
      <c r="E58" s="14"/>
      <c r="F58" s="14"/>
      <c r="G58" s="14"/>
      <c r="H58" s="14"/>
      <c r="I58" s="14"/>
      <c r="J58" s="14"/>
      <c r="K58" s="14"/>
      <c r="L58" s="14"/>
    </row>
    <row r="59" spans="1:12" x14ac:dyDescent="0.25">
      <c r="A59" s="4">
        <v>16</v>
      </c>
      <c r="B59" s="18" t="s">
        <v>23</v>
      </c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x14ac:dyDescent="0.25">
      <c r="A60" s="13"/>
      <c r="B60" s="18" t="s">
        <v>24</v>
      </c>
      <c r="C60" s="27">
        <f t="shared" ref="C60:L60" si="8">C16+C23+C27+C34+C46+C57</f>
        <v>53.687000000000005</v>
      </c>
      <c r="D60" s="27">
        <f t="shared" si="8"/>
        <v>54.779999999999994</v>
      </c>
      <c r="E60" s="27">
        <f t="shared" si="8"/>
        <v>28.375</v>
      </c>
      <c r="F60" s="27">
        <f t="shared" si="8"/>
        <v>10.977</v>
      </c>
      <c r="G60" s="27">
        <f t="shared" si="8"/>
        <v>10.981</v>
      </c>
      <c r="H60" s="27">
        <f t="shared" si="8"/>
        <v>10.98</v>
      </c>
      <c r="I60" s="27">
        <f t="shared" si="8"/>
        <v>10.98</v>
      </c>
      <c r="J60" s="27">
        <f t="shared" si="8"/>
        <v>10.98</v>
      </c>
      <c r="K60" s="27">
        <f t="shared" si="8"/>
        <v>10.98</v>
      </c>
      <c r="L60" s="27">
        <f t="shared" si="8"/>
        <v>10.98</v>
      </c>
    </row>
    <row r="61" spans="1:12" x14ac:dyDescent="0.25">
      <c r="A61" s="4"/>
      <c r="B61" s="18" t="s">
        <v>15</v>
      </c>
      <c r="C61" s="27">
        <f t="shared" ref="C61:L61" si="9">C13</f>
        <v>83.686535230236871</v>
      </c>
      <c r="D61" s="27">
        <f t="shared" si="9"/>
        <v>84.399619472093391</v>
      </c>
      <c r="E61" s="27">
        <f t="shared" si="9"/>
        <v>85.192217084887702</v>
      </c>
      <c r="F61" s="27">
        <f t="shared" si="9"/>
        <v>85.862045568008028</v>
      </c>
      <c r="G61" s="27">
        <f t="shared" si="9"/>
        <v>86.551139326207988</v>
      </c>
      <c r="H61" s="27">
        <f t="shared" si="9"/>
        <v>87.294911569693383</v>
      </c>
      <c r="I61" s="27">
        <f t="shared" si="9"/>
        <v>87.957539476796043</v>
      </c>
      <c r="J61" s="27">
        <f t="shared" si="9"/>
        <v>88.741944000000004</v>
      </c>
      <c r="K61" s="27">
        <f t="shared" si="9"/>
        <v>89.437520000000006</v>
      </c>
      <c r="L61" s="27">
        <f t="shared" si="9"/>
        <v>90.232463999999993</v>
      </c>
    </row>
    <row r="62" spans="1:12" x14ac:dyDescent="0.25">
      <c r="A62" s="4">
        <v>17</v>
      </c>
      <c r="B62" s="20" t="s">
        <v>35</v>
      </c>
      <c r="C62" s="27">
        <f t="shared" ref="C62:L62" si="10">C60-C61</f>
        <v>-29.999535230236866</v>
      </c>
      <c r="D62" s="27">
        <f t="shared" si="10"/>
        <v>-29.619619472093397</v>
      </c>
      <c r="E62" s="27">
        <f t="shared" si="10"/>
        <v>-56.817217084887702</v>
      </c>
      <c r="F62" s="27">
        <f t="shared" si="10"/>
        <v>-74.885045568008024</v>
      </c>
      <c r="G62" s="27">
        <f t="shared" si="10"/>
        <v>-75.570139326207993</v>
      </c>
      <c r="H62" s="27">
        <f t="shared" si="10"/>
        <v>-76.314911569693379</v>
      </c>
      <c r="I62" s="27">
        <f t="shared" si="10"/>
        <v>-76.977539476796039</v>
      </c>
      <c r="J62" s="27">
        <f t="shared" si="10"/>
        <v>-77.761944</v>
      </c>
      <c r="K62" s="27">
        <f t="shared" si="10"/>
        <v>-78.457520000000002</v>
      </c>
      <c r="L62" s="27">
        <f t="shared" si="10"/>
        <v>-79.252463999999989</v>
      </c>
    </row>
    <row r="63" spans="1:12" x14ac:dyDescent="0.25">
      <c r="A63" s="4">
        <v>18</v>
      </c>
      <c r="B63" s="17" t="s">
        <v>16</v>
      </c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x14ac:dyDescent="0.25">
      <c r="A64" s="12">
        <v>19</v>
      </c>
      <c r="B64" s="17" t="s">
        <v>17</v>
      </c>
      <c r="C64" s="8"/>
      <c r="D64" s="8"/>
      <c r="E64" s="8"/>
      <c r="F64" s="8"/>
      <c r="G64" s="8"/>
      <c r="H64" s="8"/>
      <c r="I64" s="8"/>
      <c r="J64" s="8"/>
      <c r="K64" s="8"/>
      <c r="L64" s="8"/>
    </row>
    <row r="67" spans="3:12" x14ac:dyDescent="0.25">
      <c r="C67" s="45"/>
      <c r="D67" s="45"/>
      <c r="E67" s="45"/>
      <c r="F67" s="45"/>
      <c r="G67" s="45"/>
      <c r="H67" s="45"/>
      <c r="I67" s="45"/>
      <c r="J67" s="45"/>
      <c r="K67" s="45"/>
      <c r="L67" s="45"/>
    </row>
  </sheetData>
  <printOptions horizontalCentered="1"/>
  <pageMargins left="0.5" right="0.5" top="0.5" bottom="0.5" header="0.5" footer="0.5"/>
  <pageSetup pageOrder="overThenDown" orientation="landscape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7"/>
  </sheetPr>
  <dimension ref="A1:L63"/>
  <sheetViews>
    <sheetView zoomScale="90" zoomScaleNormal="90" workbookViewId="0">
      <pane xSplit="2" ySplit="6" topLeftCell="C7" activePane="bottomRight" state="frozen"/>
      <selection activeCell="R30" sqref="R30"/>
      <selection pane="topRight" activeCell="R30" sqref="R30"/>
      <selection pane="bottomLeft" activeCell="R30" sqref="R30"/>
      <selection pane="bottomRight" activeCell="B3" sqref="B3"/>
    </sheetView>
  </sheetViews>
  <sheetFormatPr defaultColWidth="7.125" defaultRowHeight="15.75" x14ac:dyDescent="0.25"/>
  <cols>
    <col min="1" max="1" width="3.875" style="15" customWidth="1"/>
    <col min="2" max="2" width="51.625" style="25" customWidth="1"/>
    <col min="3" max="10" width="9.75" style="5" customWidth="1"/>
    <col min="11" max="12" width="9.75" style="1" customWidth="1"/>
    <col min="13" max="16384" width="7.125" style="1"/>
  </cols>
  <sheetData>
    <row r="1" spans="1:12" s="2" customFormat="1" ht="15.75" customHeight="1" x14ac:dyDescent="0.25">
      <c r="B1" s="24" t="s">
        <v>38</v>
      </c>
      <c r="H1" s="6"/>
      <c r="I1" s="6"/>
      <c r="J1" s="6"/>
    </row>
    <row r="2" spans="1:12" s="2" customFormat="1" ht="15.75" customHeight="1" x14ac:dyDescent="0.25">
      <c r="B2" s="23"/>
      <c r="H2" s="6"/>
      <c r="I2" s="6"/>
      <c r="J2" s="6"/>
    </row>
    <row r="3" spans="1:12" s="2" customFormat="1" ht="15.75" customHeight="1" x14ac:dyDescent="0.25">
      <c r="B3" s="31" t="s">
        <v>95</v>
      </c>
      <c r="H3" s="6"/>
      <c r="I3" s="6"/>
      <c r="J3" s="6"/>
      <c r="K3" s="6"/>
    </row>
    <row r="4" spans="1:12" s="2" customFormat="1" x14ac:dyDescent="0.25">
      <c r="B4" s="16"/>
      <c r="K4" s="6"/>
    </row>
    <row r="5" spans="1:12" s="2" customFormat="1" x14ac:dyDescent="0.25">
      <c r="B5" s="16"/>
      <c r="H5" s="9"/>
      <c r="I5" s="9"/>
      <c r="J5" s="9"/>
      <c r="K5" s="6"/>
    </row>
    <row r="6" spans="1:12" s="3" customFormat="1" x14ac:dyDescent="0.25">
      <c r="A6" s="10" t="s">
        <v>2</v>
      </c>
      <c r="B6" s="21" t="s">
        <v>37</v>
      </c>
      <c r="C6" s="36">
        <v>2017</v>
      </c>
      <c r="D6" s="36">
        <v>2018</v>
      </c>
      <c r="E6" s="36">
        <v>2019</v>
      </c>
      <c r="F6" s="36">
        <v>2020</v>
      </c>
      <c r="G6" s="36">
        <v>2021</v>
      </c>
      <c r="H6" s="36">
        <v>2022</v>
      </c>
      <c r="I6" s="36">
        <v>2023</v>
      </c>
      <c r="J6" s="36">
        <v>2024</v>
      </c>
      <c r="K6" s="36">
        <v>2025</v>
      </c>
      <c r="L6" s="36">
        <v>2026</v>
      </c>
    </row>
    <row r="7" spans="1:12" s="3" customFormat="1" x14ac:dyDescent="0.25">
      <c r="A7" s="11"/>
      <c r="B7" s="32" t="s">
        <v>49</v>
      </c>
      <c r="C7" s="33"/>
      <c r="D7" s="33"/>
      <c r="E7" s="34"/>
      <c r="F7" s="34"/>
      <c r="G7" s="34"/>
      <c r="H7" s="34"/>
      <c r="I7" s="34"/>
      <c r="J7" s="34"/>
      <c r="K7" s="34"/>
      <c r="L7" s="34"/>
    </row>
    <row r="8" spans="1:12" x14ac:dyDescent="0.25">
      <c r="A8" s="4">
        <v>1</v>
      </c>
      <c r="B8" s="35" t="s">
        <v>50</v>
      </c>
      <c r="C8" s="26">
        <v>117.5</v>
      </c>
      <c r="D8" s="26">
        <v>117.9</v>
      </c>
      <c r="E8" s="26">
        <v>118.4</v>
      </c>
      <c r="F8" s="26">
        <v>118.8</v>
      </c>
      <c r="G8" s="26">
        <v>119.2</v>
      </c>
      <c r="H8" s="26">
        <v>119.6</v>
      </c>
      <c r="I8" s="26">
        <v>120</v>
      </c>
      <c r="J8" s="26">
        <v>120.3</v>
      </c>
      <c r="K8" s="26">
        <v>120.6</v>
      </c>
      <c r="L8" s="26">
        <v>120.9</v>
      </c>
    </row>
    <row r="9" spans="1:12" x14ac:dyDescent="0.25">
      <c r="A9" s="4">
        <v>3</v>
      </c>
      <c r="B9" s="17" t="s">
        <v>36</v>
      </c>
      <c r="C9" s="26">
        <f>C8*C10*-1</f>
        <v>-0.58462226771559267</v>
      </c>
      <c r="D9" s="26">
        <f t="shared" ref="D9:L9" si="0">D8*D10*-1</f>
        <v>-0.56330386921465658</v>
      </c>
      <c r="E9" s="26">
        <f t="shared" si="0"/>
        <v>-0.57070327599639992</v>
      </c>
      <c r="F9" s="26">
        <f t="shared" si="0"/>
        <v>-0.60995294865939187</v>
      </c>
      <c r="G9" s="26">
        <f t="shared" si="0"/>
        <v>-0.62214177111636748</v>
      </c>
      <c r="H9" s="26">
        <f t="shared" si="0"/>
        <v>-0.69595133945473564</v>
      </c>
      <c r="I9" s="26">
        <f t="shared" si="0"/>
        <v>-0.74394586039399901</v>
      </c>
      <c r="J9" s="26">
        <f t="shared" si="0"/>
        <v>-0.76029599999999997</v>
      </c>
      <c r="K9" s="26">
        <f t="shared" si="0"/>
        <v>-0.76219199999999987</v>
      </c>
      <c r="L9" s="26">
        <f t="shared" si="0"/>
        <v>-0.7640880000000001</v>
      </c>
    </row>
    <row r="10" spans="1:12" x14ac:dyDescent="0.25">
      <c r="A10" s="4">
        <v>4</v>
      </c>
      <c r="B10" s="17" t="s">
        <v>13</v>
      </c>
      <c r="C10" s="30">
        <v>4.9755086614092997E-3</v>
      </c>
      <c r="D10" s="30">
        <v>4.7778105955441604E-3</v>
      </c>
      <c r="E10" s="30">
        <v>4.8201290202398639E-3</v>
      </c>
      <c r="F10" s="30">
        <v>5.1342840796245104E-3</v>
      </c>
      <c r="G10" s="30">
        <v>5.2193101603722099E-3</v>
      </c>
      <c r="H10" s="30">
        <v>5.8189911325646796E-3</v>
      </c>
      <c r="I10" s="30">
        <v>6.1995488366166588E-3</v>
      </c>
      <c r="J10" s="30">
        <v>6.3200000000000001E-3</v>
      </c>
      <c r="K10" s="30">
        <v>6.3199999999999992E-3</v>
      </c>
      <c r="L10" s="30">
        <v>6.3200000000000001E-3</v>
      </c>
    </row>
    <row r="11" spans="1:12" x14ac:dyDescent="0.25">
      <c r="A11" s="4">
        <v>5</v>
      </c>
      <c r="B11" s="18" t="s">
        <v>12</v>
      </c>
      <c r="C11" s="27">
        <f t="shared" ref="C11:L11" si="1">C8+C9+C10</f>
        <v>116.92035324094581</v>
      </c>
      <c r="D11" s="27">
        <f t="shared" si="1"/>
        <v>117.3414739413809</v>
      </c>
      <c r="E11" s="27">
        <f t="shared" si="1"/>
        <v>117.83411685302386</v>
      </c>
      <c r="F11" s="27">
        <f t="shared" si="1"/>
        <v>118.19518133542023</v>
      </c>
      <c r="G11" s="27">
        <f t="shared" si="1"/>
        <v>118.58307753904401</v>
      </c>
      <c r="H11" s="27">
        <f t="shared" si="1"/>
        <v>118.90986765167783</v>
      </c>
      <c r="I11" s="27">
        <f t="shared" si="1"/>
        <v>119.26225368844263</v>
      </c>
      <c r="J11" s="27">
        <f t="shared" si="1"/>
        <v>119.546024</v>
      </c>
      <c r="K11" s="27">
        <f t="shared" si="1"/>
        <v>119.844128</v>
      </c>
      <c r="L11" s="27">
        <f t="shared" si="1"/>
        <v>120.14223200000001</v>
      </c>
    </row>
    <row r="12" spans="1:12" x14ac:dyDescent="0.25">
      <c r="A12" s="4">
        <v>6</v>
      </c>
      <c r="B12" s="17" t="s">
        <v>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x14ac:dyDescent="0.25">
      <c r="A13" s="4">
        <v>7</v>
      </c>
      <c r="B13" s="18" t="s">
        <v>15</v>
      </c>
      <c r="C13" s="27">
        <f>SUM(C11:C12)</f>
        <v>116.92035324094581</v>
      </c>
      <c r="D13" s="27">
        <f t="shared" ref="D13:L13" si="2">SUM(D11:D12)</f>
        <v>117.3414739413809</v>
      </c>
      <c r="E13" s="27">
        <f t="shared" si="2"/>
        <v>117.83411685302386</v>
      </c>
      <c r="F13" s="27">
        <f t="shared" si="2"/>
        <v>118.19518133542023</v>
      </c>
      <c r="G13" s="27">
        <f t="shared" si="2"/>
        <v>118.58307753904401</v>
      </c>
      <c r="H13" s="27">
        <f t="shared" si="2"/>
        <v>118.90986765167783</v>
      </c>
      <c r="I13" s="27">
        <f t="shared" si="2"/>
        <v>119.26225368844263</v>
      </c>
      <c r="J13" s="27">
        <f t="shared" si="2"/>
        <v>119.546024</v>
      </c>
      <c r="K13" s="27">
        <f t="shared" si="2"/>
        <v>119.844128</v>
      </c>
      <c r="L13" s="27">
        <f t="shared" si="2"/>
        <v>120.14223200000001</v>
      </c>
    </row>
    <row r="14" spans="1:12" x14ac:dyDescent="0.25">
      <c r="A14" s="13"/>
      <c r="B14" s="22"/>
      <c r="C14" s="14"/>
      <c r="D14" s="14"/>
      <c r="E14" s="14"/>
      <c r="F14" s="14"/>
      <c r="G14" s="14"/>
      <c r="H14" s="14"/>
      <c r="I14" s="14"/>
      <c r="J14" s="14"/>
    </row>
    <row r="15" spans="1:12" x14ac:dyDescent="0.25">
      <c r="A15" s="4"/>
      <c r="B15" s="18" t="s">
        <v>19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x14ac:dyDescent="0.25">
      <c r="A16" s="12" t="s">
        <v>25</v>
      </c>
      <c r="B16" s="18" t="s">
        <v>11</v>
      </c>
      <c r="C16" s="40">
        <f>SUM(C17:C21)</f>
        <v>20.007000000000001</v>
      </c>
      <c r="D16" s="40">
        <f t="shared" ref="D16:L16" si="3">SUM(D17:D21)</f>
        <v>20.878</v>
      </c>
      <c r="E16" s="40">
        <f t="shared" si="3"/>
        <v>19.350999999999999</v>
      </c>
      <c r="F16" s="40">
        <f t="shared" si="3"/>
        <v>20.985000000000003</v>
      </c>
      <c r="G16" s="40">
        <f t="shared" si="3"/>
        <v>17.532</v>
      </c>
      <c r="H16" s="40">
        <f t="shared" si="3"/>
        <v>12.762</v>
      </c>
      <c r="I16" s="40">
        <f t="shared" si="3"/>
        <v>10.045</v>
      </c>
      <c r="J16" s="40">
        <f t="shared" si="3"/>
        <v>9.6209999999999987</v>
      </c>
      <c r="K16" s="40">
        <f t="shared" si="3"/>
        <v>9.1639999999999997</v>
      </c>
      <c r="L16" s="40">
        <f t="shared" si="3"/>
        <v>9.5459999999999994</v>
      </c>
    </row>
    <row r="17" spans="1:12" x14ac:dyDescent="0.25">
      <c r="A17" s="12" t="s">
        <v>26</v>
      </c>
      <c r="B17" s="17" t="s">
        <v>70</v>
      </c>
      <c r="C17" s="37">
        <v>6.0000000000000001E-3</v>
      </c>
      <c r="D17" s="37">
        <v>4.0000000000000001E-3</v>
      </c>
      <c r="E17" s="37">
        <v>1.4E-2</v>
      </c>
      <c r="F17" s="37">
        <v>6.0000000000000001E-3</v>
      </c>
      <c r="G17" s="37">
        <v>8.0000000000000002E-3</v>
      </c>
      <c r="H17" s="37">
        <v>0.01</v>
      </c>
      <c r="I17" s="37">
        <v>1.4E-2</v>
      </c>
      <c r="J17" s="37">
        <v>1.6E-2</v>
      </c>
      <c r="K17" s="37">
        <v>2.3E-2</v>
      </c>
      <c r="L17" s="37">
        <v>1.4E-2</v>
      </c>
    </row>
    <row r="18" spans="1:12" x14ac:dyDescent="0.25">
      <c r="A18" s="12" t="s">
        <v>27</v>
      </c>
      <c r="B18" s="17" t="s">
        <v>71</v>
      </c>
      <c r="C18" s="37">
        <v>6.0000000000000001E-3</v>
      </c>
      <c r="D18" s="37">
        <v>8.9999999999999993E-3</v>
      </c>
      <c r="E18" s="37">
        <v>1.7999999999999999E-2</v>
      </c>
      <c r="F18" s="37">
        <v>8.0000000000000002E-3</v>
      </c>
      <c r="G18" s="37">
        <v>1.2999999999999999E-2</v>
      </c>
      <c r="H18" s="37">
        <v>1.4999999999999999E-2</v>
      </c>
      <c r="I18" s="37">
        <v>1.7999999999999999E-2</v>
      </c>
      <c r="J18" s="37">
        <v>2.1999999999999999E-2</v>
      </c>
      <c r="K18" s="37">
        <v>2.4E-2</v>
      </c>
      <c r="L18" s="37">
        <v>2.1000000000000001E-2</v>
      </c>
    </row>
    <row r="19" spans="1:12" x14ac:dyDescent="0.25">
      <c r="A19" s="12" t="s">
        <v>33</v>
      </c>
      <c r="B19" s="17" t="s">
        <v>72</v>
      </c>
      <c r="C19" s="37">
        <v>6.0000000000000001E-3</v>
      </c>
      <c r="D19" s="37">
        <v>3.4000000000000002E-2</v>
      </c>
      <c r="E19" s="37">
        <v>3.4000000000000002E-2</v>
      </c>
      <c r="F19" s="37">
        <v>2.8000000000000001E-2</v>
      </c>
      <c r="G19" s="37">
        <v>3.1E-2</v>
      </c>
      <c r="H19" s="37">
        <v>2.9000000000000001E-2</v>
      </c>
      <c r="I19" s="37">
        <v>3.3000000000000002E-2</v>
      </c>
      <c r="J19" s="37">
        <v>3.4000000000000002E-2</v>
      </c>
      <c r="K19" s="37">
        <v>3.4000000000000002E-2</v>
      </c>
      <c r="L19" s="37">
        <v>3.3000000000000002E-2</v>
      </c>
    </row>
    <row r="20" spans="1:12" x14ac:dyDescent="0.25">
      <c r="A20" s="12" t="s">
        <v>39</v>
      </c>
      <c r="B20" s="17" t="s">
        <v>82</v>
      </c>
      <c r="C20" s="37">
        <v>19.989000000000001</v>
      </c>
      <c r="D20" s="37">
        <v>20.831</v>
      </c>
      <c r="E20" s="37">
        <v>19.285</v>
      </c>
      <c r="F20" s="37">
        <v>20.943000000000001</v>
      </c>
      <c r="G20" s="37">
        <v>17.48</v>
      </c>
      <c r="H20" s="37">
        <v>12.708</v>
      </c>
      <c r="I20" s="37">
        <v>9.98</v>
      </c>
      <c r="J20" s="37">
        <v>9.5489999999999995</v>
      </c>
      <c r="K20" s="37">
        <v>9.0830000000000002</v>
      </c>
      <c r="L20" s="37">
        <v>9.4779999999999998</v>
      </c>
    </row>
    <row r="21" spans="1:12" x14ac:dyDescent="0.25">
      <c r="A21" s="12" t="s">
        <v>40</v>
      </c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x14ac:dyDescent="0.25">
      <c r="A22" s="12"/>
      <c r="B22" s="17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x14ac:dyDescent="0.25">
      <c r="A23" s="12" t="s">
        <v>28</v>
      </c>
      <c r="B23" s="18" t="s">
        <v>20</v>
      </c>
      <c r="C23" s="40">
        <f>SUM(C24:C25)</f>
        <v>9.7650000000000006</v>
      </c>
      <c r="D23" s="40">
        <f t="shared" ref="D23:L23" si="4">SUM(D24:D25)</f>
        <v>9.9030000000000005</v>
      </c>
      <c r="E23" s="40">
        <f t="shared" si="4"/>
        <v>9.8800000000000008</v>
      </c>
      <c r="F23" s="40">
        <f t="shared" si="4"/>
        <v>9.8550000000000004</v>
      </c>
      <c r="G23" s="40">
        <f t="shared" si="4"/>
        <v>9.7539999999999996</v>
      </c>
      <c r="H23" s="40">
        <f t="shared" si="4"/>
        <v>9.8480000000000008</v>
      </c>
      <c r="I23" s="40">
        <f t="shared" si="4"/>
        <v>9.8469999999999995</v>
      </c>
      <c r="J23" s="40">
        <f t="shared" si="4"/>
        <v>9.8569999999999993</v>
      </c>
      <c r="K23" s="40">
        <f t="shared" si="4"/>
        <v>9.8819999999999997</v>
      </c>
      <c r="L23" s="40">
        <f t="shared" si="4"/>
        <v>9.8680000000000003</v>
      </c>
    </row>
    <row r="24" spans="1:12" x14ac:dyDescent="0.25">
      <c r="A24" s="12" t="s">
        <v>29</v>
      </c>
      <c r="B24" s="17" t="s">
        <v>77</v>
      </c>
      <c r="C24" s="37">
        <v>9.7650000000000006</v>
      </c>
      <c r="D24" s="37">
        <v>9.9030000000000005</v>
      </c>
      <c r="E24" s="37">
        <v>9.8800000000000008</v>
      </c>
      <c r="F24" s="37">
        <v>9.8550000000000004</v>
      </c>
      <c r="G24" s="37">
        <v>9.7539999999999996</v>
      </c>
      <c r="H24" s="37">
        <v>9.8480000000000008</v>
      </c>
      <c r="I24" s="37">
        <v>9.8469999999999995</v>
      </c>
      <c r="J24" s="37">
        <v>9.8569999999999993</v>
      </c>
      <c r="K24" s="37">
        <v>9.8819999999999997</v>
      </c>
      <c r="L24" s="37">
        <v>9.8680000000000003</v>
      </c>
    </row>
    <row r="25" spans="1:12" x14ac:dyDescent="0.25">
      <c r="A25" s="12"/>
      <c r="B25" s="1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x14ac:dyDescent="0.25">
      <c r="A26" s="12" t="s">
        <v>41</v>
      </c>
      <c r="B26" s="17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x14ac:dyDescent="0.25">
      <c r="A27" s="12"/>
      <c r="B27" s="18" t="s">
        <v>3</v>
      </c>
      <c r="C27" s="40">
        <f>SUM(C28:C32)</f>
        <v>50.966000000000001</v>
      </c>
      <c r="D27" s="40">
        <f t="shared" ref="D27:L27" si="5">SUM(D28:D32)</f>
        <v>49.887999999999998</v>
      </c>
      <c r="E27" s="40">
        <f t="shared" si="5"/>
        <v>48.835000000000001</v>
      </c>
      <c r="F27" s="40">
        <f t="shared" si="5"/>
        <v>45.914999999999999</v>
      </c>
      <c r="G27" s="40">
        <f t="shared" si="5"/>
        <v>46.850999999999999</v>
      </c>
      <c r="H27" s="40">
        <f t="shared" si="5"/>
        <v>45.965000000000003</v>
      </c>
      <c r="I27" s="40">
        <f t="shared" si="5"/>
        <v>45.048999999999999</v>
      </c>
      <c r="J27" s="40">
        <f t="shared" si="5"/>
        <v>44.326000000000001</v>
      </c>
      <c r="K27" s="40">
        <f t="shared" si="5"/>
        <v>41.991999999999997</v>
      </c>
      <c r="L27" s="40">
        <f t="shared" si="5"/>
        <v>42.572000000000003</v>
      </c>
    </row>
    <row r="28" spans="1:12" x14ac:dyDescent="0.25">
      <c r="A28" s="12"/>
      <c r="B28" s="17" t="s">
        <v>74</v>
      </c>
      <c r="C28" s="37">
        <v>13.087</v>
      </c>
      <c r="D28" s="37">
        <v>12.765000000000001</v>
      </c>
      <c r="E28" s="37">
        <v>12.457000000000001</v>
      </c>
      <c r="F28" s="37">
        <v>11.595000000000001</v>
      </c>
      <c r="G28" s="37">
        <v>11.875</v>
      </c>
      <c r="H28" s="37">
        <v>11.615</v>
      </c>
      <c r="I28" s="37">
        <v>11.342000000000001</v>
      </c>
      <c r="J28" s="37">
        <v>11.132</v>
      </c>
      <c r="K28" s="37">
        <v>10.445</v>
      </c>
      <c r="L28" s="37">
        <v>10.611000000000001</v>
      </c>
    </row>
    <row r="29" spans="1:12" x14ac:dyDescent="0.25">
      <c r="A29" s="12" t="s">
        <v>30</v>
      </c>
      <c r="B29" s="17" t="s">
        <v>75</v>
      </c>
      <c r="C29" s="37">
        <v>11.971</v>
      </c>
      <c r="D29" s="37">
        <v>11.683</v>
      </c>
      <c r="E29" s="37">
        <v>11.4</v>
      </c>
      <c r="F29" s="37">
        <v>10.614000000000001</v>
      </c>
      <c r="G29" s="37">
        <v>10.866</v>
      </c>
      <c r="H29" s="37">
        <v>10.625</v>
      </c>
      <c r="I29" s="37">
        <v>10.382</v>
      </c>
      <c r="J29" s="37">
        <v>10.183</v>
      </c>
      <c r="K29" s="37">
        <v>9.5570000000000004</v>
      </c>
      <c r="L29" s="37">
        <v>9.7119999999999997</v>
      </c>
    </row>
    <row r="30" spans="1:12" x14ac:dyDescent="0.25">
      <c r="A30" s="12"/>
      <c r="B30" s="17" t="s">
        <v>76</v>
      </c>
      <c r="C30" s="37">
        <v>19.402999999999999</v>
      </c>
      <c r="D30" s="37">
        <v>18.933</v>
      </c>
      <c r="E30" s="37">
        <v>18.472999999999999</v>
      </c>
      <c r="F30" s="37">
        <v>17.202000000000002</v>
      </c>
      <c r="G30" s="37">
        <v>17.603999999999999</v>
      </c>
      <c r="H30" s="37">
        <v>17.219000000000001</v>
      </c>
      <c r="I30" s="37">
        <v>16.821999999999999</v>
      </c>
      <c r="J30" s="37">
        <v>16.506</v>
      </c>
      <c r="K30" s="37">
        <v>15.484999999999999</v>
      </c>
      <c r="L30" s="37">
        <v>15.743</v>
      </c>
    </row>
    <row r="31" spans="1:12" x14ac:dyDescent="0.25">
      <c r="A31" s="12"/>
      <c r="B31" s="17" t="s">
        <v>78</v>
      </c>
      <c r="C31" s="37">
        <v>0.436</v>
      </c>
      <c r="D31" s="37">
        <v>0.437</v>
      </c>
      <c r="E31" s="37">
        <v>0.436</v>
      </c>
      <c r="F31" s="37">
        <v>0.437</v>
      </c>
      <c r="G31" s="37">
        <v>0.437</v>
      </c>
      <c r="H31" s="37">
        <v>0.436</v>
      </c>
      <c r="I31" s="37">
        <v>0.436</v>
      </c>
      <c r="J31" s="37">
        <v>0.436</v>
      </c>
      <c r="K31" s="37">
        <v>0.437</v>
      </c>
      <c r="L31" s="37">
        <v>0.437</v>
      </c>
    </row>
    <row r="32" spans="1:12" x14ac:dyDescent="0.25">
      <c r="A32" s="12"/>
      <c r="B32" s="17" t="s">
        <v>86</v>
      </c>
      <c r="C32" s="38">
        <v>6.069</v>
      </c>
      <c r="D32" s="38">
        <v>6.07</v>
      </c>
      <c r="E32" s="38">
        <v>6.069</v>
      </c>
      <c r="F32" s="38">
        <v>6.0670000000000002</v>
      </c>
      <c r="G32" s="38">
        <v>6.069</v>
      </c>
      <c r="H32" s="38">
        <v>6.07</v>
      </c>
      <c r="I32" s="38">
        <v>6.0670000000000002</v>
      </c>
      <c r="J32" s="38">
        <v>6.069</v>
      </c>
      <c r="K32" s="38">
        <v>6.0679999999999996</v>
      </c>
      <c r="L32" s="38">
        <v>6.069</v>
      </c>
    </row>
    <row r="33" spans="1:12" x14ac:dyDescent="0.25">
      <c r="A33" s="12"/>
      <c r="B33" s="17" t="s">
        <v>42</v>
      </c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x14ac:dyDescent="0.25">
      <c r="A34" s="12"/>
      <c r="B34" s="18" t="s">
        <v>21</v>
      </c>
      <c r="C34" s="40">
        <f t="shared" ref="C34:L34" si="6">SUM(C35:C45)</f>
        <v>0.16900000000000001</v>
      </c>
      <c r="D34" s="40">
        <f t="shared" si="6"/>
        <v>0.188</v>
      </c>
      <c r="E34" s="40">
        <f t="shared" si="6"/>
        <v>0.186</v>
      </c>
      <c r="F34" s="40">
        <f t="shared" si="6"/>
        <v>0.188</v>
      </c>
      <c r="G34" s="40">
        <f t="shared" si="6"/>
        <v>0.188</v>
      </c>
      <c r="H34" s="40">
        <f t="shared" si="6"/>
        <v>0.188</v>
      </c>
      <c r="I34" s="40">
        <f t="shared" si="6"/>
        <v>0.188</v>
      </c>
      <c r="J34" s="40">
        <f t="shared" si="6"/>
        <v>0.188</v>
      </c>
      <c r="K34" s="40">
        <f t="shared" si="6"/>
        <v>0.188</v>
      </c>
      <c r="L34" s="40">
        <f t="shared" si="6"/>
        <v>0.188</v>
      </c>
    </row>
    <row r="35" spans="1:12" x14ac:dyDescent="0.25">
      <c r="A35" s="12" t="s">
        <v>42</v>
      </c>
      <c r="B35" s="17" t="s">
        <v>1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x14ac:dyDescent="0.25">
      <c r="A36" s="12" t="s">
        <v>4</v>
      </c>
      <c r="B36" s="19" t="s">
        <v>80</v>
      </c>
      <c r="C36" s="39">
        <v>0.16900000000000001</v>
      </c>
      <c r="D36" s="39">
        <v>0.188</v>
      </c>
      <c r="E36" s="39">
        <v>0.186</v>
      </c>
      <c r="F36" s="39">
        <v>0.188</v>
      </c>
      <c r="G36" s="39">
        <v>0.188</v>
      </c>
      <c r="H36" s="39">
        <v>0.188</v>
      </c>
      <c r="I36" s="39">
        <v>0.188</v>
      </c>
      <c r="J36" s="39">
        <v>0.188</v>
      </c>
      <c r="K36" s="39">
        <v>0.188</v>
      </c>
      <c r="L36" s="39">
        <v>0.188</v>
      </c>
    </row>
    <row r="37" spans="1:12" x14ac:dyDescent="0.25">
      <c r="A37" s="12" t="s">
        <v>5</v>
      </c>
      <c r="B37" s="1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2" x14ac:dyDescent="0.25">
      <c r="A38" s="12" t="s">
        <v>6</v>
      </c>
      <c r="B38" s="19"/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spans="1:12" x14ac:dyDescent="0.25">
      <c r="A39" s="12" t="s">
        <v>7</v>
      </c>
      <c r="B39" s="19"/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40" spans="1:12" x14ac:dyDescent="0.25">
      <c r="A40" s="12" t="s">
        <v>31</v>
      </c>
      <c r="B40" s="19"/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1" spans="1:12" x14ac:dyDescent="0.25">
      <c r="A41" s="12" t="s">
        <v>43</v>
      </c>
      <c r="B41" s="19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1:12" x14ac:dyDescent="0.25">
      <c r="A42" s="12" t="s">
        <v>44</v>
      </c>
      <c r="B42" s="19"/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1:12" x14ac:dyDescent="0.25">
      <c r="A43" s="12" t="s">
        <v>45</v>
      </c>
      <c r="B43" s="19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1:12" x14ac:dyDescent="0.25">
      <c r="A44" s="12" t="s">
        <v>46</v>
      </c>
      <c r="B44" s="1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1:12" x14ac:dyDescent="0.25">
      <c r="A45" s="12" t="s">
        <v>47</v>
      </c>
      <c r="B45" s="17"/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1:12" x14ac:dyDescent="0.25">
      <c r="A46" s="12"/>
      <c r="B46" s="18" t="s">
        <v>22</v>
      </c>
      <c r="C46" s="27">
        <f t="shared" ref="C46:L46" si="7">SUM(C47:C52)</f>
        <v>6.992</v>
      </c>
      <c r="D46" s="27">
        <f t="shared" si="7"/>
        <v>6.0890000000000004</v>
      </c>
      <c r="E46" s="27">
        <f t="shared" si="7"/>
        <v>6.02</v>
      </c>
      <c r="F46" s="27">
        <f t="shared" si="7"/>
        <v>6.0880000000000001</v>
      </c>
      <c r="G46" s="27">
        <f t="shared" si="7"/>
        <v>6.0890000000000004</v>
      </c>
      <c r="H46" s="27">
        <f t="shared" si="7"/>
        <v>6.0890000000000004</v>
      </c>
      <c r="I46" s="27">
        <f t="shared" si="7"/>
        <v>6.0890000000000004</v>
      </c>
      <c r="J46" s="27">
        <f t="shared" si="7"/>
        <v>6.0890000000000004</v>
      </c>
      <c r="K46" s="27">
        <f t="shared" si="7"/>
        <v>6.0890000000000004</v>
      </c>
      <c r="L46" s="27">
        <f t="shared" si="7"/>
        <v>6.0890000000000004</v>
      </c>
    </row>
    <row r="47" spans="1:12" x14ac:dyDescent="0.25">
      <c r="A47" s="12"/>
      <c r="B47" s="17" t="s">
        <v>18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</row>
    <row r="48" spans="1:12" x14ac:dyDescent="0.25">
      <c r="A48" s="12" t="s">
        <v>8</v>
      </c>
      <c r="B48" s="19" t="s">
        <v>79</v>
      </c>
      <c r="C48" s="37">
        <v>5.4710000000000001</v>
      </c>
      <c r="D48" s="37">
        <v>6.0890000000000004</v>
      </c>
      <c r="E48" s="37">
        <v>6.02</v>
      </c>
      <c r="F48" s="37">
        <v>6.0880000000000001</v>
      </c>
      <c r="G48" s="37">
        <v>6.0890000000000004</v>
      </c>
      <c r="H48" s="37">
        <v>6.0890000000000004</v>
      </c>
      <c r="I48" s="37">
        <v>6.0890000000000004</v>
      </c>
      <c r="J48" s="37">
        <v>6.0890000000000004</v>
      </c>
      <c r="K48" s="37">
        <v>6.0890000000000004</v>
      </c>
      <c r="L48" s="37">
        <v>6.0890000000000004</v>
      </c>
    </row>
    <row r="49" spans="1:12" x14ac:dyDescent="0.25">
      <c r="A49" s="12" t="s">
        <v>9</v>
      </c>
      <c r="B49" s="19" t="s">
        <v>59</v>
      </c>
      <c r="C49" s="37">
        <v>1.5209999999999999</v>
      </c>
      <c r="D49" s="37"/>
      <c r="E49" s="37"/>
      <c r="F49" s="37"/>
      <c r="G49" s="37"/>
      <c r="H49" s="37"/>
      <c r="I49" s="37"/>
      <c r="J49" s="37"/>
      <c r="K49" s="37"/>
      <c r="L49" s="37"/>
    </row>
    <row r="50" spans="1:12" x14ac:dyDescent="0.25">
      <c r="A50" s="12" t="s">
        <v>10</v>
      </c>
      <c r="B50" s="19"/>
      <c r="C50" s="37"/>
      <c r="D50" s="37"/>
      <c r="E50" s="37"/>
      <c r="F50" s="37"/>
      <c r="G50" s="37"/>
      <c r="H50" s="37"/>
      <c r="I50" s="37"/>
      <c r="J50" s="37"/>
      <c r="K50" s="37"/>
      <c r="L50" s="37"/>
    </row>
    <row r="51" spans="1:12" x14ac:dyDescent="0.25">
      <c r="A51" s="12" t="s">
        <v>32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</row>
    <row r="52" spans="1:12" x14ac:dyDescent="0.25">
      <c r="A52" s="12" t="s">
        <v>34</v>
      </c>
      <c r="B52" s="19"/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spans="1:12" x14ac:dyDescent="0.25">
      <c r="A53" s="12"/>
      <c r="B53" s="19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x14ac:dyDescent="0.25">
      <c r="A54" s="12"/>
      <c r="B54" s="18" t="s">
        <v>14</v>
      </c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x14ac:dyDescent="0.25">
      <c r="A55" s="12"/>
      <c r="B55" s="22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x14ac:dyDescent="0.25">
      <c r="A56" s="4">
        <v>16</v>
      </c>
      <c r="B56" s="18" t="s">
        <v>23</v>
      </c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x14ac:dyDescent="0.25">
      <c r="A57" s="13"/>
      <c r="B57" s="18" t="s">
        <v>24</v>
      </c>
      <c r="C57" s="27">
        <f t="shared" ref="C57:L57" si="8">C16+C23+C27+C34+C46+C54</f>
        <v>87.899000000000001</v>
      </c>
      <c r="D57" s="27">
        <f t="shared" si="8"/>
        <v>86.945999999999998</v>
      </c>
      <c r="E57" s="27">
        <f t="shared" si="8"/>
        <v>84.272000000000006</v>
      </c>
      <c r="F57" s="27">
        <f t="shared" si="8"/>
        <v>83.030999999999992</v>
      </c>
      <c r="G57" s="27">
        <f t="shared" si="8"/>
        <v>80.414000000000001</v>
      </c>
      <c r="H57" s="27">
        <f t="shared" si="8"/>
        <v>74.852000000000004</v>
      </c>
      <c r="I57" s="27">
        <f t="shared" si="8"/>
        <v>71.218000000000004</v>
      </c>
      <c r="J57" s="27">
        <f t="shared" si="8"/>
        <v>70.081000000000003</v>
      </c>
      <c r="K57" s="27">
        <f t="shared" si="8"/>
        <v>67.314999999999998</v>
      </c>
      <c r="L57" s="27">
        <f t="shared" si="8"/>
        <v>68.263000000000005</v>
      </c>
    </row>
    <row r="58" spans="1:12" x14ac:dyDescent="0.25">
      <c r="A58" s="4"/>
      <c r="B58" s="18" t="s">
        <v>15</v>
      </c>
      <c r="C58" s="27">
        <f t="shared" ref="C58:L58" si="9">C13</f>
        <v>116.92035324094581</v>
      </c>
      <c r="D58" s="27">
        <f t="shared" si="9"/>
        <v>117.3414739413809</v>
      </c>
      <c r="E58" s="27">
        <f t="shared" si="9"/>
        <v>117.83411685302386</v>
      </c>
      <c r="F58" s="27">
        <f t="shared" si="9"/>
        <v>118.19518133542023</v>
      </c>
      <c r="G58" s="27">
        <f t="shared" si="9"/>
        <v>118.58307753904401</v>
      </c>
      <c r="H58" s="27">
        <f t="shared" si="9"/>
        <v>118.90986765167783</v>
      </c>
      <c r="I58" s="27">
        <f t="shared" si="9"/>
        <v>119.26225368844263</v>
      </c>
      <c r="J58" s="27">
        <f t="shared" si="9"/>
        <v>119.546024</v>
      </c>
      <c r="K58" s="27">
        <f t="shared" si="9"/>
        <v>119.844128</v>
      </c>
      <c r="L58" s="27">
        <f t="shared" si="9"/>
        <v>120.14223200000001</v>
      </c>
    </row>
    <row r="59" spans="1:12" x14ac:dyDescent="0.25">
      <c r="A59" s="4">
        <v>17</v>
      </c>
      <c r="B59" s="20" t="s">
        <v>35</v>
      </c>
      <c r="C59" s="27">
        <f t="shared" ref="C59:L59" si="10">C57-C58</f>
        <v>-29.021353240945814</v>
      </c>
      <c r="D59" s="27">
        <f t="shared" si="10"/>
        <v>-30.395473941380899</v>
      </c>
      <c r="E59" s="27">
        <f t="shared" si="10"/>
        <v>-33.562116853023852</v>
      </c>
      <c r="F59" s="27">
        <f t="shared" si="10"/>
        <v>-35.164181335420238</v>
      </c>
      <c r="G59" s="27">
        <f t="shared" si="10"/>
        <v>-38.169077539044011</v>
      </c>
      <c r="H59" s="27">
        <f t="shared" si="10"/>
        <v>-44.057867651677824</v>
      </c>
      <c r="I59" s="27">
        <f t="shared" si="10"/>
        <v>-48.044253688442623</v>
      </c>
      <c r="J59" s="27">
        <f t="shared" si="10"/>
        <v>-49.465024</v>
      </c>
      <c r="K59" s="27">
        <f t="shared" si="10"/>
        <v>-52.529128</v>
      </c>
      <c r="L59" s="27">
        <f t="shared" si="10"/>
        <v>-51.879232000000002</v>
      </c>
    </row>
    <row r="60" spans="1:12" x14ac:dyDescent="0.25">
      <c r="A60" s="4">
        <v>18</v>
      </c>
      <c r="B60" s="17" t="s">
        <v>16</v>
      </c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x14ac:dyDescent="0.25">
      <c r="A61" s="12">
        <v>19</v>
      </c>
      <c r="B61" s="17" t="s">
        <v>17</v>
      </c>
      <c r="C61" s="8"/>
      <c r="D61" s="8"/>
      <c r="E61" s="8"/>
      <c r="F61" s="8"/>
      <c r="G61" s="8"/>
      <c r="H61" s="8"/>
      <c r="I61" s="8"/>
      <c r="J61" s="8"/>
      <c r="K61" s="8"/>
      <c r="L61" s="8"/>
    </row>
    <row r="63" spans="1:12" x14ac:dyDescent="0.25">
      <c r="C63" s="45"/>
      <c r="D63" s="45"/>
      <c r="E63" s="45"/>
      <c r="F63" s="45"/>
      <c r="G63" s="45"/>
      <c r="H63" s="45"/>
      <c r="I63" s="45"/>
      <c r="J63" s="45"/>
      <c r="K63" s="45"/>
      <c r="L63" s="45"/>
    </row>
  </sheetData>
  <printOptions horizontalCentered="1"/>
  <pageMargins left="0.5" right="0.5" top="0.5" bottom="0.5" header="0.5" footer="0.5"/>
  <pageSetup pageOrder="overThenDown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indexed="47"/>
  </sheetPr>
  <dimension ref="A1:L61"/>
  <sheetViews>
    <sheetView zoomScale="90" zoomScaleNormal="90" workbookViewId="0">
      <pane xSplit="2" ySplit="6" topLeftCell="C7" activePane="bottomRight" state="frozen"/>
      <selection activeCell="A24" sqref="A24"/>
      <selection pane="topRight" activeCell="A24" sqref="A24"/>
      <selection pane="bottomLeft" activeCell="A24" sqref="A24"/>
      <selection pane="bottomRight" activeCell="B3" sqref="B3"/>
    </sheetView>
  </sheetViews>
  <sheetFormatPr defaultColWidth="7.125" defaultRowHeight="15.75" x14ac:dyDescent="0.25"/>
  <cols>
    <col min="1" max="1" width="3.875" style="15" customWidth="1"/>
    <col min="2" max="2" width="51.625" style="25" customWidth="1"/>
    <col min="3" max="10" width="9.75" style="5" customWidth="1"/>
    <col min="11" max="12" width="9.75" style="1" customWidth="1"/>
    <col min="13" max="16384" width="7.125" style="1"/>
  </cols>
  <sheetData>
    <row r="1" spans="1:12" s="2" customFormat="1" ht="15.75" customHeight="1" x14ac:dyDescent="0.25">
      <c r="B1" s="24" t="s">
        <v>38</v>
      </c>
      <c r="H1" s="6"/>
      <c r="I1" s="6"/>
      <c r="J1" s="6"/>
    </row>
    <row r="2" spans="1:12" s="2" customFormat="1" ht="15.75" customHeight="1" x14ac:dyDescent="0.25">
      <c r="B2" s="23"/>
      <c r="H2" s="6"/>
      <c r="I2" s="6"/>
      <c r="J2" s="6"/>
    </row>
    <row r="3" spans="1:12" s="2" customFormat="1" ht="15.75" customHeight="1" x14ac:dyDescent="0.25">
      <c r="B3" s="31" t="s">
        <v>48</v>
      </c>
      <c r="H3" s="6"/>
      <c r="I3" s="6"/>
      <c r="J3" s="6"/>
      <c r="K3" s="6"/>
    </row>
    <row r="4" spans="1:12" s="2" customFormat="1" x14ac:dyDescent="0.25">
      <c r="B4" s="16"/>
      <c r="K4" s="6"/>
    </row>
    <row r="5" spans="1:12" s="2" customFormat="1" x14ac:dyDescent="0.25">
      <c r="B5" s="16"/>
      <c r="H5" s="9"/>
      <c r="I5" s="9"/>
      <c r="J5" s="9"/>
      <c r="K5" s="6"/>
    </row>
    <row r="6" spans="1:12" s="3" customFormat="1" x14ac:dyDescent="0.25">
      <c r="A6" s="10" t="s">
        <v>2</v>
      </c>
      <c r="B6" s="21" t="s">
        <v>37</v>
      </c>
      <c r="C6" s="36">
        <v>2017</v>
      </c>
      <c r="D6" s="36">
        <v>2018</v>
      </c>
      <c r="E6" s="36">
        <v>2019</v>
      </c>
      <c r="F6" s="36">
        <v>2020</v>
      </c>
      <c r="G6" s="36">
        <v>2021</v>
      </c>
      <c r="H6" s="36">
        <v>2022</v>
      </c>
      <c r="I6" s="36">
        <v>2023</v>
      </c>
      <c r="J6" s="36">
        <v>2024</v>
      </c>
      <c r="K6" s="36">
        <v>2025</v>
      </c>
      <c r="L6" s="36">
        <v>2026</v>
      </c>
    </row>
    <row r="7" spans="1:12" s="3" customFormat="1" x14ac:dyDescent="0.25">
      <c r="A7" s="11"/>
      <c r="B7" s="32" t="s">
        <v>49</v>
      </c>
      <c r="C7" s="33"/>
      <c r="D7" s="33"/>
      <c r="E7" s="34"/>
      <c r="F7" s="34"/>
      <c r="G7" s="34"/>
      <c r="H7" s="34"/>
      <c r="I7" s="34"/>
      <c r="J7" s="34"/>
      <c r="K7" s="34"/>
      <c r="L7" s="34"/>
    </row>
    <row r="8" spans="1:12" x14ac:dyDescent="0.25">
      <c r="A8" s="4">
        <v>1</v>
      </c>
      <c r="B8" s="35" t="s">
        <v>50</v>
      </c>
      <c r="C8" s="26">
        <v>359.6</v>
      </c>
      <c r="D8" s="26">
        <v>359.1</v>
      </c>
      <c r="E8" s="26">
        <v>357.5</v>
      </c>
      <c r="F8" s="26">
        <v>353.7</v>
      </c>
      <c r="G8" s="26">
        <v>351.7</v>
      </c>
      <c r="H8" s="26">
        <v>351.2</v>
      </c>
      <c r="I8" s="26">
        <v>350.40000000000003</v>
      </c>
      <c r="J8" s="26">
        <v>349.5</v>
      </c>
      <c r="K8" s="26">
        <v>348.7</v>
      </c>
      <c r="L8" s="26">
        <v>347.8</v>
      </c>
    </row>
    <row r="9" spans="1:12" x14ac:dyDescent="0.25">
      <c r="A9" s="4">
        <v>3</v>
      </c>
      <c r="B9" s="17" t="s">
        <v>36</v>
      </c>
      <c r="C9" s="26">
        <f>C8*C10*-1</f>
        <v>-1.7891929146427843</v>
      </c>
      <c r="D9" s="26">
        <f t="shared" ref="D9:L9" si="0">D8*D10*-1</f>
        <v>-1.7157117848599082</v>
      </c>
      <c r="E9" s="26">
        <f t="shared" si="0"/>
        <v>-1.7231961247357512</v>
      </c>
      <c r="F9" s="26">
        <f t="shared" si="0"/>
        <v>-1.8159962789631892</v>
      </c>
      <c r="G9" s="26">
        <f t="shared" si="0"/>
        <v>-1.8356313834029061</v>
      </c>
      <c r="H9" s="26">
        <f t="shared" si="0"/>
        <v>-2.0436296857567156</v>
      </c>
      <c r="I9" s="26">
        <f t="shared" si="0"/>
        <v>-2.1723219123504776</v>
      </c>
      <c r="J9" s="26">
        <f t="shared" si="0"/>
        <v>-2.2088399999999999</v>
      </c>
      <c r="K9" s="26">
        <f t="shared" si="0"/>
        <v>-2.2037839999999997</v>
      </c>
      <c r="L9" s="26">
        <f t="shared" si="0"/>
        <v>-2.198096</v>
      </c>
    </row>
    <row r="10" spans="1:12" x14ac:dyDescent="0.25">
      <c r="A10" s="4">
        <v>4</v>
      </c>
      <c r="B10" s="17" t="s">
        <v>13</v>
      </c>
      <c r="C10" s="30">
        <v>4.9755086614092997E-3</v>
      </c>
      <c r="D10" s="30">
        <v>4.7778105955441604E-3</v>
      </c>
      <c r="E10" s="30">
        <v>4.8201290202398639E-3</v>
      </c>
      <c r="F10" s="30">
        <v>5.1342840796245104E-3</v>
      </c>
      <c r="G10" s="30">
        <v>5.2193101603722099E-3</v>
      </c>
      <c r="H10" s="30">
        <v>5.8189911325646796E-3</v>
      </c>
      <c r="I10" s="30">
        <v>6.1995488366166588E-3</v>
      </c>
      <c r="J10" s="30">
        <v>6.3200000000000001E-3</v>
      </c>
      <c r="K10" s="30">
        <v>6.3199999999999992E-3</v>
      </c>
      <c r="L10" s="30">
        <v>6.3200000000000001E-3</v>
      </c>
    </row>
    <row r="11" spans="1:12" x14ac:dyDescent="0.25">
      <c r="A11" s="4">
        <v>5</v>
      </c>
      <c r="B11" s="18" t="s">
        <v>12</v>
      </c>
      <c r="C11" s="27">
        <f t="shared" ref="C11:L11" si="1">C8+C9+C10</f>
        <v>357.81578259401863</v>
      </c>
      <c r="D11" s="27">
        <f t="shared" si="1"/>
        <v>357.38906602573564</v>
      </c>
      <c r="E11" s="27">
        <f t="shared" si="1"/>
        <v>355.78162400428448</v>
      </c>
      <c r="F11" s="27">
        <f t="shared" si="1"/>
        <v>351.88913800511642</v>
      </c>
      <c r="G11" s="27">
        <f t="shared" si="1"/>
        <v>349.86958792675745</v>
      </c>
      <c r="H11" s="27">
        <f t="shared" si="1"/>
        <v>349.16218930537582</v>
      </c>
      <c r="I11" s="27">
        <f t="shared" si="1"/>
        <v>348.23387763648617</v>
      </c>
      <c r="J11" s="27">
        <f t="shared" si="1"/>
        <v>347.29748000000001</v>
      </c>
      <c r="K11" s="27">
        <f t="shared" si="1"/>
        <v>346.50253600000002</v>
      </c>
      <c r="L11" s="27">
        <f t="shared" si="1"/>
        <v>345.60822400000001</v>
      </c>
    </row>
    <row r="12" spans="1:12" x14ac:dyDescent="0.25">
      <c r="A12" s="4">
        <v>6</v>
      </c>
      <c r="B12" s="17" t="s">
        <v>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x14ac:dyDescent="0.25">
      <c r="A13" s="4">
        <v>7</v>
      </c>
      <c r="B13" s="18" t="s">
        <v>15</v>
      </c>
      <c r="C13" s="27">
        <f>SUM(C11:C12)</f>
        <v>357.81578259401863</v>
      </c>
      <c r="D13" s="27">
        <f t="shared" ref="D13:L13" si="2">SUM(D11:D12)</f>
        <v>357.38906602573564</v>
      </c>
      <c r="E13" s="27">
        <f t="shared" si="2"/>
        <v>355.78162400428448</v>
      </c>
      <c r="F13" s="27">
        <f t="shared" si="2"/>
        <v>351.88913800511642</v>
      </c>
      <c r="G13" s="27">
        <f t="shared" si="2"/>
        <v>349.86958792675745</v>
      </c>
      <c r="H13" s="27">
        <f t="shared" si="2"/>
        <v>349.16218930537582</v>
      </c>
      <c r="I13" s="27">
        <f t="shared" si="2"/>
        <v>348.23387763648617</v>
      </c>
      <c r="J13" s="27">
        <f t="shared" si="2"/>
        <v>347.29748000000001</v>
      </c>
      <c r="K13" s="27">
        <f t="shared" si="2"/>
        <v>346.50253600000002</v>
      </c>
      <c r="L13" s="27">
        <f t="shared" si="2"/>
        <v>345.60822400000001</v>
      </c>
    </row>
    <row r="14" spans="1:12" x14ac:dyDescent="0.25">
      <c r="A14" s="13"/>
      <c r="B14" s="22"/>
      <c r="C14" s="14"/>
      <c r="D14" s="14"/>
      <c r="E14" s="14"/>
      <c r="F14" s="14"/>
      <c r="G14" s="14"/>
      <c r="H14" s="14"/>
      <c r="I14" s="14"/>
      <c r="J14" s="14"/>
    </row>
    <row r="15" spans="1:12" x14ac:dyDescent="0.25">
      <c r="A15" s="4"/>
      <c r="B15" s="18" t="s">
        <v>19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x14ac:dyDescent="0.25">
      <c r="A16" s="12" t="s">
        <v>25</v>
      </c>
      <c r="B16" s="18" t="s">
        <v>11</v>
      </c>
      <c r="C16" s="40">
        <f>SUM(C17:C21)</f>
        <v>0.32499999999999996</v>
      </c>
      <c r="D16" s="40">
        <f t="shared" ref="D16:L16" si="3">SUM(D17:D21)</f>
        <v>0.36099999999999999</v>
      </c>
      <c r="E16" s="40">
        <f t="shared" si="3"/>
        <v>0.40600000000000003</v>
      </c>
      <c r="F16" s="40">
        <f t="shared" si="3"/>
        <v>0.33999999999999997</v>
      </c>
      <c r="G16" s="40">
        <f t="shared" si="3"/>
        <v>0.30399999999999999</v>
      </c>
      <c r="H16" s="40">
        <f t="shared" si="3"/>
        <v>0.27400000000000002</v>
      </c>
      <c r="I16" s="40">
        <f t="shared" si="3"/>
        <v>0.32400000000000007</v>
      </c>
      <c r="J16" s="40">
        <f t="shared" si="3"/>
        <v>0.373</v>
      </c>
      <c r="K16" s="40">
        <f t="shared" si="3"/>
        <v>0.40400000000000003</v>
      </c>
      <c r="L16" s="40">
        <f t="shared" si="3"/>
        <v>0.371</v>
      </c>
    </row>
    <row r="17" spans="1:12" x14ac:dyDescent="0.25">
      <c r="A17" s="12" t="s">
        <v>26</v>
      </c>
      <c r="B17" s="17" t="s">
        <v>70</v>
      </c>
      <c r="C17" s="37">
        <v>1.4E-2</v>
      </c>
      <c r="D17" s="37">
        <v>0.01</v>
      </c>
      <c r="E17" s="37">
        <v>3.4000000000000002E-2</v>
      </c>
      <c r="F17" s="37">
        <v>1.4E-2</v>
      </c>
      <c r="G17" s="37">
        <v>1.9E-2</v>
      </c>
      <c r="H17" s="37">
        <v>2.4E-2</v>
      </c>
      <c r="I17" s="37">
        <v>3.4000000000000002E-2</v>
      </c>
      <c r="J17" s="37">
        <v>3.9E-2</v>
      </c>
      <c r="K17" s="37">
        <v>5.5E-2</v>
      </c>
      <c r="L17" s="37">
        <v>3.4000000000000002E-2</v>
      </c>
    </row>
    <row r="18" spans="1:12" x14ac:dyDescent="0.25">
      <c r="A18" s="12" t="s">
        <v>27</v>
      </c>
      <c r="B18" s="17" t="s">
        <v>71</v>
      </c>
      <c r="C18" s="37">
        <v>1.4E-2</v>
      </c>
      <c r="D18" s="37">
        <v>2.1999999999999999E-2</v>
      </c>
      <c r="E18" s="37">
        <v>4.2000000000000003E-2</v>
      </c>
      <c r="F18" s="37">
        <v>0.02</v>
      </c>
      <c r="G18" s="37">
        <v>3.1E-2</v>
      </c>
      <c r="H18" s="37">
        <v>3.6999999999999998E-2</v>
      </c>
      <c r="I18" s="37">
        <v>4.2000000000000003E-2</v>
      </c>
      <c r="J18" s="37">
        <v>5.2999999999999999E-2</v>
      </c>
      <c r="K18" s="37">
        <v>5.8999999999999997E-2</v>
      </c>
      <c r="L18" s="37">
        <v>5.0999999999999997E-2</v>
      </c>
    </row>
    <row r="19" spans="1:12" x14ac:dyDescent="0.25">
      <c r="A19" s="12" t="s">
        <v>33</v>
      </c>
      <c r="B19" s="17" t="s">
        <v>72</v>
      </c>
      <c r="C19" s="37">
        <v>1.4E-2</v>
      </c>
      <c r="D19" s="37">
        <v>8.1000000000000003E-2</v>
      </c>
      <c r="E19" s="37">
        <v>8.2000000000000003E-2</v>
      </c>
      <c r="F19" s="37">
        <v>6.7000000000000004E-2</v>
      </c>
      <c r="G19" s="37">
        <v>7.4999999999999997E-2</v>
      </c>
      <c r="H19" s="37">
        <v>7.0999999999999994E-2</v>
      </c>
      <c r="I19" s="37">
        <v>7.8E-2</v>
      </c>
      <c r="J19" s="37">
        <v>8.2000000000000003E-2</v>
      </c>
      <c r="K19" s="37">
        <v>8.2000000000000003E-2</v>
      </c>
      <c r="L19" s="37">
        <v>7.8E-2</v>
      </c>
    </row>
    <row r="20" spans="1:12" x14ac:dyDescent="0.25">
      <c r="A20" s="12" t="s">
        <v>39</v>
      </c>
      <c r="B20" s="17" t="s">
        <v>73</v>
      </c>
      <c r="C20" s="37">
        <v>0.28299999999999997</v>
      </c>
      <c r="D20" s="37">
        <v>0.248</v>
      </c>
      <c r="E20" s="37">
        <v>0.248</v>
      </c>
      <c r="F20" s="37">
        <v>0.23899999999999999</v>
      </c>
      <c r="G20" s="37">
        <v>0.17899999999999999</v>
      </c>
      <c r="H20" s="37">
        <v>0.14199999999999999</v>
      </c>
      <c r="I20" s="37">
        <v>0.17</v>
      </c>
      <c r="J20" s="37">
        <v>0.19900000000000001</v>
      </c>
      <c r="K20" s="37">
        <v>0.20799999999999999</v>
      </c>
      <c r="L20" s="37">
        <v>0.20799999999999999</v>
      </c>
    </row>
    <row r="21" spans="1:12" x14ac:dyDescent="0.25">
      <c r="A21" s="12" t="s">
        <v>40</v>
      </c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x14ac:dyDescent="0.25">
      <c r="A22" s="12"/>
      <c r="B22" s="17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x14ac:dyDescent="0.25">
      <c r="A23" s="12" t="s">
        <v>28</v>
      </c>
      <c r="B23" s="18" t="s">
        <v>20</v>
      </c>
      <c r="C23" s="40">
        <f>SUM(C24:C25)</f>
        <v>47.869</v>
      </c>
      <c r="D23" s="40">
        <f t="shared" ref="D23:L23" si="4">SUM(D24:D25)</f>
        <v>48.545000000000002</v>
      </c>
      <c r="E23" s="40">
        <f t="shared" si="4"/>
        <v>48.43</v>
      </c>
      <c r="F23" s="40">
        <f t="shared" si="4"/>
        <v>48.308</v>
      </c>
      <c r="G23" s="40">
        <f t="shared" si="4"/>
        <v>47.814</v>
      </c>
      <c r="H23" s="40">
        <f t="shared" si="4"/>
        <v>48.274999999999999</v>
      </c>
      <c r="I23" s="40">
        <f t="shared" si="4"/>
        <v>48.271000000000001</v>
      </c>
      <c r="J23" s="40">
        <f t="shared" si="4"/>
        <v>48.317</v>
      </c>
      <c r="K23" s="40">
        <f t="shared" si="4"/>
        <v>48.441000000000003</v>
      </c>
      <c r="L23" s="40">
        <f t="shared" si="4"/>
        <v>48.371000000000002</v>
      </c>
    </row>
    <row r="24" spans="1:12" x14ac:dyDescent="0.25">
      <c r="A24" s="12" t="s">
        <v>29</v>
      </c>
      <c r="B24" s="17" t="s">
        <v>77</v>
      </c>
      <c r="C24" s="37">
        <v>47.869</v>
      </c>
      <c r="D24" s="37">
        <v>48.545000000000002</v>
      </c>
      <c r="E24" s="37">
        <v>48.43</v>
      </c>
      <c r="F24" s="37">
        <v>48.308</v>
      </c>
      <c r="G24" s="37">
        <v>47.814</v>
      </c>
      <c r="H24" s="37">
        <v>48.274999999999999</v>
      </c>
      <c r="I24" s="37">
        <v>48.271000000000001</v>
      </c>
      <c r="J24" s="37">
        <v>48.317</v>
      </c>
      <c r="K24" s="37">
        <v>48.441000000000003</v>
      </c>
      <c r="L24" s="37">
        <v>48.371000000000002</v>
      </c>
    </row>
    <row r="25" spans="1:12" x14ac:dyDescent="0.25">
      <c r="A25" s="12"/>
      <c r="B25" s="1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x14ac:dyDescent="0.25">
      <c r="A26" s="12" t="s">
        <v>41</v>
      </c>
      <c r="B26" s="17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x14ac:dyDescent="0.25">
      <c r="A27" s="12"/>
      <c r="B27" s="18" t="s">
        <v>3</v>
      </c>
      <c r="C27" s="40">
        <f>SUM(C28:C32)</f>
        <v>135.833</v>
      </c>
      <c r="D27" s="40">
        <f t="shared" ref="D27:L27" si="5">SUM(D28:D32)</f>
        <v>132.59099999999998</v>
      </c>
      <c r="E27" s="40">
        <f t="shared" si="5"/>
        <v>129.416</v>
      </c>
      <c r="F27" s="40">
        <f t="shared" si="5"/>
        <v>120.65</v>
      </c>
      <c r="G27" s="40">
        <f t="shared" si="5"/>
        <v>123.438</v>
      </c>
      <c r="H27" s="40">
        <f t="shared" si="5"/>
        <v>120.81099999999999</v>
      </c>
      <c r="I27" s="40">
        <f t="shared" si="5"/>
        <v>118.035</v>
      </c>
      <c r="J27" s="40">
        <f t="shared" si="5"/>
        <v>115.86099999999999</v>
      </c>
      <c r="K27" s="40">
        <f t="shared" si="5"/>
        <v>108.84</v>
      </c>
      <c r="L27" s="40">
        <f t="shared" si="5"/>
        <v>110.59400000000001</v>
      </c>
    </row>
    <row r="28" spans="1:12" x14ac:dyDescent="0.25">
      <c r="A28" s="12"/>
      <c r="B28" s="17" t="s">
        <v>74</v>
      </c>
      <c r="C28" s="37">
        <v>39.350999999999999</v>
      </c>
      <c r="D28" s="37">
        <v>38.395000000000003</v>
      </c>
      <c r="E28" s="37">
        <v>37.456000000000003</v>
      </c>
      <c r="F28" s="37">
        <v>34.877000000000002</v>
      </c>
      <c r="G28" s="37">
        <v>35.700000000000003</v>
      </c>
      <c r="H28" s="37">
        <v>34.93</v>
      </c>
      <c r="I28" s="37">
        <v>34.113999999999997</v>
      </c>
      <c r="J28" s="37">
        <v>33.469000000000001</v>
      </c>
      <c r="K28" s="37">
        <v>31.404</v>
      </c>
      <c r="L28" s="37">
        <v>31.92</v>
      </c>
    </row>
    <row r="29" spans="1:12" x14ac:dyDescent="0.25">
      <c r="A29" s="12" t="s">
        <v>30</v>
      </c>
      <c r="B29" s="17" t="s">
        <v>75</v>
      </c>
      <c r="C29" s="37">
        <v>35.997999999999998</v>
      </c>
      <c r="D29" s="37">
        <v>35.124000000000002</v>
      </c>
      <c r="E29" s="37">
        <v>34.274000000000001</v>
      </c>
      <c r="F29" s="37">
        <v>31.91</v>
      </c>
      <c r="G29" s="37">
        <v>32.659999999999997</v>
      </c>
      <c r="H29" s="37">
        <v>31.952000000000002</v>
      </c>
      <c r="I29" s="37">
        <v>31.204000000000001</v>
      </c>
      <c r="J29" s="37">
        <v>30.619</v>
      </c>
      <c r="K29" s="37">
        <v>28.73</v>
      </c>
      <c r="L29" s="37">
        <v>29.2</v>
      </c>
    </row>
    <row r="30" spans="1:12" x14ac:dyDescent="0.25">
      <c r="A30" s="12"/>
      <c r="B30" s="17" t="s">
        <v>76</v>
      </c>
      <c r="C30" s="37">
        <v>58.347999999999999</v>
      </c>
      <c r="D30" s="37">
        <v>56.930999999999997</v>
      </c>
      <c r="E30" s="37">
        <v>55.548000000000002</v>
      </c>
      <c r="F30" s="37">
        <v>51.722999999999999</v>
      </c>
      <c r="G30" s="37">
        <v>52.936999999999998</v>
      </c>
      <c r="H30" s="37">
        <v>51.79</v>
      </c>
      <c r="I30" s="37">
        <v>50.581000000000003</v>
      </c>
      <c r="J30" s="37">
        <v>49.634999999999998</v>
      </c>
      <c r="K30" s="37">
        <v>46.564999999999998</v>
      </c>
      <c r="L30" s="37">
        <v>47.332999999999998</v>
      </c>
    </row>
    <row r="31" spans="1:12" x14ac:dyDescent="0.25">
      <c r="A31" s="12"/>
      <c r="B31" s="17" t="s">
        <v>78</v>
      </c>
      <c r="C31" s="37">
        <v>2.1360000000000001</v>
      </c>
      <c r="D31" s="37">
        <v>2.141</v>
      </c>
      <c r="E31" s="37">
        <v>2.1379999999999999</v>
      </c>
      <c r="F31" s="37">
        <v>2.14</v>
      </c>
      <c r="G31" s="37">
        <v>2.141</v>
      </c>
      <c r="H31" s="37">
        <v>2.1389999999999998</v>
      </c>
      <c r="I31" s="37">
        <v>2.1360000000000001</v>
      </c>
      <c r="J31" s="37">
        <v>2.1379999999999999</v>
      </c>
      <c r="K31" s="37">
        <v>2.141</v>
      </c>
      <c r="L31" s="37">
        <v>2.141</v>
      </c>
    </row>
    <row r="32" spans="1:12" x14ac:dyDescent="0.25">
      <c r="A32" s="12"/>
      <c r="B32" s="17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x14ac:dyDescent="0.25">
      <c r="A33" s="12"/>
      <c r="B33" s="17" t="s">
        <v>42</v>
      </c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x14ac:dyDescent="0.25">
      <c r="A34" s="12"/>
      <c r="B34" s="18" t="s">
        <v>21</v>
      </c>
      <c r="C34" s="40">
        <f t="shared" ref="C34:L34" si="6">SUM(C35:C45)</f>
        <v>139.886</v>
      </c>
      <c r="D34" s="40">
        <f t="shared" si="6"/>
        <v>187.065</v>
      </c>
      <c r="E34" s="40">
        <f t="shared" si="6"/>
        <v>187.05699999999999</v>
      </c>
      <c r="F34" s="40">
        <f t="shared" si="6"/>
        <v>181.12899999999999</v>
      </c>
      <c r="G34" s="40">
        <f t="shared" si="6"/>
        <v>167.35499999999999</v>
      </c>
      <c r="H34" s="40">
        <f t="shared" si="6"/>
        <v>167.35499999999999</v>
      </c>
      <c r="I34" s="40">
        <f t="shared" si="6"/>
        <v>167.35499999999999</v>
      </c>
      <c r="J34" s="40">
        <f t="shared" si="6"/>
        <v>167.953</v>
      </c>
      <c r="K34" s="40">
        <f t="shared" si="6"/>
        <v>167.35499999999999</v>
      </c>
      <c r="L34" s="40">
        <f t="shared" si="6"/>
        <v>167.35499999999999</v>
      </c>
    </row>
    <row r="35" spans="1:12" x14ac:dyDescent="0.25">
      <c r="A35" s="12" t="s">
        <v>42</v>
      </c>
      <c r="B35" s="17" t="s">
        <v>1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x14ac:dyDescent="0.25">
      <c r="A36" s="12" t="s">
        <v>4</v>
      </c>
      <c r="B36" s="19" t="s">
        <v>80</v>
      </c>
      <c r="C36" s="39">
        <v>0.59</v>
      </c>
      <c r="D36" s="39">
        <v>0.65700000000000003</v>
      </c>
      <c r="E36" s="39">
        <v>0.64900000000000002</v>
      </c>
      <c r="F36" s="39">
        <v>0.65700000000000003</v>
      </c>
      <c r="G36" s="39">
        <v>0.65700000000000003</v>
      </c>
      <c r="H36" s="39">
        <v>0.65700000000000003</v>
      </c>
      <c r="I36" s="39">
        <v>0.65700000000000003</v>
      </c>
      <c r="J36" s="39">
        <v>0.65700000000000003</v>
      </c>
      <c r="K36" s="39">
        <v>0.65700000000000003</v>
      </c>
      <c r="L36" s="39">
        <v>0.65700000000000003</v>
      </c>
    </row>
    <row r="37" spans="1:12" x14ac:dyDescent="0.25">
      <c r="A37" s="12" t="s">
        <v>5</v>
      </c>
      <c r="B37" s="19" t="s">
        <v>51</v>
      </c>
      <c r="C37" s="39">
        <v>2.004</v>
      </c>
      <c r="D37" s="39">
        <v>2.004</v>
      </c>
      <c r="E37" s="39">
        <v>2.004</v>
      </c>
      <c r="F37" s="39">
        <v>2.0099999999999998</v>
      </c>
      <c r="G37" s="39">
        <v>2.004</v>
      </c>
      <c r="H37" s="39">
        <v>2.004</v>
      </c>
      <c r="I37" s="39">
        <v>2.004</v>
      </c>
      <c r="J37" s="39">
        <v>2.0099999999999998</v>
      </c>
      <c r="K37" s="39">
        <v>2.004</v>
      </c>
      <c r="L37" s="39">
        <v>2.004</v>
      </c>
    </row>
    <row r="38" spans="1:12" x14ac:dyDescent="0.25">
      <c r="A38" s="12" t="s">
        <v>6</v>
      </c>
      <c r="B38" s="19" t="s">
        <v>52</v>
      </c>
      <c r="C38" s="39">
        <v>0</v>
      </c>
      <c r="D38" s="39">
        <v>47.112000000000002</v>
      </c>
      <c r="E38" s="39">
        <v>47.112000000000002</v>
      </c>
      <c r="F38" s="39">
        <v>47.423999999999999</v>
      </c>
      <c r="G38" s="39">
        <v>47.112000000000002</v>
      </c>
      <c r="H38" s="39">
        <v>47.112000000000002</v>
      </c>
      <c r="I38" s="39">
        <v>47.112000000000002</v>
      </c>
      <c r="J38" s="39">
        <v>47.423999999999999</v>
      </c>
      <c r="K38" s="39">
        <v>47.112000000000002</v>
      </c>
      <c r="L38" s="39">
        <v>47.112000000000002</v>
      </c>
    </row>
    <row r="39" spans="1:12" x14ac:dyDescent="0.25">
      <c r="A39" s="12" t="s">
        <v>7</v>
      </c>
      <c r="B39" s="19" t="s">
        <v>53</v>
      </c>
      <c r="C39" s="39">
        <v>29.018000000000001</v>
      </c>
      <c r="D39" s="39">
        <v>29.018000000000001</v>
      </c>
      <c r="E39" s="39">
        <v>29.018000000000001</v>
      </c>
      <c r="F39" s="39">
        <v>29.056000000000001</v>
      </c>
      <c r="G39" s="39">
        <v>29.018000000000001</v>
      </c>
      <c r="H39" s="39">
        <v>29.018000000000001</v>
      </c>
      <c r="I39" s="39">
        <v>29.018000000000001</v>
      </c>
      <c r="J39" s="39">
        <v>29.056000000000001</v>
      </c>
      <c r="K39" s="39">
        <v>29.018000000000001</v>
      </c>
      <c r="L39" s="39">
        <v>29.018000000000001</v>
      </c>
    </row>
    <row r="40" spans="1:12" x14ac:dyDescent="0.25">
      <c r="A40" s="12" t="s">
        <v>31</v>
      </c>
      <c r="B40" s="19" t="s">
        <v>54</v>
      </c>
      <c r="C40" s="39">
        <v>19.71</v>
      </c>
      <c r="D40" s="39">
        <v>19.71</v>
      </c>
      <c r="E40" s="39">
        <v>19.71</v>
      </c>
      <c r="F40" s="39">
        <v>13.176</v>
      </c>
      <c r="G40" s="39">
        <v>0</v>
      </c>
      <c r="H40" s="39">
        <v>0</v>
      </c>
      <c r="I40" s="39">
        <v>0</v>
      </c>
      <c r="J40" s="39">
        <v>0</v>
      </c>
      <c r="K40" s="39">
        <v>0</v>
      </c>
      <c r="L40" s="39">
        <v>0</v>
      </c>
    </row>
    <row r="41" spans="1:12" x14ac:dyDescent="0.25">
      <c r="A41" s="12" t="s">
        <v>43</v>
      </c>
      <c r="B41" s="19" t="s">
        <v>55</v>
      </c>
      <c r="C41" s="39">
        <v>11.388</v>
      </c>
      <c r="D41" s="39">
        <v>11.388</v>
      </c>
      <c r="E41" s="39">
        <v>11.388</v>
      </c>
      <c r="F41" s="39">
        <v>11.419</v>
      </c>
      <c r="G41" s="39">
        <v>11.388</v>
      </c>
      <c r="H41" s="39">
        <v>11.388</v>
      </c>
      <c r="I41" s="39">
        <v>11.388</v>
      </c>
      <c r="J41" s="39">
        <v>11.419</v>
      </c>
      <c r="K41" s="39">
        <v>11.388</v>
      </c>
      <c r="L41" s="39">
        <v>11.388</v>
      </c>
    </row>
    <row r="42" spans="1:12" x14ac:dyDescent="0.25">
      <c r="A42" s="12" t="s">
        <v>44</v>
      </c>
      <c r="B42" s="19" t="s">
        <v>56</v>
      </c>
      <c r="C42" s="39">
        <v>46.515999999999998</v>
      </c>
      <c r="D42" s="39">
        <v>46.515999999999998</v>
      </c>
      <c r="E42" s="39">
        <v>46.515999999999998</v>
      </c>
      <c r="F42" s="39">
        <v>46.643000000000001</v>
      </c>
      <c r="G42" s="39">
        <v>46.515999999999998</v>
      </c>
      <c r="H42" s="39">
        <v>46.515999999999998</v>
      </c>
      <c r="I42" s="39">
        <v>46.515999999999998</v>
      </c>
      <c r="J42" s="39">
        <v>46.643000000000001</v>
      </c>
      <c r="K42" s="39">
        <v>46.515999999999998</v>
      </c>
      <c r="L42" s="39">
        <v>46.515999999999998</v>
      </c>
    </row>
    <row r="43" spans="1:12" x14ac:dyDescent="0.25">
      <c r="A43" s="12" t="s">
        <v>45</v>
      </c>
      <c r="B43" s="19" t="s">
        <v>57</v>
      </c>
      <c r="C43" s="39">
        <v>14.016</v>
      </c>
      <c r="D43" s="39">
        <v>14.016</v>
      </c>
      <c r="E43" s="39">
        <v>14.016</v>
      </c>
      <c r="F43" s="39">
        <v>14.054</v>
      </c>
      <c r="G43" s="39">
        <v>14.016</v>
      </c>
      <c r="H43" s="39">
        <v>14.016</v>
      </c>
      <c r="I43" s="39">
        <v>14.016</v>
      </c>
      <c r="J43" s="39">
        <v>14.054</v>
      </c>
      <c r="K43" s="39">
        <v>14.016</v>
      </c>
      <c r="L43" s="39">
        <v>14.016</v>
      </c>
    </row>
    <row r="44" spans="1:12" x14ac:dyDescent="0.25">
      <c r="A44" s="12" t="s">
        <v>46</v>
      </c>
      <c r="B44" s="19" t="s">
        <v>58</v>
      </c>
      <c r="C44" s="39">
        <v>16.643999999999998</v>
      </c>
      <c r="D44" s="39">
        <v>16.643999999999998</v>
      </c>
      <c r="E44" s="39">
        <v>16.643999999999998</v>
      </c>
      <c r="F44" s="39">
        <v>16.690000000000001</v>
      </c>
      <c r="G44" s="39">
        <v>16.643999999999998</v>
      </c>
      <c r="H44" s="39">
        <v>16.643999999999998</v>
      </c>
      <c r="I44" s="39">
        <v>16.643999999999998</v>
      </c>
      <c r="J44" s="39">
        <v>16.690000000000001</v>
      </c>
      <c r="K44" s="39">
        <v>16.643999999999998</v>
      </c>
      <c r="L44" s="39">
        <v>16.643999999999998</v>
      </c>
    </row>
    <row r="45" spans="1:12" x14ac:dyDescent="0.25">
      <c r="A45" s="12" t="s">
        <v>47</v>
      </c>
      <c r="B45" s="17"/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1:12" x14ac:dyDescent="0.25">
      <c r="A46" s="12"/>
      <c r="B46" s="18" t="s">
        <v>22</v>
      </c>
      <c r="C46" s="27">
        <f t="shared" ref="C46:L46" si="7">SUM(C47:C52)</f>
        <v>34.920999999999999</v>
      </c>
      <c r="D46" s="27">
        <f t="shared" si="7"/>
        <v>21.236000000000001</v>
      </c>
      <c r="E46" s="27">
        <f t="shared" si="7"/>
        <v>20.995999999999999</v>
      </c>
      <c r="F46" s="27">
        <f t="shared" si="7"/>
        <v>21.231999999999999</v>
      </c>
      <c r="G46" s="27">
        <f t="shared" si="7"/>
        <v>21.238</v>
      </c>
      <c r="H46" s="27">
        <f t="shared" si="7"/>
        <v>21.234999999999999</v>
      </c>
      <c r="I46" s="27">
        <f t="shared" si="7"/>
        <v>21.236000000000001</v>
      </c>
      <c r="J46" s="27">
        <f t="shared" si="7"/>
        <v>21.236999999999998</v>
      </c>
      <c r="K46" s="27">
        <f t="shared" si="7"/>
        <v>21.234999999999999</v>
      </c>
      <c r="L46" s="27">
        <f t="shared" si="7"/>
        <v>21.234999999999999</v>
      </c>
    </row>
    <row r="47" spans="1:12" x14ac:dyDescent="0.25">
      <c r="A47" s="12"/>
      <c r="B47" s="17" t="s">
        <v>18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</row>
    <row r="48" spans="1:12" x14ac:dyDescent="0.25">
      <c r="A48" s="12" t="s">
        <v>8</v>
      </c>
      <c r="B48" s="19" t="s">
        <v>59</v>
      </c>
      <c r="C48" s="37">
        <v>15.84</v>
      </c>
      <c r="D48" s="37">
        <v>0</v>
      </c>
      <c r="E48" s="37">
        <v>0</v>
      </c>
      <c r="F48" s="37">
        <v>0</v>
      </c>
      <c r="G48" s="37">
        <v>0</v>
      </c>
      <c r="H48" s="37">
        <v>0</v>
      </c>
      <c r="I48" s="37">
        <v>0</v>
      </c>
      <c r="J48" s="37">
        <v>0</v>
      </c>
      <c r="K48" s="37">
        <v>0</v>
      </c>
      <c r="L48" s="37">
        <v>0</v>
      </c>
    </row>
    <row r="49" spans="1:12" x14ac:dyDescent="0.25">
      <c r="A49" s="12" t="s">
        <v>9</v>
      </c>
      <c r="B49" s="19" t="s">
        <v>79</v>
      </c>
      <c r="C49" s="37">
        <v>19.081</v>
      </c>
      <c r="D49" s="37">
        <v>21.236000000000001</v>
      </c>
      <c r="E49" s="37">
        <v>20.995999999999999</v>
      </c>
      <c r="F49" s="37">
        <v>21.231999999999999</v>
      </c>
      <c r="G49" s="37">
        <v>21.238</v>
      </c>
      <c r="H49" s="37">
        <v>21.234999999999999</v>
      </c>
      <c r="I49" s="37">
        <v>21.236000000000001</v>
      </c>
      <c r="J49" s="37">
        <v>21.236999999999998</v>
      </c>
      <c r="K49" s="37">
        <v>21.234999999999999</v>
      </c>
      <c r="L49" s="37">
        <v>21.234999999999999</v>
      </c>
    </row>
    <row r="50" spans="1:12" x14ac:dyDescent="0.25">
      <c r="A50" s="12" t="s">
        <v>10</v>
      </c>
      <c r="B50" s="19"/>
      <c r="C50" s="37"/>
      <c r="D50" s="37"/>
      <c r="E50" s="37"/>
      <c r="F50" s="37"/>
      <c r="G50" s="37"/>
      <c r="H50" s="37"/>
      <c r="I50" s="37"/>
      <c r="J50" s="37"/>
      <c r="K50" s="37"/>
      <c r="L50" s="37"/>
    </row>
    <row r="51" spans="1:12" x14ac:dyDescent="0.25">
      <c r="A51" s="12" t="s">
        <v>32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</row>
    <row r="52" spans="1:12" x14ac:dyDescent="0.25">
      <c r="A52" s="12" t="s">
        <v>34</v>
      </c>
      <c r="B52" s="19"/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spans="1:12" x14ac:dyDescent="0.25">
      <c r="A53" s="12"/>
      <c r="B53" s="19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x14ac:dyDescent="0.25">
      <c r="A54" s="12"/>
      <c r="B54" s="18" t="s">
        <v>14</v>
      </c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x14ac:dyDescent="0.25">
      <c r="A55" s="12"/>
      <c r="B55" s="22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x14ac:dyDescent="0.25">
      <c r="A56" s="4">
        <v>16</v>
      </c>
      <c r="B56" s="18" t="s">
        <v>23</v>
      </c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x14ac:dyDescent="0.25">
      <c r="A57" s="13"/>
      <c r="B57" s="18" t="s">
        <v>24</v>
      </c>
      <c r="C57" s="27">
        <f t="shared" ref="C57:L57" si="8">C16+C23+C27+C34+C46+C54</f>
        <v>358.834</v>
      </c>
      <c r="D57" s="27">
        <f t="shared" si="8"/>
        <v>389.798</v>
      </c>
      <c r="E57" s="27">
        <f t="shared" si="8"/>
        <v>386.30499999999995</v>
      </c>
      <c r="F57" s="27">
        <f t="shared" si="8"/>
        <v>371.65899999999999</v>
      </c>
      <c r="G57" s="27">
        <f t="shared" si="8"/>
        <v>360.149</v>
      </c>
      <c r="H57" s="27">
        <f t="shared" si="8"/>
        <v>357.95</v>
      </c>
      <c r="I57" s="27">
        <f t="shared" si="8"/>
        <v>355.221</v>
      </c>
      <c r="J57" s="27">
        <f t="shared" si="8"/>
        <v>353.74100000000004</v>
      </c>
      <c r="K57" s="27">
        <f t="shared" si="8"/>
        <v>346.27499999999998</v>
      </c>
      <c r="L57" s="27">
        <f t="shared" si="8"/>
        <v>347.92600000000004</v>
      </c>
    </row>
    <row r="58" spans="1:12" x14ac:dyDescent="0.25">
      <c r="A58" s="4"/>
      <c r="B58" s="18" t="s">
        <v>15</v>
      </c>
      <c r="C58" s="27">
        <f t="shared" ref="C58:L58" si="9">C13</f>
        <v>357.81578259401863</v>
      </c>
      <c r="D58" s="27">
        <f t="shared" si="9"/>
        <v>357.38906602573564</v>
      </c>
      <c r="E58" s="27">
        <f t="shared" si="9"/>
        <v>355.78162400428448</v>
      </c>
      <c r="F58" s="27">
        <f t="shared" si="9"/>
        <v>351.88913800511642</v>
      </c>
      <c r="G58" s="27">
        <f t="shared" si="9"/>
        <v>349.86958792675745</v>
      </c>
      <c r="H58" s="27">
        <f t="shared" si="9"/>
        <v>349.16218930537582</v>
      </c>
      <c r="I58" s="27">
        <f t="shared" si="9"/>
        <v>348.23387763648617</v>
      </c>
      <c r="J58" s="27">
        <f t="shared" si="9"/>
        <v>347.29748000000001</v>
      </c>
      <c r="K58" s="27">
        <f t="shared" si="9"/>
        <v>346.50253600000002</v>
      </c>
      <c r="L58" s="27">
        <f t="shared" si="9"/>
        <v>345.60822400000001</v>
      </c>
    </row>
    <row r="59" spans="1:12" x14ac:dyDescent="0.25">
      <c r="A59" s="4">
        <v>17</v>
      </c>
      <c r="B59" s="20" t="s">
        <v>35</v>
      </c>
      <c r="C59" s="27">
        <f t="shared" ref="C59:J59" si="10">C57-C58</f>
        <v>1.0182174059813747</v>
      </c>
      <c r="D59" s="27">
        <f t="shared" si="10"/>
        <v>32.408933974264357</v>
      </c>
      <c r="E59" s="27">
        <f t="shared" si="10"/>
        <v>30.523375995715469</v>
      </c>
      <c r="F59" s="27">
        <f t="shared" si="10"/>
        <v>19.76986199488357</v>
      </c>
      <c r="G59" s="27">
        <f t="shared" si="10"/>
        <v>10.279412073242554</v>
      </c>
      <c r="H59" s="27">
        <f t="shared" si="10"/>
        <v>8.7878106946241701</v>
      </c>
      <c r="I59" s="27">
        <f t="shared" si="10"/>
        <v>6.9871223635138335</v>
      </c>
      <c r="J59" s="27">
        <f t="shared" si="10"/>
        <v>6.443520000000035</v>
      </c>
      <c r="K59" s="27">
        <f t="shared" ref="K59:L59" si="11">K57-K58</f>
        <v>-0.22753600000004326</v>
      </c>
      <c r="L59" s="27">
        <f t="shared" si="11"/>
        <v>2.3177760000000376</v>
      </c>
    </row>
    <row r="60" spans="1:12" x14ac:dyDescent="0.25">
      <c r="A60" s="4">
        <v>18</v>
      </c>
      <c r="B60" s="17" t="s">
        <v>16</v>
      </c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x14ac:dyDescent="0.25">
      <c r="A61" s="12">
        <v>19</v>
      </c>
      <c r="B61" s="17" t="s">
        <v>17</v>
      </c>
      <c r="C61" s="8"/>
      <c r="D61" s="8"/>
      <c r="E61" s="8"/>
      <c r="F61" s="8"/>
      <c r="G61" s="8"/>
      <c r="H61" s="8"/>
      <c r="I61" s="8"/>
      <c r="J61" s="8"/>
      <c r="K61" s="8"/>
      <c r="L61" s="8"/>
    </row>
  </sheetData>
  <phoneticPr fontId="3" type="noConversion"/>
  <printOptions horizontalCentered="1"/>
  <pageMargins left="0.5" right="0.5" top="0.5" bottom="0.5" header="0.5" footer="0.5"/>
  <pageSetup pageOrder="overThenDown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7"/>
  </sheetPr>
  <dimension ref="A1:L61"/>
  <sheetViews>
    <sheetView zoomScale="90" zoomScaleNormal="90" workbookViewId="0">
      <pane xSplit="2" ySplit="6" topLeftCell="C7" activePane="bottomRight" state="frozen"/>
      <selection activeCell="A54" sqref="A54:XFD56"/>
      <selection pane="topRight" activeCell="A54" sqref="A54:XFD56"/>
      <selection pane="bottomLeft" activeCell="A54" sqref="A54:XFD56"/>
      <selection pane="bottomRight" activeCell="B3" sqref="B3"/>
    </sheetView>
  </sheetViews>
  <sheetFormatPr defaultColWidth="7.125" defaultRowHeight="15.75" x14ac:dyDescent="0.25"/>
  <cols>
    <col min="1" max="1" width="3.875" style="15" customWidth="1"/>
    <col min="2" max="2" width="51.625" style="25" customWidth="1"/>
    <col min="3" max="10" width="9.75" style="5" customWidth="1"/>
    <col min="11" max="12" width="9.75" style="1" customWidth="1"/>
    <col min="13" max="16384" width="7.125" style="1"/>
  </cols>
  <sheetData>
    <row r="1" spans="1:12" s="2" customFormat="1" ht="15.75" customHeight="1" x14ac:dyDescent="0.25">
      <c r="B1" s="24" t="s">
        <v>38</v>
      </c>
      <c r="H1" s="6"/>
      <c r="I1" s="6"/>
      <c r="J1" s="6"/>
    </row>
    <row r="2" spans="1:12" s="2" customFormat="1" ht="15.75" customHeight="1" x14ac:dyDescent="0.25">
      <c r="B2" s="23"/>
      <c r="H2" s="6"/>
      <c r="I2" s="6"/>
      <c r="J2" s="6"/>
    </row>
    <row r="3" spans="1:12" s="2" customFormat="1" ht="15.75" customHeight="1" x14ac:dyDescent="0.25">
      <c r="B3" s="31" t="s">
        <v>81</v>
      </c>
      <c r="H3" s="6"/>
      <c r="I3" s="6"/>
      <c r="J3" s="6"/>
      <c r="K3" s="6"/>
    </row>
    <row r="4" spans="1:12" s="2" customFormat="1" x14ac:dyDescent="0.25">
      <c r="B4" s="16"/>
      <c r="K4" s="6"/>
    </row>
    <row r="5" spans="1:12" s="2" customFormat="1" x14ac:dyDescent="0.25">
      <c r="B5" s="16"/>
      <c r="H5" s="9"/>
      <c r="I5" s="9"/>
      <c r="J5" s="9"/>
      <c r="K5" s="6"/>
    </row>
    <row r="6" spans="1:12" s="3" customFormat="1" x14ac:dyDescent="0.25">
      <c r="A6" s="10" t="s">
        <v>2</v>
      </c>
      <c r="B6" s="21" t="s">
        <v>37</v>
      </c>
      <c r="C6" s="36">
        <v>2017</v>
      </c>
      <c r="D6" s="36">
        <v>2018</v>
      </c>
      <c r="E6" s="36">
        <v>2019</v>
      </c>
      <c r="F6" s="36">
        <v>2020</v>
      </c>
      <c r="G6" s="36">
        <v>2021</v>
      </c>
      <c r="H6" s="36">
        <v>2022</v>
      </c>
      <c r="I6" s="36">
        <v>2023</v>
      </c>
      <c r="J6" s="36">
        <v>2024</v>
      </c>
      <c r="K6" s="36">
        <v>2025</v>
      </c>
      <c r="L6" s="36">
        <v>2026</v>
      </c>
    </row>
    <row r="7" spans="1:12" s="3" customFormat="1" x14ac:dyDescent="0.25">
      <c r="A7" s="11"/>
      <c r="B7" s="32" t="s">
        <v>49</v>
      </c>
      <c r="C7" s="33"/>
      <c r="D7" s="33"/>
      <c r="E7" s="34"/>
      <c r="F7" s="34"/>
      <c r="G7" s="34"/>
      <c r="H7" s="34"/>
      <c r="I7" s="34"/>
      <c r="J7" s="34"/>
      <c r="K7" s="34"/>
      <c r="L7" s="34"/>
    </row>
    <row r="8" spans="1:12" x14ac:dyDescent="0.25">
      <c r="A8" s="4">
        <v>1</v>
      </c>
      <c r="B8" s="35" t="s">
        <v>50</v>
      </c>
      <c r="C8" s="26">
        <v>15.8</v>
      </c>
      <c r="D8" s="26">
        <v>16.100000000000001</v>
      </c>
      <c r="E8" s="26">
        <v>16.2</v>
      </c>
      <c r="F8" s="26">
        <v>16.2</v>
      </c>
      <c r="G8" s="26">
        <v>16.2</v>
      </c>
      <c r="H8" s="26">
        <v>16.2</v>
      </c>
      <c r="I8" s="26">
        <v>16.2</v>
      </c>
      <c r="J8" s="26">
        <v>16.2</v>
      </c>
      <c r="K8" s="26">
        <v>16.2</v>
      </c>
      <c r="L8" s="26">
        <v>16.2</v>
      </c>
    </row>
    <row r="9" spans="1:12" x14ac:dyDescent="0.25">
      <c r="A9" s="4">
        <v>3</v>
      </c>
      <c r="B9" s="17" t="s">
        <v>36</v>
      </c>
      <c r="C9" s="26">
        <f>C8*C10*-1</f>
        <v>-7.8613036850266937E-2</v>
      </c>
      <c r="D9" s="26">
        <f t="shared" ref="D9:L9" si="0">D8*D10*-1</f>
        <v>-7.6922750588260994E-2</v>
      </c>
      <c r="E9" s="26">
        <f t="shared" si="0"/>
        <v>-7.8086090127885796E-2</v>
      </c>
      <c r="F9" s="26">
        <f t="shared" si="0"/>
        <v>-8.3175402089917069E-2</v>
      </c>
      <c r="G9" s="26">
        <f t="shared" si="0"/>
        <v>-8.4552824598029791E-2</v>
      </c>
      <c r="H9" s="26">
        <f t="shared" si="0"/>
        <v>-9.4267656347547801E-2</v>
      </c>
      <c r="I9" s="26">
        <f t="shared" si="0"/>
        <v>-0.10043269115318987</v>
      </c>
      <c r="J9" s="26">
        <f t="shared" si="0"/>
        <v>-0.102384</v>
      </c>
      <c r="K9" s="26">
        <f t="shared" si="0"/>
        <v>-0.10238399999999999</v>
      </c>
      <c r="L9" s="26">
        <f t="shared" si="0"/>
        <v>-0.102384</v>
      </c>
    </row>
    <row r="10" spans="1:12" x14ac:dyDescent="0.25">
      <c r="A10" s="4">
        <v>4</v>
      </c>
      <c r="B10" s="17" t="s">
        <v>13</v>
      </c>
      <c r="C10" s="30">
        <v>4.9755086614092997E-3</v>
      </c>
      <c r="D10" s="30">
        <v>4.7778105955441604E-3</v>
      </c>
      <c r="E10" s="30">
        <v>4.8201290202398639E-3</v>
      </c>
      <c r="F10" s="30">
        <v>5.1342840796245104E-3</v>
      </c>
      <c r="G10" s="30">
        <v>5.2193101603722099E-3</v>
      </c>
      <c r="H10" s="30">
        <v>5.8189911325646796E-3</v>
      </c>
      <c r="I10" s="30">
        <v>6.1995488366166588E-3</v>
      </c>
      <c r="J10" s="30">
        <v>6.3200000000000001E-3</v>
      </c>
      <c r="K10" s="30">
        <v>6.3199999999999992E-3</v>
      </c>
      <c r="L10" s="30">
        <v>6.3200000000000001E-3</v>
      </c>
    </row>
    <row r="11" spans="1:12" x14ac:dyDescent="0.25">
      <c r="A11" s="4">
        <v>5</v>
      </c>
      <c r="B11" s="18" t="s">
        <v>12</v>
      </c>
      <c r="C11" s="27">
        <f t="shared" ref="C11:L11" si="1">C8+C9+C10</f>
        <v>15.726362471811143</v>
      </c>
      <c r="D11" s="27">
        <f t="shared" si="1"/>
        <v>16.027855060007287</v>
      </c>
      <c r="E11" s="27">
        <f t="shared" si="1"/>
        <v>16.126734038892351</v>
      </c>
      <c r="F11" s="27">
        <f t="shared" si="1"/>
        <v>16.121958881989706</v>
      </c>
      <c r="G11" s="27">
        <f t="shared" si="1"/>
        <v>16.120666485562339</v>
      </c>
      <c r="H11" s="27">
        <f t="shared" si="1"/>
        <v>16.111551334785016</v>
      </c>
      <c r="I11" s="27">
        <f t="shared" si="1"/>
        <v>16.105766857683424</v>
      </c>
      <c r="J11" s="27">
        <f t="shared" si="1"/>
        <v>16.103935999999997</v>
      </c>
      <c r="K11" s="27">
        <f t="shared" si="1"/>
        <v>16.103935999999997</v>
      </c>
      <c r="L11" s="27">
        <f t="shared" si="1"/>
        <v>16.103935999999997</v>
      </c>
    </row>
    <row r="12" spans="1:12" x14ac:dyDescent="0.25">
      <c r="A12" s="4">
        <v>6</v>
      </c>
      <c r="B12" s="17" t="s">
        <v>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x14ac:dyDescent="0.25">
      <c r="A13" s="4">
        <v>7</v>
      </c>
      <c r="B13" s="18" t="s">
        <v>15</v>
      </c>
      <c r="C13" s="27">
        <f>SUM(C11:C12)</f>
        <v>15.726362471811143</v>
      </c>
      <c r="D13" s="27">
        <f t="shared" ref="D13:L13" si="2">SUM(D11:D12)</f>
        <v>16.027855060007287</v>
      </c>
      <c r="E13" s="27">
        <f t="shared" si="2"/>
        <v>16.126734038892351</v>
      </c>
      <c r="F13" s="27">
        <f t="shared" si="2"/>
        <v>16.121958881989706</v>
      </c>
      <c r="G13" s="27">
        <f t="shared" si="2"/>
        <v>16.120666485562339</v>
      </c>
      <c r="H13" s="27">
        <f t="shared" si="2"/>
        <v>16.111551334785016</v>
      </c>
      <c r="I13" s="27">
        <f t="shared" si="2"/>
        <v>16.105766857683424</v>
      </c>
      <c r="J13" s="27">
        <f t="shared" si="2"/>
        <v>16.103935999999997</v>
      </c>
      <c r="K13" s="27">
        <f t="shared" si="2"/>
        <v>16.103935999999997</v>
      </c>
      <c r="L13" s="27">
        <f t="shared" si="2"/>
        <v>16.103935999999997</v>
      </c>
    </row>
    <row r="14" spans="1:12" x14ac:dyDescent="0.25">
      <c r="A14" s="13"/>
      <c r="B14" s="22"/>
      <c r="C14" s="14"/>
      <c r="D14" s="14"/>
      <c r="E14" s="14"/>
      <c r="F14" s="14"/>
      <c r="G14" s="14"/>
      <c r="H14" s="14"/>
      <c r="I14" s="14"/>
      <c r="J14" s="14"/>
    </row>
    <row r="15" spans="1:12" x14ac:dyDescent="0.25">
      <c r="A15" s="4"/>
      <c r="B15" s="18" t="s">
        <v>19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x14ac:dyDescent="0.25">
      <c r="A16" s="12" t="s">
        <v>25</v>
      </c>
      <c r="B16" s="18" t="s">
        <v>11</v>
      </c>
      <c r="C16" s="40">
        <f>SUM(C17:C21)</f>
        <v>2.9990000000000001</v>
      </c>
      <c r="D16" s="40">
        <f t="shared" ref="D16:L16" si="3">SUM(D17:D21)</f>
        <v>3.1259999999999999</v>
      </c>
      <c r="E16" s="40">
        <f t="shared" si="3"/>
        <v>2.8939999999999997</v>
      </c>
      <c r="F16" s="40">
        <f t="shared" si="3"/>
        <v>3.1429999999999998</v>
      </c>
      <c r="G16" s="40">
        <f t="shared" si="3"/>
        <v>2.6229999999999998</v>
      </c>
      <c r="H16" s="40">
        <f t="shared" si="3"/>
        <v>1.9079999999999999</v>
      </c>
      <c r="I16" s="40">
        <f t="shared" si="3"/>
        <v>1.498</v>
      </c>
      <c r="J16" s="40">
        <f t="shared" si="3"/>
        <v>1.4339999999999999</v>
      </c>
      <c r="K16" s="40">
        <f t="shared" si="3"/>
        <v>1.365</v>
      </c>
      <c r="L16" s="40">
        <f t="shared" si="3"/>
        <v>1.4229999999999998</v>
      </c>
    </row>
    <row r="17" spans="1:12" x14ac:dyDescent="0.25">
      <c r="A17" s="12" t="s">
        <v>26</v>
      </c>
      <c r="B17" s="17" t="s">
        <v>70</v>
      </c>
      <c r="C17" s="37">
        <v>0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</row>
    <row r="18" spans="1:12" x14ac:dyDescent="0.25">
      <c r="A18" s="12" t="s">
        <v>27</v>
      </c>
      <c r="B18" s="17" t="s">
        <v>71</v>
      </c>
      <c r="C18" s="37"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1E-3</v>
      </c>
      <c r="L18" s="37">
        <v>0</v>
      </c>
    </row>
    <row r="19" spans="1:12" x14ac:dyDescent="0.25">
      <c r="A19" s="12" t="s">
        <v>33</v>
      </c>
      <c r="B19" s="17" t="s">
        <v>72</v>
      </c>
      <c r="C19" s="37">
        <v>0</v>
      </c>
      <c r="D19" s="37">
        <v>1E-3</v>
      </c>
      <c r="E19" s="37">
        <v>1E-3</v>
      </c>
      <c r="F19" s="37">
        <v>1E-3</v>
      </c>
      <c r="G19" s="37">
        <v>1E-3</v>
      </c>
      <c r="H19" s="37">
        <v>1E-3</v>
      </c>
      <c r="I19" s="37">
        <v>1E-3</v>
      </c>
      <c r="J19" s="37">
        <v>1E-3</v>
      </c>
      <c r="K19" s="37">
        <v>1E-3</v>
      </c>
      <c r="L19" s="37">
        <v>1E-3</v>
      </c>
    </row>
    <row r="20" spans="1:12" x14ac:dyDescent="0.25">
      <c r="A20" s="12" t="s">
        <v>39</v>
      </c>
      <c r="B20" s="17" t="s">
        <v>82</v>
      </c>
      <c r="C20" s="37">
        <v>2.9990000000000001</v>
      </c>
      <c r="D20" s="37">
        <v>3.125</v>
      </c>
      <c r="E20" s="37">
        <v>2.8929999999999998</v>
      </c>
      <c r="F20" s="37">
        <v>3.1419999999999999</v>
      </c>
      <c r="G20" s="37">
        <v>2.6219999999999999</v>
      </c>
      <c r="H20" s="37">
        <v>1.907</v>
      </c>
      <c r="I20" s="37">
        <v>1.4970000000000001</v>
      </c>
      <c r="J20" s="37">
        <v>1.4330000000000001</v>
      </c>
      <c r="K20" s="37">
        <v>1.363</v>
      </c>
      <c r="L20" s="37">
        <v>1.4219999999999999</v>
      </c>
    </row>
    <row r="21" spans="1:12" x14ac:dyDescent="0.25">
      <c r="A21" s="12" t="s">
        <v>40</v>
      </c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x14ac:dyDescent="0.25">
      <c r="A22" s="12"/>
      <c r="B22" s="17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x14ac:dyDescent="0.25">
      <c r="A23" s="12" t="s">
        <v>28</v>
      </c>
      <c r="B23" s="18" t="s">
        <v>20</v>
      </c>
      <c r="C23" s="40">
        <f>SUM(C24:C25)</f>
        <v>0</v>
      </c>
      <c r="D23" s="40">
        <f t="shared" ref="D23:L23" si="4">SUM(D24:D25)</f>
        <v>0</v>
      </c>
      <c r="E23" s="40">
        <f t="shared" si="4"/>
        <v>0</v>
      </c>
      <c r="F23" s="40">
        <f t="shared" si="4"/>
        <v>0</v>
      </c>
      <c r="G23" s="40">
        <f t="shared" si="4"/>
        <v>0</v>
      </c>
      <c r="H23" s="40">
        <f t="shared" si="4"/>
        <v>0</v>
      </c>
      <c r="I23" s="40">
        <f t="shared" si="4"/>
        <v>0</v>
      </c>
      <c r="J23" s="40">
        <f t="shared" si="4"/>
        <v>0</v>
      </c>
      <c r="K23" s="40">
        <f t="shared" si="4"/>
        <v>0</v>
      </c>
      <c r="L23" s="40">
        <f t="shared" si="4"/>
        <v>0</v>
      </c>
    </row>
    <row r="24" spans="1:12" x14ac:dyDescent="0.25">
      <c r="A24" s="12" t="s">
        <v>29</v>
      </c>
      <c r="B24" s="1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1:12" x14ac:dyDescent="0.25">
      <c r="A25" s="12"/>
      <c r="B25" s="1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x14ac:dyDescent="0.25">
      <c r="A26" s="12" t="s">
        <v>41</v>
      </c>
      <c r="B26" s="17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x14ac:dyDescent="0.25">
      <c r="A27" s="12"/>
      <c r="B27" s="18" t="s">
        <v>3</v>
      </c>
      <c r="C27" s="40">
        <f>SUM(C28:C32)</f>
        <v>1.794</v>
      </c>
      <c r="D27" s="40">
        <f t="shared" ref="D27:L27" si="5">SUM(D28:D32)</f>
        <v>1.7589999999999999</v>
      </c>
      <c r="E27" s="40">
        <f t="shared" si="5"/>
        <v>1.708</v>
      </c>
      <c r="F27" s="40">
        <f t="shared" si="5"/>
        <v>1.593</v>
      </c>
      <c r="G27" s="40">
        <f t="shared" si="5"/>
        <v>1.637</v>
      </c>
      <c r="H27" s="40">
        <f t="shared" si="5"/>
        <v>1.5899999999999999</v>
      </c>
      <c r="I27" s="40">
        <f t="shared" si="5"/>
        <v>1.5580000000000001</v>
      </c>
      <c r="J27" s="40">
        <f t="shared" si="5"/>
        <v>1.5289999999999999</v>
      </c>
      <c r="K27" s="40">
        <f t="shared" si="5"/>
        <v>1.431</v>
      </c>
      <c r="L27" s="40">
        <f t="shared" si="5"/>
        <v>1.458</v>
      </c>
    </row>
    <row r="28" spans="1:12" x14ac:dyDescent="0.25">
      <c r="A28" s="12"/>
      <c r="B28" s="17" t="s">
        <v>74</v>
      </c>
      <c r="C28" s="37">
        <v>0.52700000000000002</v>
      </c>
      <c r="D28" s="37">
        <v>0.51800000000000002</v>
      </c>
      <c r="E28" s="37">
        <v>0.502</v>
      </c>
      <c r="F28" s="37">
        <v>0.46899999999999997</v>
      </c>
      <c r="G28" s="37">
        <v>0.48399999999999999</v>
      </c>
      <c r="H28" s="37">
        <v>0.46500000000000002</v>
      </c>
      <c r="I28" s="37">
        <v>0.46</v>
      </c>
      <c r="J28" s="37">
        <v>0.44700000000000001</v>
      </c>
      <c r="K28" s="37">
        <v>0.42299999999999999</v>
      </c>
      <c r="L28" s="37">
        <v>0.42699999999999999</v>
      </c>
    </row>
    <row r="29" spans="1:12" x14ac:dyDescent="0.25">
      <c r="A29" s="12" t="s">
        <v>30</v>
      </c>
      <c r="B29" s="17" t="s">
        <v>75</v>
      </c>
      <c r="C29" s="37">
        <v>0.48299999999999998</v>
      </c>
      <c r="D29" s="37">
        <v>0.47599999999999998</v>
      </c>
      <c r="E29" s="37">
        <v>0.46</v>
      </c>
      <c r="F29" s="37">
        <v>0.42799999999999999</v>
      </c>
      <c r="G29" s="37">
        <v>0.437</v>
      </c>
      <c r="H29" s="37">
        <v>0.43</v>
      </c>
      <c r="I29" s="37">
        <v>0.41799999999999998</v>
      </c>
      <c r="J29" s="37">
        <v>0.41399999999999998</v>
      </c>
      <c r="K29" s="37">
        <v>0.38200000000000001</v>
      </c>
      <c r="L29" s="37">
        <v>0.39600000000000002</v>
      </c>
    </row>
    <row r="30" spans="1:12" x14ac:dyDescent="0.25">
      <c r="A30" s="12"/>
      <c r="B30" s="17" t="s">
        <v>76</v>
      </c>
      <c r="C30" s="37">
        <v>0.78400000000000003</v>
      </c>
      <c r="D30" s="37">
        <v>0.76500000000000001</v>
      </c>
      <c r="E30" s="37">
        <v>0.746</v>
      </c>
      <c r="F30" s="37">
        <v>0.69599999999999995</v>
      </c>
      <c r="G30" s="37">
        <v>0.71599999999999997</v>
      </c>
      <c r="H30" s="37">
        <v>0.69499999999999995</v>
      </c>
      <c r="I30" s="37">
        <v>0.68</v>
      </c>
      <c r="J30" s="37">
        <v>0.66800000000000004</v>
      </c>
      <c r="K30" s="37">
        <v>0.626</v>
      </c>
      <c r="L30" s="37">
        <v>0.63500000000000001</v>
      </c>
    </row>
    <row r="31" spans="1:12" x14ac:dyDescent="0.25">
      <c r="A31" s="12"/>
      <c r="B31" s="17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2" spans="1:12" x14ac:dyDescent="0.25">
      <c r="A32" s="12"/>
      <c r="B32" s="17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x14ac:dyDescent="0.25">
      <c r="A33" s="12"/>
      <c r="B33" s="17" t="s">
        <v>42</v>
      </c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x14ac:dyDescent="0.25">
      <c r="A34" s="12"/>
      <c r="B34" s="18" t="s">
        <v>21</v>
      </c>
      <c r="C34" s="40">
        <f t="shared" ref="C34:L34" si="6">SUM(C35:C45)</f>
        <v>0.14499999999999999</v>
      </c>
      <c r="D34" s="40">
        <f t="shared" si="6"/>
        <v>0.161</v>
      </c>
      <c r="E34" s="40">
        <f t="shared" si="6"/>
        <v>0.159</v>
      </c>
      <c r="F34" s="40">
        <f t="shared" si="6"/>
        <v>0.161</v>
      </c>
      <c r="G34" s="40">
        <f t="shared" si="6"/>
        <v>0.161</v>
      </c>
      <c r="H34" s="40">
        <f t="shared" si="6"/>
        <v>0.161</v>
      </c>
      <c r="I34" s="40">
        <f t="shared" si="6"/>
        <v>0.161</v>
      </c>
      <c r="J34" s="40">
        <f t="shared" si="6"/>
        <v>0.161</v>
      </c>
      <c r="K34" s="40">
        <f t="shared" si="6"/>
        <v>0.161</v>
      </c>
      <c r="L34" s="40">
        <f t="shared" si="6"/>
        <v>0.161</v>
      </c>
    </row>
    <row r="35" spans="1:12" x14ac:dyDescent="0.25">
      <c r="A35" s="12" t="s">
        <v>42</v>
      </c>
      <c r="B35" s="17" t="s">
        <v>1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x14ac:dyDescent="0.25">
      <c r="A36" s="12" t="s">
        <v>4</v>
      </c>
      <c r="B36" s="19" t="s">
        <v>80</v>
      </c>
      <c r="C36" s="39">
        <v>0.14499999999999999</v>
      </c>
      <c r="D36" s="39">
        <v>0.161</v>
      </c>
      <c r="E36" s="39">
        <v>0.159</v>
      </c>
      <c r="F36" s="39">
        <v>0.161</v>
      </c>
      <c r="G36" s="39">
        <v>0.161</v>
      </c>
      <c r="H36" s="39">
        <v>0.161</v>
      </c>
      <c r="I36" s="39">
        <v>0.161</v>
      </c>
      <c r="J36" s="39">
        <v>0.161</v>
      </c>
      <c r="K36" s="39">
        <v>0.161</v>
      </c>
      <c r="L36" s="39">
        <v>0.161</v>
      </c>
    </row>
    <row r="37" spans="1:12" x14ac:dyDescent="0.25">
      <c r="A37" s="12" t="s">
        <v>5</v>
      </c>
      <c r="B37" s="1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2" x14ac:dyDescent="0.25">
      <c r="A38" s="12" t="s">
        <v>6</v>
      </c>
      <c r="B38" s="19"/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spans="1:12" x14ac:dyDescent="0.25">
      <c r="A39" s="12" t="s">
        <v>7</v>
      </c>
      <c r="B39" s="19"/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40" spans="1:12" x14ac:dyDescent="0.25">
      <c r="A40" s="12" t="s">
        <v>31</v>
      </c>
      <c r="B40" s="19"/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1" spans="1:12" x14ac:dyDescent="0.25">
      <c r="A41" s="12" t="s">
        <v>43</v>
      </c>
      <c r="B41" s="19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1:12" x14ac:dyDescent="0.25">
      <c r="A42" s="12" t="s">
        <v>44</v>
      </c>
      <c r="B42" s="19"/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1:12" x14ac:dyDescent="0.25">
      <c r="A43" s="12" t="s">
        <v>45</v>
      </c>
      <c r="B43" s="19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1:12" x14ac:dyDescent="0.25">
      <c r="A44" s="12" t="s">
        <v>46</v>
      </c>
      <c r="B44" s="1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1:12" x14ac:dyDescent="0.25">
      <c r="A45" s="12" t="s">
        <v>47</v>
      </c>
      <c r="B45" s="17"/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1:12" x14ac:dyDescent="0.25">
      <c r="A46" s="12"/>
      <c r="B46" s="18" t="s">
        <v>22</v>
      </c>
      <c r="C46" s="27">
        <f t="shared" ref="C46:L46" si="7">SUM(C47:C52)</f>
        <v>4.976</v>
      </c>
      <c r="D46" s="27">
        <f t="shared" si="7"/>
        <v>5.2009999999999996</v>
      </c>
      <c r="E46" s="27">
        <f t="shared" si="7"/>
        <v>5.1420000000000003</v>
      </c>
      <c r="F46" s="27">
        <f t="shared" si="7"/>
        <v>5.2</v>
      </c>
      <c r="G46" s="27">
        <f t="shared" si="7"/>
        <v>5.2009999999999996</v>
      </c>
      <c r="H46" s="27">
        <f t="shared" si="7"/>
        <v>5.2009999999999996</v>
      </c>
      <c r="I46" s="27">
        <f t="shared" si="7"/>
        <v>5.2009999999999996</v>
      </c>
      <c r="J46" s="27">
        <f t="shared" si="7"/>
        <v>5.2009999999999996</v>
      </c>
      <c r="K46" s="27">
        <f t="shared" si="7"/>
        <v>5.2009999999999996</v>
      </c>
      <c r="L46" s="27">
        <f t="shared" si="7"/>
        <v>5.2009999999999996</v>
      </c>
    </row>
    <row r="47" spans="1:12" x14ac:dyDescent="0.25">
      <c r="A47" s="12"/>
      <c r="B47" s="17" t="s">
        <v>18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</row>
    <row r="48" spans="1:12" x14ac:dyDescent="0.25">
      <c r="A48" s="12" t="s">
        <v>8</v>
      </c>
      <c r="B48" s="19" t="s">
        <v>79</v>
      </c>
      <c r="C48" s="37">
        <v>4.673</v>
      </c>
      <c r="D48" s="37">
        <v>5.2009999999999996</v>
      </c>
      <c r="E48" s="37">
        <v>5.1420000000000003</v>
      </c>
      <c r="F48" s="37">
        <v>5.2</v>
      </c>
      <c r="G48" s="37">
        <v>5.2009999999999996</v>
      </c>
      <c r="H48" s="37">
        <v>5.2009999999999996</v>
      </c>
      <c r="I48" s="37">
        <v>5.2009999999999996</v>
      </c>
      <c r="J48" s="37">
        <v>5.2009999999999996</v>
      </c>
      <c r="K48" s="37">
        <v>5.2009999999999996</v>
      </c>
      <c r="L48" s="37">
        <v>5.2009999999999996</v>
      </c>
    </row>
    <row r="49" spans="1:12" x14ac:dyDescent="0.25">
      <c r="A49" s="12" t="s">
        <v>9</v>
      </c>
      <c r="B49" s="19" t="s">
        <v>59</v>
      </c>
      <c r="C49" s="37">
        <v>0.30299999999999999</v>
      </c>
      <c r="D49" s="37"/>
      <c r="E49" s="37"/>
      <c r="F49" s="37"/>
      <c r="G49" s="37"/>
      <c r="H49" s="37"/>
      <c r="I49" s="37"/>
      <c r="J49" s="37"/>
      <c r="K49" s="37"/>
      <c r="L49" s="37"/>
    </row>
    <row r="50" spans="1:12" x14ac:dyDescent="0.25">
      <c r="A50" s="12" t="s">
        <v>10</v>
      </c>
      <c r="B50" s="19"/>
      <c r="C50" s="37"/>
      <c r="D50" s="37"/>
      <c r="E50" s="37"/>
      <c r="F50" s="37"/>
      <c r="G50" s="37"/>
      <c r="H50" s="37"/>
      <c r="I50" s="37"/>
      <c r="J50" s="37"/>
      <c r="K50" s="37"/>
      <c r="L50" s="37"/>
    </row>
    <row r="51" spans="1:12" x14ac:dyDescent="0.25">
      <c r="A51" s="12" t="s">
        <v>32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</row>
    <row r="52" spans="1:12" x14ac:dyDescent="0.25">
      <c r="A52" s="12" t="s">
        <v>34</v>
      </c>
      <c r="B52" s="19"/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spans="1:12" x14ac:dyDescent="0.25">
      <c r="A53" s="12"/>
      <c r="B53" s="19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x14ac:dyDescent="0.25">
      <c r="A54" s="12"/>
      <c r="B54" s="18" t="s">
        <v>14</v>
      </c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x14ac:dyDescent="0.25">
      <c r="A55" s="12"/>
      <c r="B55" s="22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x14ac:dyDescent="0.25">
      <c r="A56" s="4">
        <v>16</v>
      </c>
      <c r="B56" s="18" t="s">
        <v>23</v>
      </c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x14ac:dyDescent="0.25">
      <c r="A57" s="13"/>
      <c r="B57" s="18" t="s">
        <v>24</v>
      </c>
      <c r="C57" s="27">
        <f t="shared" ref="C57:L57" si="8">C16+C23+C27+C34+C46+C54</f>
        <v>9.9139999999999997</v>
      </c>
      <c r="D57" s="27">
        <f t="shared" si="8"/>
        <v>10.247</v>
      </c>
      <c r="E57" s="27">
        <f t="shared" si="8"/>
        <v>9.9029999999999987</v>
      </c>
      <c r="F57" s="27">
        <f t="shared" si="8"/>
        <v>10.097</v>
      </c>
      <c r="G57" s="27">
        <f t="shared" si="8"/>
        <v>9.6219999999999999</v>
      </c>
      <c r="H57" s="27">
        <f t="shared" si="8"/>
        <v>8.86</v>
      </c>
      <c r="I57" s="27">
        <f t="shared" si="8"/>
        <v>8.4179999999999993</v>
      </c>
      <c r="J57" s="27">
        <f t="shared" si="8"/>
        <v>8.3249999999999993</v>
      </c>
      <c r="K57" s="27">
        <f t="shared" si="8"/>
        <v>8.1579999999999995</v>
      </c>
      <c r="L57" s="27">
        <f t="shared" si="8"/>
        <v>8.2429999999999986</v>
      </c>
    </row>
    <row r="58" spans="1:12" x14ac:dyDescent="0.25">
      <c r="A58" s="4"/>
      <c r="B58" s="18" t="s">
        <v>15</v>
      </c>
      <c r="C58" s="27">
        <f t="shared" ref="C58:L58" si="9">C13</f>
        <v>15.726362471811143</v>
      </c>
      <c r="D58" s="27">
        <f t="shared" si="9"/>
        <v>16.027855060007287</v>
      </c>
      <c r="E58" s="27">
        <f t="shared" si="9"/>
        <v>16.126734038892351</v>
      </c>
      <c r="F58" s="27">
        <f t="shared" si="9"/>
        <v>16.121958881989706</v>
      </c>
      <c r="G58" s="27">
        <f t="shared" si="9"/>
        <v>16.120666485562339</v>
      </c>
      <c r="H58" s="27">
        <f t="shared" si="9"/>
        <v>16.111551334785016</v>
      </c>
      <c r="I58" s="27">
        <f t="shared" si="9"/>
        <v>16.105766857683424</v>
      </c>
      <c r="J58" s="27">
        <f t="shared" si="9"/>
        <v>16.103935999999997</v>
      </c>
      <c r="K58" s="27">
        <f t="shared" si="9"/>
        <v>16.103935999999997</v>
      </c>
      <c r="L58" s="27">
        <f t="shared" si="9"/>
        <v>16.103935999999997</v>
      </c>
    </row>
    <row r="59" spans="1:12" x14ac:dyDescent="0.25">
      <c r="A59" s="4">
        <v>17</v>
      </c>
      <c r="B59" s="20" t="s">
        <v>35</v>
      </c>
      <c r="C59" s="27">
        <f t="shared" ref="C59:L59" si="10">C57-C58</f>
        <v>-5.8123624718111433</v>
      </c>
      <c r="D59" s="27">
        <f t="shared" si="10"/>
        <v>-5.780855060007287</v>
      </c>
      <c r="E59" s="27">
        <f t="shared" si="10"/>
        <v>-6.2237340388923528</v>
      </c>
      <c r="F59" s="27">
        <f t="shared" si="10"/>
        <v>-6.024958881989706</v>
      </c>
      <c r="G59" s="27">
        <f t="shared" si="10"/>
        <v>-6.4986664855623388</v>
      </c>
      <c r="H59" s="27">
        <f t="shared" si="10"/>
        <v>-7.2515513347850167</v>
      </c>
      <c r="I59" s="27">
        <f t="shared" si="10"/>
        <v>-7.6877668576834246</v>
      </c>
      <c r="J59" s="27">
        <f t="shared" si="10"/>
        <v>-7.7789359999999981</v>
      </c>
      <c r="K59" s="27">
        <f t="shared" si="10"/>
        <v>-7.9459359999999979</v>
      </c>
      <c r="L59" s="27">
        <f t="shared" si="10"/>
        <v>-7.8609359999999988</v>
      </c>
    </row>
    <row r="60" spans="1:12" x14ac:dyDescent="0.25">
      <c r="A60" s="4">
        <v>18</v>
      </c>
      <c r="B60" s="17" t="s">
        <v>16</v>
      </c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x14ac:dyDescent="0.25">
      <c r="A61" s="12">
        <v>19</v>
      </c>
      <c r="B61" s="17" t="s">
        <v>17</v>
      </c>
      <c r="C61" s="8"/>
      <c r="D61" s="8"/>
      <c r="E61" s="8"/>
      <c r="F61" s="8"/>
      <c r="G61" s="8"/>
      <c r="H61" s="8"/>
      <c r="I61" s="8"/>
      <c r="J61" s="8"/>
      <c r="K61" s="8"/>
      <c r="L61" s="8"/>
    </row>
  </sheetData>
  <printOptions horizontalCentered="1"/>
  <pageMargins left="0.5" right="0.5" top="0.5" bottom="0.5" header="0.5" footer="0.5"/>
  <pageSetup pageOrder="overThenDown" orientation="landscape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7"/>
  </sheetPr>
  <dimension ref="A1:L61"/>
  <sheetViews>
    <sheetView zoomScale="90" zoomScaleNormal="90" workbookViewId="0">
      <pane xSplit="2" ySplit="6" topLeftCell="C7" activePane="bottomRight" state="frozen"/>
      <selection activeCell="A54" sqref="A54:XFD56"/>
      <selection pane="topRight" activeCell="A54" sqref="A54:XFD56"/>
      <selection pane="bottomLeft" activeCell="A54" sqref="A54:XFD56"/>
      <selection pane="bottomRight" activeCell="B3" sqref="B3"/>
    </sheetView>
  </sheetViews>
  <sheetFormatPr defaultColWidth="7.125" defaultRowHeight="15.75" x14ac:dyDescent="0.25"/>
  <cols>
    <col min="1" max="1" width="3.875" style="15" customWidth="1"/>
    <col min="2" max="2" width="51.625" style="25" customWidth="1"/>
    <col min="3" max="10" width="9.75" style="5" customWidth="1"/>
    <col min="11" max="12" width="9.75" style="1" customWidth="1"/>
    <col min="13" max="16384" width="7.125" style="1"/>
  </cols>
  <sheetData>
    <row r="1" spans="1:12" s="2" customFormat="1" ht="15.75" customHeight="1" x14ac:dyDescent="0.25">
      <c r="B1" s="24" t="s">
        <v>38</v>
      </c>
      <c r="H1" s="6"/>
      <c r="I1" s="6"/>
      <c r="J1" s="6"/>
    </row>
    <row r="2" spans="1:12" s="2" customFormat="1" ht="15.75" customHeight="1" x14ac:dyDescent="0.25">
      <c r="B2" s="23"/>
      <c r="H2" s="6"/>
      <c r="I2" s="6"/>
      <c r="J2" s="6"/>
    </row>
    <row r="3" spans="1:12" s="2" customFormat="1" ht="15.75" customHeight="1" x14ac:dyDescent="0.25">
      <c r="B3" s="31" t="s">
        <v>83</v>
      </c>
      <c r="H3" s="6"/>
      <c r="I3" s="6"/>
      <c r="J3" s="6"/>
      <c r="K3" s="6"/>
    </row>
    <row r="4" spans="1:12" s="2" customFormat="1" x14ac:dyDescent="0.25">
      <c r="B4" s="16"/>
      <c r="K4" s="6"/>
    </row>
    <row r="5" spans="1:12" s="2" customFormat="1" x14ac:dyDescent="0.25">
      <c r="B5" s="16"/>
      <c r="H5" s="9"/>
      <c r="I5" s="9"/>
      <c r="J5" s="9"/>
      <c r="K5" s="6"/>
    </row>
    <row r="6" spans="1:12" s="3" customFormat="1" x14ac:dyDescent="0.25">
      <c r="A6" s="10" t="s">
        <v>2</v>
      </c>
      <c r="B6" s="21" t="s">
        <v>37</v>
      </c>
      <c r="C6" s="36">
        <v>2017</v>
      </c>
      <c r="D6" s="36">
        <v>2018</v>
      </c>
      <c r="E6" s="36">
        <v>2019</v>
      </c>
      <c r="F6" s="36">
        <v>2020</v>
      </c>
      <c r="G6" s="36">
        <v>2021</v>
      </c>
      <c r="H6" s="36">
        <v>2022</v>
      </c>
      <c r="I6" s="36">
        <v>2023</v>
      </c>
      <c r="J6" s="36">
        <v>2024</v>
      </c>
      <c r="K6" s="36">
        <v>2025</v>
      </c>
      <c r="L6" s="36">
        <v>2026</v>
      </c>
    </row>
    <row r="7" spans="1:12" s="3" customFormat="1" x14ac:dyDescent="0.25">
      <c r="A7" s="11"/>
      <c r="B7" s="32" t="s">
        <v>49</v>
      </c>
      <c r="C7" s="33"/>
      <c r="D7" s="33"/>
      <c r="E7" s="34"/>
      <c r="F7" s="34"/>
      <c r="G7" s="34"/>
      <c r="H7" s="34"/>
      <c r="I7" s="34"/>
      <c r="J7" s="34"/>
      <c r="K7" s="34"/>
      <c r="L7" s="34"/>
    </row>
    <row r="8" spans="1:12" x14ac:dyDescent="0.25">
      <c r="A8" s="4">
        <v>1</v>
      </c>
      <c r="B8" s="35" t="s">
        <v>50</v>
      </c>
      <c r="C8" s="26">
        <v>36.4</v>
      </c>
      <c r="D8" s="26">
        <v>36.6</v>
      </c>
      <c r="E8" s="26">
        <v>36.799999999999997</v>
      </c>
      <c r="F8" s="26">
        <v>36.9</v>
      </c>
      <c r="G8" s="26">
        <v>37.1</v>
      </c>
      <c r="H8" s="26">
        <v>37.200000000000003</v>
      </c>
      <c r="I8" s="26">
        <v>37.299999999999997</v>
      </c>
      <c r="J8" s="26">
        <v>37.4</v>
      </c>
      <c r="K8" s="26">
        <v>37.5</v>
      </c>
      <c r="L8" s="26">
        <v>37.6</v>
      </c>
    </row>
    <row r="9" spans="1:12" x14ac:dyDescent="0.25">
      <c r="A9" s="4">
        <v>3</v>
      </c>
      <c r="B9" s="17" t="s">
        <v>36</v>
      </c>
      <c r="C9" s="26">
        <f>C8*C10*-1</f>
        <v>-0.1811085152752985</v>
      </c>
      <c r="D9" s="26">
        <f t="shared" ref="D9:L9" si="0">D8*D10*-1</f>
        <v>-0.17486786779691627</v>
      </c>
      <c r="E9" s="26">
        <f t="shared" si="0"/>
        <v>-0.17738074794482697</v>
      </c>
      <c r="F9" s="26">
        <f t="shared" si="0"/>
        <v>-0.18945508253814441</v>
      </c>
      <c r="G9" s="26">
        <f t="shared" si="0"/>
        <v>-0.19363640694980899</v>
      </c>
      <c r="H9" s="26">
        <f t="shared" si="0"/>
        <v>-0.2164664701314061</v>
      </c>
      <c r="I9" s="26">
        <f t="shared" si="0"/>
        <v>-0.23124317160580135</v>
      </c>
      <c r="J9" s="26">
        <f t="shared" si="0"/>
        <v>-0.23636799999999999</v>
      </c>
      <c r="K9" s="26">
        <f t="shared" si="0"/>
        <v>-0.23699999999999996</v>
      </c>
      <c r="L9" s="26">
        <f t="shared" si="0"/>
        <v>-0.23763200000000001</v>
      </c>
    </row>
    <row r="10" spans="1:12" x14ac:dyDescent="0.25">
      <c r="A10" s="4">
        <v>4</v>
      </c>
      <c r="B10" s="17" t="s">
        <v>13</v>
      </c>
      <c r="C10" s="30">
        <v>4.9755086614092997E-3</v>
      </c>
      <c r="D10" s="30">
        <v>4.7778105955441604E-3</v>
      </c>
      <c r="E10" s="30">
        <v>4.8201290202398639E-3</v>
      </c>
      <c r="F10" s="30">
        <v>5.1342840796245104E-3</v>
      </c>
      <c r="G10" s="30">
        <v>5.2193101603722099E-3</v>
      </c>
      <c r="H10" s="30">
        <v>5.8189911325646796E-3</v>
      </c>
      <c r="I10" s="30">
        <v>6.1995488366166588E-3</v>
      </c>
      <c r="J10" s="30">
        <v>6.3200000000000001E-3</v>
      </c>
      <c r="K10" s="30">
        <v>6.3199999999999992E-3</v>
      </c>
      <c r="L10" s="30">
        <v>6.3200000000000001E-3</v>
      </c>
    </row>
    <row r="11" spans="1:12" x14ac:dyDescent="0.25">
      <c r="A11" s="4">
        <v>5</v>
      </c>
      <c r="B11" s="18" t="s">
        <v>12</v>
      </c>
      <c r="C11" s="27">
        <f t="shared" ref="C11:L11" si="1">C8+C9+C10</f>
        <v>36.22386699338611</v>
      </c>
      <c r="D11" s="27">
        <f t="shared" si="1"/>
        <v>36.429909942798623</v>
      </c>
      <c r="E11" s="27">
        <f t="shared" si="1"/>
        <v>36.627439381075412</v>
      </c>
      <c r="F11" s="27">
        <f t="shared" si="1"/>
        <v>36.715679201541477</v>
      </c>
      <c r="G11" s="27">
        <f t="shared" si="1"/>
        <v>36.911582903210565</v>
      </c>
      <c r="H11" s="27">
        <f t="shared" si="1"/>
        <v>36.989352521001159</v>
      </c>
      <c r="I11" s="27">
        <f t="shared" si="1"/>
        <v>37.074956377230812</v>
      </c>
      <c r="J11" s="27">
        <f t="shared" si="1"/>
        <v>37.169952000000002</v>
      </c>
      <c r="K11" s="27">
        <f t="shared" si="1"/>
        <v>37.26932</v>
      </c>
      <c r="L11" s="27">
        <f t="shared" si="1"/>
        <v>37.368688000000006</v>
      </c>
    </row>
    <row r="12" spans="1:12" x14ac:dyDescent="0.25">
      <c r="A12" s="4">
        <v>6</v>
      </c>
      <c r="B12" s="17" t="s">
        <v>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x14ac:dyDescent="0.25">
      <c r="A13" s="4">
        <v>7</v>
      </c>
      <c r="B13" s="18" t="s">
        <v>15</v>
      </c>
      <c r="C13" s="27">
        <f>SUM(C11:C12)</f>
        <v>36.22386699338611</v>
      </c>
      <c r="D13" s="27">
        <f t="shared" ref="D13:L13" si="2">SUM(D11:D12)</f>
        <v>36.429909942798623</v>
      </c>
      <c r="E13" s="27">
        <f t="shared" si="2"/>
        <v>36.627439381075412</v>
      </c>
      <c r="F13" s="27">
        <f t="shared" si="2"/>
        <v>36.715679201541477</v>
      </c>
      <c r="G13" s="27">
        <f t="shared" si="2"/>
        <v>36.911582903210565</v>
      </c>
      <c r="H13" s="27">
        <f t="shared" si="2"/>
        <v>36.989352521001159</v>
      </c>
      <c r="I13" s="27">
        <f t="shared" si="2"/>
        <v>37.074956377230812</v>
      </c>
      <c r="J13" s="27">
        <f t="shared" si="2"/>
        <v>37.169952000000002</v>
      </c>
      <c r="K13" s="27">
        <f t="shared" si="2"/>
        <v>37.26932</v>
      </c>
      <c r="L13" s="27">
        <f t="shared" si="2"/>
        <v>37.368688000000006</v>
      </c>
    </row>
    <row r="14" spans="1:12" x14ac:dyDescent="0.25">
      <c r="A14" s="13"/>
      <c r="B14" s="22"/>
      <c r="C14" s="14"/>
      <c r="D14" s="14"/>
      <c r="E14" s="14"/>
      <c r="F14" s="14"/>
      <c r="G14" s="14"/>
      <c r="H14" s="14"/>
      <c r="I14" s="14"/>
      <c r="J14" s="14"/>
    </row>
    <row r="15" spans="1:12" x14ac:dyDescent="0.25">
      <c r="A15" s="4"/>
      <c r="B15" s="18" t="s">
        <v>19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x14ac:dyDescent="0.25">
      <c r="A16" s="12" t="s">
        <v>25</v>
      </c>
      <c r="B16" s="18" t="s">
        <v>11</v>
      </c>
      <c r="C16" s="40">
        <f>SUM(C17:C21)</f>
        <v>21.989000000000001</v>
      </c>
      <c r="D16" s="40">
        <f t="shared" ref="D16:L16" si="3">SUM(D17:D21)</f>
        <v>22.916</v>
      </c>
      <c r="E16" s="40">
        <f t="shared" si="3"/>
        <v>21.216999999999999</v>
      </c>
      <c r="F16" s="40">
        <f t="shared" si="3"/>
        <v>23.038</v>
      </c>
      <c r="G16" s="40">
        <f t="shared" si="3"/>
        <v>19.229000000000003</v>
      </c>
      <c r="H16" s="40">
        <f t="shared" si="3"/>
        <v>13.981</v>
      </c>
      <c r="I16" s="40">
        <f t="shared" si="3"/>
        <v>10.981</v>
      </c>
      <c r="J16" s="40">
        <f t="shared" si="3"/>
        <v>10.508000000000001</v>
      </c>
      <c r="K16" s="40">
        <f t="shared" si="3"/>
        <v>9.9939999999999998</v>
      </c>
      <c r="L16" s="40">
        <f t="shared" si="3"/>
        <v>10.429</v>
      </c>
    </row>
    <row r="17" spans="1:12" x14ac:dyDescent="0.25">
      <c r="A17" s="12" t="s">
        <v>26</v>
      </c>
      <c r="B17" s="17" t="s">
        <v>70</v>
      </c>
      <c r="C17" s="37">
        <v>0</v>
      </c>
      <c r="D17" s="37">
        <v>0</v>
      </c>
      <c r="E17" s="37">
        <v>1E-3</v>
      </c>
      <c r="F17" s="37">
        <v>0</v>
      </c>
      <c r="G17" s="37">
        <v>0</v>
      </c>
      <c r="H17" s="37">
        <v>0</v>
      </c>
      <c r="I17" s="37">
        <v>1E-3</v>
      </c>
      <c r="J17" s="37">
        <v>1E-3</v>
      </c>
      <c r="K17" s="37">
        <v>1E-3</v>
      </c>
      <c r="L17" s="37">
        <v>1E-3</v>
      </c>
    </row>
    <row r="18" spans="1:12" x14ac:dyDescent="0.25">
      <c r="A18" s="12" t="s">
        <v>27</v>
      </c>
      <c r="B18" s="17" t="s">
        <v>71</v>
      </c>
      <c r="C18" s="37">
        <v>0</v>
      </c>
      <c r="D18" s="37">
        <v>0</v>
      </c>
      <c r="E18" s="37">
        <v>1E-3</v>
      </c>
      <c r="F18" s="37">
        <v>0</v>
      </c>
      <c r="G18" s="37">
        <v>0</v>
      </c>
      <c r="H18" s="37">
        <v>1E-3</v>
      </c>
      <c r="I18" s="37">
        <v>1E-3</v>
      </c>
      <c r="J18" s="37">
        <v>1E-3</v>
      </c>
      <c r="K18" s="37">
        <v>1E-3</v>
      </c>
      <c r="L18" s="37">
        <v>1E-3</v>
      </c>
    </row>
    <row r="19" spans="1:12" x14ac:dyDescent="0.25">
      <c r="A19" s="12" t="s">
        <v>33</v>
      </c>
      <c r="B19" s="17" t="s">
        <v>72</v>
      </c>
      <c r="C19" s="37">
        <v>0</v>
      </c>
      <c r="D19" s="37">
        <v>1E-3</v>
      </c>
      <c r="E19" s="37">
        <v>1E-3</v>
      </c>
      <c r="F19" s="37">
        <v>1E-3</v>
      </c>
      <c r="G19" s="37">
        <v>1E-3</v>
      </c>
      <c r="H19" s="37">
        <v>1E-3</v>
      </c>
      <c r="I19" s="37">
        <v>1E-3</v>
      </c>
      <c r="J19" s="37">
        <v>1E-3</v>
      </c>
      <c r="K19" s="37">
        <v>1E-3</v>
      </c>
      <c r="L19" s="37">
        <v>1E-3</v>
      </c>
    </row>
    <row r="20" spans="1:12" x14ac:dyDescent="0.25">
      <c r="A20" s="12" t="s">
        <v>39</v>
      </c>
      <c r="B20" s="17" t="s">
        <v>82</v>
      </c>
      <c r="C20" s="37">
        <v>21.989000000000001</v>
      </c>
      <c r="D20" s="37">
        <v>22.914999999999999</v>
      </c>
      <c r="E20" s="37">
        <v>21.213999999999999</v>
      </c>
      <c r="F20" s="37">
        <v>23.036999999999999</v>
      </c>
      <c r="G20" s="37">
        <v>19.228000000000002</v>
      </c>
      <c r="H20" s="37">
        <v>13.978999999999999</v>
      </c>
      <c r="I20" s="37">
        <v>10.978</v>
      </c>
      <c r="J20" s="37">
        <v>10.505000000000001</v>
      </c>
      <c r="K20" s="37">
        <v>9.9909999999999997</v>
      </c>
      <c r="L20" s="37">
        <v>10.426</v>
      </c>
    </row>
    <row r="21" spans="1:12" x14ac:dyDescent="0.25">
      <c r="A21" s="12" t="s">
        <v>40</v>
      </c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x14ac:dyDescent="0.25">
      <c r="A22" s="12"/>
      <c r="B22" s="17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x14ac:dyDescent="0.25">
      <c r="A23" s="12" t="s">
        <v>28</v>
      </c>
      <c r="B23" s="18" t="s">
        <v>20</v>
      </c>
      <c r="C23" s="40">
        <f>SUM(C24:C25)</f>
        <v>0</v>
      </c>
      <c r="D23" s="40">
        <f t="shared" ref="D23:L23" si="4">SUM(D24:D25)</f>
        <v>0</v>
      </c>
      <c r="E23" s="40">
        <f t="shared" si="4"/>
        <v>0</v>
      </c>
      <c r="F23" s="40">
        <f t="shared" si="4"/>
        <v>0</v>
      </c>
      <c r="G23" s="40">
        <f t="shared" si="4"/>
        <v>0</v>
      </c>
      <c r="H23" s="40">
        <f t="shared" si="4"/>
        <v>0</v>
      </c>
      <c r="I23" s="40">
        <f t="shared" si="4"/>
        <v>0</v>
      </c>
      <c r="J23" s="40">
        <f t="shared" si="4"/>
        <v>0</v>
      </c>
      <c r="K23" s="40">
        <f t="shared" si="4"/>
        <v>0</v>
      </c>
      <c r="L23" s="40">
        <f t="shared" si="4"/>
        <v>0</v>
      </c>
    </row>
    <row r="24" spans="1:12" x14ac:dyDescent="0.25">
      <c r="A24" s="12" t="s">
        <v>29</v>
      </c>
      <c r="B24" s="1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spans="1:12" x14ac:dyDescent="0.25">
      <c r="A25" s="12"/>
      <c r="B25" s="1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x14ac:dyDescent="0.25">
      <c r="A26" s="12" t="s">
        <v>41</v>
      </c>
      <c r="B26" s="17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x14ac:dyDescent="0.25">
      <c r="A27" s="12"/>
      <c r="B27" s="18" t="s">
        <v>3</v>
      </c>
      <c r="C27" s="40">
        <f>SUM(C28:C32)</f>
        <v>4.6530000000000005</v>
      </c>
      <c r="D27" s="40">
        <f t="shared" ref="D27:L27" si="5">SUM(D28:D32)</f>
        <v>4.58</v>
      </c>
      <c r="E27" s="40">
        <f t="shared" si="5"/>
        <v>4.5040000000000004</v>
      </c>
      <c r="F27" s="40">
        <f t="shared" si="5"/>
        <v>4.3239999999999998</v>
      </c>
      <c r="G27" s="40">
        <f t="shared" si="5"/>
        <v>4.3659999999999997</v>
      </c>
      <c r="H27" s="40">
        <f t="shared" si="5"/>
        <v>4.3029999999999999</v>
      </c>
      <c r="I27" s="40">
        <f t="shared" si="5"/>
        <v>4.2379999999999995</v>
      </c>
      <c r="J27" s="40">
        <f t="shared" si="5"/>
        <v>4.1920000000000002</v>
      </c>
      <c r="K27" s="40">
        <f t="shared" si="5"/>
        <v>4.0360000000000005</v>
      </c>
      <c r="L27" s="40">
        <f t="shared" si="5"/>
        <v>4.0649999999999995</v>
      </c>
    </row>
    <row r="28" spans="1:12" x14ac:dyDescent="0.25">
      <c r="A28" s="12"/>
      <c r="B28" s="17" t="s">
        <v>74</v>
      </c>
      <c r="C28" s="37">
        <v>0.78300000000000003</v>
      </c>
      <c r="D28" s="37">
        <v>0.76500000000000001</v>
      </c>
      <c r="E28" s="37">
        <v>0.745</v>
      </c>
      <c r="F28" s="37">
        <v>0.69599999999999995</v>
      </c>
      <c r="G28" s="37">
        <v>0.71199999999999997</v>
      </c>
      <c r="H28" s="37">
        <v>0.69399999999999995</v>
      </c>
      <c r="I28" s="37">
        <v>0.67800000000000005</v>
      </c>
      <c r="J28" s="37">
        <v>0.66700000000000004</v>
      </c>
      <c r="K28" s="37">
        <v>0.626</v>
      </c>
      <c r="L28" s="37">
        <v>0.63500000000000001</v>
      </c>
    </row>
    <row r="29" spans="1:12" x14ac:dyDescent="0.25">
      <c r="A29" s="12" t="s">
        <v>30</v>
      </c>
      <c r="B29" s="17" t="s">
        <v>75</v>
      </c>
      <c r="C29" s="37">
        <v>0.71599999999999997</v>
      </c>
      <c r="D29" s="37">
        <v>0.7</v>
      </c>
      <c r="E29" s="37">
        <v>0.68200000000000005</v>
      </c>
      <c r="F29" s="37">
        <v>0.63600000000000001</v>
      </c>
      <c r="G29" s="37">
        <v>0.65200000000000002</v>
      </c>
      <c r="H29" s="37">
        <v>0.63500000000000001</v>
      </c>
      <c r="I29" s="37">
        <v>0.61699999999999999</v>
      </c>
      <c r="J29" s="37">
        <v>0.61299999999999999</v>
      </c>
      <c r="K29" s="37">
        <v>0.56799999999999995</v>
      </c>
      <c r="L29" s="37">
        <v>0.58499999999999996</v>
      </c>
    </row>
    <row r="30" spans="1:12" x14ac:dyDescent="0.25">
      <c r="A30" s="12"/>
      <c r="B30" s="17" t="s">
        <v>76</v>
      </c>
      <c r="C30" s="37">
        <v>1.163</v>
      </c>
      <c r="D30" s="37">
        <v>1.1339999999999999</v>
      </c>
      <c r="E30" s="37">
        <v>1.1060000000000001</v>
      </c>
      <c r="F30" s="37">
        <v>1.0309999999999999</v>
      </c>
      <c r="G30" s="37">
        <v>1.0509999999999999</v>
      </c>
      <c r="H30" s="37">
        <v>1.032</v>
      </c>
      <c r="I30" s="37">
        <v>1.0109999999999999</v>
      </c>
      <c r="J30" s="37">
        <v>0.99</v>
      </c>
      <c r="K30" s="37">
        <v>0.92900000000000005</v>
      </c>
      <c r="L30" s="37">
        <v>0.94199999999999995</v>
      </c>
    </row>
    <row r="31" spans="1:12" x14ac:dyDescent="0.25">
      <c r="A31" s="12"/>
      <c r="B31" s="17" t="s">
        <v>87</v>
      </c>
      <c r="C31" s="37">
        <v>1.9910000000000001</v>
      </c>
      <c r="D31" s="37">
        <v>1.9810000000000001</v>
      </c>
      <c r="E31" s="37">
        <v>1.9710000000000001</v>
      </c>
      <c r="F31" s="37">
        <v>1.9610000000000001</v>
      </c>
      <c r="G31" s="37">
        <v>1.9510000000000001</v>
      </c>
      <c r="H31" s="37">
        <v>1.9419999999999999</v>
      </c>
      <c r="I31" s="37">
        <v>1.9319999999999999</v>
      </c>
      <c r="J31" s="37">
        <v>1.9219999999999999</v>
      </c>
      <c r="K31" s="37">
        <v>1.913</v>
      </c>
      <c r="L31" s="37">
        <v>1.903</v>
      </c>
    </row>
    <row r="32" spans="1:12" x14ac:dyDescent="0.25">
      <c r="A32" s="12"/>
      <c r="B32" s="17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x14ac:dyDescent="0.25">
      <c r="A33" s="12"/>
      <c r="B33" s="17" t="s">
        <v>42</v>
      </c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x14ac:dyDescent="0.25">
      <c r="A34" s="12"/>
      <c r="B34" s="18" t="s">
        <v>21</v>
      </c>
      <c r="C34" s="40">
        <f t="shared" ref="C34:L34" si="6">SUM(C35:C45)</f>
        <v>0.32300000000000001</v>
      </c>
      <c r="D34" s="40">
        <f t="shared" si="6"/>
        <v>0.36</v>
      </c>
      <c r="E34" s="40">
        <f t="shared" si="6"/>
        <v>0.35599999999999998</v>
      </c>
      <c r="F34" s="40">
        <f t="shared" si="6"/>
        <v>0.36</v>
      </c>
      <c r="G34" s="40">
        <f t="shared" si="6"/>
        <v>0.36</v>
      </c>
      <c r="H34" s="40">
        <f t="shared" si="6"/>
        <v>0.36</v>
      </c>
      <c r="I34" s="40">
        <f t="shared" si="6"/>
        <v>0.36</v>
      </c>
      <c r="J34" s="40">
        <f t="shared" si="6"/>
        <v>0.36</v>
      </c>
      <c r="K34" s="40">
        <f t="shared" si="6"/>
        <v>0.36</v>
      </c>
      <c r="L34" s="40">
        <f t="shared" si="6"/>
        <v>0.36</v>
      </c>
    </row>
    <row r="35" spans="1:12" x14ac:dyDescent="0.25">
      <c r="A35" s="12" t="s">
        <v>42</v>
      </c>
      <c r="B35" s="17" t="s">
        <v>1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x14ac:dyDescent="0.25">
      <c r="A36" s="12" t="s">
        <v>4</v>
      </c>
      <c r="B36" s="19" t="s">
        <v>80</v>
      </c>
      <c r="C36" s="39">
        <v>0.32300000000000001</v>
      </c>
      <c r="D36" s="39">
        <v>0.36</v>
      </c>
      <c r="E36" s="39">
        <v>0.35599999999999998</v>
      </c>
      <c r="F36" s="39">
        <v>0.36</v>
      </c>
      <c r="G36" s="39">
        <v>0.36</v>
      </c>
      <c r="H36" s="39">
        <v>0.36</v>
      </c>
      <c r="I36" s="39">
        <v>0.36</v>
      </c>
      <c r="J36" s="39">
        <v>0.36</v>
      </c>
      <c r="K36" s="39">
        <v>0.36</v>
      </c>
      <c r="L36" s="39">
        <v>0.36</v>
      </c>
    </row>
    <row r="37" spans="1:12" x14ac:dyDescent="0.25">
      <c r="A37" s="12" t="s">
        <v>5</v>
      </c>
      <c r="B37" s="1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2" x14ac:dyDescent="0.25">
      <c r="A38" s="12" t="s">
        <v>6</v>
      </c>
      <c r="B38" s="19"/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spans="1:12" x14ac:dyDescent="0.25">
      <c r="A39" s="12" t="s">
        <v>7</v>
      </c>
      <c r="B39" s="19"/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40" spans="1:12" x14ac:dyDescent="0.25">
      <c r="A40" s="12" t="s">
        <v>31</v>
      </c>
      <c r="B40" s="19"/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1" spans="1:12" x14ac:dyDescent="0.25">
      <c r="A41" s="12" t="s">
        <v>43</v>
      </c>
      <c r="B41" s="19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1:12" x14ac:dyDescent="0.25">
      <c r="A42" s="12" t="s">
        <v>44</v>
      </c>
      <c r="B42" s="19"/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1:12" x14ac:dyDescent="0.25">
      <c r="A43" s="12" t="s">
        <v>45</v>
      </c>
      <c r="B43" s="19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1:12" x14ac:dyDescent="0.25">
      <c r="A44" s="12" t="s">
        <v>46</v>
      </c>
      <c r="B44" s="1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1:12" x14ac:dyDescent="0.25">
      <c r="A45" s="12" t="s">
        <v>47</v>
      </c>
      <c r="B45" s="17"/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1:12" x14ac:dyDescent="0.25">
      <c r="A46" s="12"/>
      <c r="B46" s="18" t="s">
        <v>22</v>
      </c>
      <c r="C46" s="27">
        <f t="shared" ref="C46:L46" si="7">SUM(C47:C52)</f>
        <v>10.459</v>
      </c>
      <c r="D46" s="27">
        <f t="shared" si="7"/>
        <v>11.64</v>
      </c>
      <c r="E46" s="27">
        <f t="shared" si="7"/>
        <v>11.509</v>
      </c>
      <c r="F46" s="27">
        <f t="shared" si="7"/>
        <v>11.638</v>
      </c>
      <c r="G46" s="27">
        <f t="shared" si="7"/>
        <v>11.641</v>
      </c>
      <c r="H46" s="27">
        <f t="shared" si="7"/>
        <v>11.64</v>
      </c>
      <c r="I46" s="27">
        <f t="shared" si="7"/>
        <v>11.64</v>
      </c>
      <c r="J46" s="27">
        <f t="shared" si="7"/>
        <v>11.641</v>
      </c>
      <c r="K46" s="27">
        <f t="shared" si="7"/>
        <v>11.64</v>
      </c>
      <c r="L46" s="27">
        <f t="shared" si="7"/>
        <v>11.64</v>
      </c>
    </row>
    <row r="47" spans="1:12" x14ac:dyDescent="0.25">
      <c r="A47" s="12"/>
      <c r="B47" s="17" t="s">
        <v>18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</row>
    <row r="48" spans="1:12" x14ac:dyDescent="0.25">
      <c r="A48" s="12" t="s">
        <v>8</v>
      </c>
      <c r="B48" s="19" t="s">
        <v>79</v>
      </c>
      <c r="C48" s="37">
        <v>10.459</v>
      </c>
      <c r="D48" s="37">
        <v>11.64</v>
      </c>
      <c r="E48" s="37">
        <v>11.509</v>
      </c>
      <c r="F48" s="37">
        <v>11.638</v>
      </c>
      <c r="G48" s="37">
        <v>11.641</v>
      </c>
      <c r="H48" s="37">
        <v>11.64</v>
      </c>
      <c r="I48" s="37">
        <v>11.64</v>
      </c>
      <c r="J48" s="37">
        <v>11.641</v>
      </c>
      <c r="K48" s="37">
        <v>11.64</v>
      </c>
      <c r="L48" s="37">
        <v>11.64</v>
      </c>
    </row>
    <row r="49" spans="1:12" x14ac:dyDescent="0.25">
      <c r="A49" s="12" t="s">
        <v>9</v>
      </c>
      <c r="B49" s="19"/>
      <c r="C49" s="37"/>
      <c r="D49" s="37"/>
      <c r="E49" s="37"/>
      <c r="F49" s="37"/>
      <c r="G49" s="37"/>
      <c r="H49" s="37"/>
      <c r="I49" s="37"/>
      <c r="J49" s="37"/>
      <c r="K49" s="37"/>
      <c r="L49" s="37"/>
    </row>
    <row r="50" spans="1:12" x14ac:dyDescent="0.25">
      <c r="A50" s="12" t="s">
        <v>10</v>
      </c>
      <c r="B50" s="19"/>
      <c r="C50" s="37"/>
      <c r="D50" s="37"/>
      <c r="E50" s="37"/>
      <c r="F50" s="37"/>
      <c r="G50" s="37"/>
      <c r="H50" s="37"/>
      <c r="I50" s="37"/>
      <c r="J50" s="37"/>
      <c r="K50" s="37"/>
      <c r="L50" s="37"/>
    </row>
    <row r="51" spans="1:12" x14ac:dyDescent="0.25">
      <c r="A51" s="12" t="s">
        <v>32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</row>
    <row r="52" spans="1:12" x14ac:dyDescent="0.25">
      <c r="A52" s="12" t="s">
        <v>34</v>
      </c>
      <c r="B52" s="19"/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spans="1:12" x14ac:dyDescent="0.25">
      <c r="A53" s="12"/>
      <c r="B53" s="19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x14ac:dyDescent="0.25">
      <c r="A54" s="12"/>
      <c r="B54" s="18" t="s">
        <v>14</v>
      </c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x14ac:dyDescent="0.25">
      <c r="A55" s="12"/>
      <c r="B55" s="22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x14ac:dyDescent="0.25">
      <c r="A56" s="4">
        <v>16</v>
      </c>
      <c r="B56" s="18" t="s">
        <v>23</v>
      </c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x14ac:dyDescent="0.25">
      <c r="A57" s="13"/>
      <c r="B57" s="18" t="s">
        <v>24</v>
      </c>
      <c r="C57" s="27">
        <f t="shared" ref="C57:L57" si="8">C16+C23+C27+C34+C46+C54</f>
        <v>37.424000000000007</v>
      </c>
      <c r="D57" s="27">
        <f t="shared" si="8"/>
        <v>39.496000000000002</v>
      </c>
      <c r="E57" s="27">
        <f t="shared" si="8"/>
        <v>37.585999999999999</v>
      </c>
      <c r="F57" s="27">
        <f t="shared" si="8"/>
        <v>39.36</v>
      </c>
      <c r="G57" s="27">
        <f t="shared" si="8"/>
        <v>35.596000000000004</v>
      </c>
      <c r="H57" s="27">
        <f t="shared" si="8"/>
        <v>30.283999999999999</v>
      </c>
      <c r="I57" s="27">
        <f t="shared" si="8"/>
        <v>27.219000000000001</v>
      </c>
      <c r="J57" s="27">
        <f t="shared" si="8"/>
        <v>26.701000000000001</v>
      </c>
      <c r="K57" s="27">
        <f t="shared" si="8"/>
        <v>26.03</v>
      </c>
      <c r="L57" s="27">
        <f t="shared" si="8"/>
        <v>26.494</v>
      </c>
    </row>
    <row r="58" spans="1:12" x14ac:dyDescent="0.25">
      <c r="A58" s="4"/>
      <c r="B58" s="18" t="s">
        <v>15</v>
      </c>
      <c r="C58" s="27">
        <f t="shared" ref="C58:L58" si="9">C13</f>
        <v>36.22386699338611</v>
      </c>
      <c r="D58" s="27">
        <f t="shared" si="9"/>
        <v>36.429909942798623</v>
      </c>
      <c r="E58" s="27">
        <f t="shared" si="9"/>
        <v>36.627439381075412</v>
      </c>
      <c r="F58" s="27">
        <f t="shared" si="9"/>
        <v>36.715679201541477</v>
      </c>
      <c r="G58" s="27">
        <f t="shared" si="9"/>
        <v>36.911582903210565</v>
      </c>
      <c r="H58" s="27">
        <f t="shared" si="9"/>
        <v>36.989352521001159</v>
      </c>
      <c r="I58" s="27">
        <f t="shared" si="9"/>
        <v>37.074956377230812</v>
      </c>
      <c r="J58" s="27">
        <f t="shared" si="9"/>
        <v>37.169952000000002</v>
      </c>
      <c r="K58" s="27">
        <f t="shared" si="9"/>
        <v>37.26932</v>
      </c>
      <c r="L58" s="27">
        <f t="shared" si="9"/>
        <v>37.368688000000006</v>
      </c>
    </row>
    <row r="59" spans="1:12" x14ac:dyDescent="0.25">
      <c r="A59" s="4">
        <v>17</v>
      </c>
      <c r="B59" s="20" t="s">
        <v>35</v>
      </c>
      <c r="C59" s="27">
        <f t="shared" ref="C59:L59" si="10">C57-C58</f>
        <v>1.2001330066138962</v>
      </c>
      <c r="D59" s="27">
        <f t="shared" si="10"/>
        <v>3.0660900572013787</v>
      </c>
      <c r="E59" s="27">
        <f t="shared" si="10"/>
        <v>0.95856061892458655</v>
      </c>
      <c r="F59" s="27">
        <f t="shared" si="10"/>
        <v>2.6443207984585229</v>
      </c>
      <c r="G59" s="27">
        <f t="shared" si="10"/>
        <v>-1.3155829032105615</v>
      </c>
      <c r="H59" s="27">
        <f t="shared" si="10"/>
        <v>-6.70535252100116</v>
      </c>
      <c r="I59" s="27">
        <f t="shared" si="10"/>
        <v>-9.855956377230811</v>
      </c>
      <c r="J59" s="27">
        <f t="shared" si="10"/>
        <v>-10.468952000000002</v>
      </c>
      <c r="K59" s="27">
        <f t="shared" si="10"/>
        <v>-11.239319999999999</v>
      </c>
      <c r="L59" s="27">
        <f t="shared" si="10"/>
        <v>-10.874688000000006</v>
      </c>
    </row>
    <row r="60" spans="1:12" x14ac:dyDescent="0.25">
      <c r="A60" s="4">
        <v>18</v>
      </c>
      <c r="B60" s="17" t="s">
        <v>16</v>
      </c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x14ac:dyDescent="0.25">
      <c r="A61" s="12">
        <v>19</v>
      </c>
      <c r="B61" s="17" t="s">
        <v>17</v>
      </c>
      <c r="C61" s="8"/>
      <c r="D61" s="8"/>
      <c r="E61" s="8"/>
      <c r="F61" s="8"/>
      <c r="G61" s="8"/>
      <c r="H61" s="8"/>
      <c r="I61" s="8"/>
      <c r="J61" s="8"/>
      <c r="K61" s="8"/>
      <c r="L61" s="8"/>
    </row>
  </sheetData>
  <printOptions horizontalCentered="1"/>
  <pageMargins left="0.5" right="0.5" top="0.5" bottom="0.5" header="0.5" footer="0.5"/>
  <pageSetup pageOrder="overThenDown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7"/>
  </sheetPr>
  <dimension ref="A1:L63"/>
  <sheetViews>
    <sheetView zoomScale="90" zoomScaleNormal="90" workbookViewId="0">
      <pane xSplit="2" ySplit="6" topLeftCell="C7" activePane="bottomRight" state="frozen"/>
      <selection activeCell="A54" sqref="A54:XFD56"/>
      <selection pane="topRight" activeCell="A54" sqref="A54:XFD56"/>
      <selection pane="bottomLeft" activeCell="A54" sqref="A54:XFD56"/>
      <selection pane="bottomRight" activeCell="B3" sqref="B3"/>
    </sheetView>
  </sheetViews>
  <sheetFormatPr defaultColWidth="7.125" defaultRowHeight="15.75" x14ac:dyDescent="0.25"/>
  <cols>
    <col min="1" max="1" width="3.875" style="15" customWidth="1"/>
    <col min="2" max="2" width="51.625" style="25" customWidth="1"/>
    <col min="3" max="10" width="9.75" style="5" customWidth="1"/>
    <col min="11" max="12" width="9.75" style="1" customWidth="1"/>
    <col min="13" max="16384" width="7.125" style="1"/>
  </cols>
  <sheetData>
    <row r="1" spans="1:12" s="2" customFormat="1" ht="15.75" customHeight="1" x14ac:dyDescent="0.25">
      <c r="B1" s="24" t="s">
        <v>38</v>
      </c>
      <c r="H1" s="6"/>
      <c r="I1" s="6"/>
      <c r="J1" s="6"/>
    </row>
    <row r="2" spans="1:12" s="2" customFormat="1" ht="15.75" customHeight="1" x14ac:dyDescent="0.25">
      <c r="B2" s="23"/>
      <c r="H2" s="6"/>
      <c r="I2" s="6"/>
      <c r="J2" s="6"/>
    </row>
    <row r="3" spans="1:12" s="2" customFormat="1" ht="15.75" customHeight="1" x14ac:dyDescent="0.25">
      <c r="B3" s="31" t="s">
        <v>88</v>
      </c>
      <c r="H3" s="6"/>
      <c r="I3" s="6"/>
      <c r="J3" s="6"/>
      <c r="K3" s="6"/>
    </row>
    <row r="4" spans="1:12" s="2" customFormat="1" x14ac:dyDescent="0.25">
      <c r="B4" s="16"/>
      <c r="K4" s="6"/>
    </row>
    <row r="5" spans="1:12" s="2" customFormat="1" x14ac:dyDescent="0.25">
      <c r="B5" s="16"/>
      <c r="H5" s="9"/>
      <c r="I5" s="9"/>
      <c r="J5" s="9"/>
      <c r="K5" s="6"/>
    </row>
    <row r="6" spans="1:12" s="3" customFormat="1" x14ac:dyDescent="0.25">
      <c r="A6" s="10" t="s">
        <v>2</v>
      </c>
      <c r="B6" s="21" t="s">
        <v>37</v>
      </c>
      <c r="C6" s="36">
        <v>2017</v>
      </c>
      <c r="D6" s="36">
        <v>2018</v>
      </c>
      <c r="E6" s="36">
        <v>2019</v>
      </c>
      <c r="F6" s="36">
        <v>2020</v>
      </c>
      <c r="G6" s="36">
        <v>2021</v>
      </c>
      <c r="H6" s="36">
        <v>2022</v>
      </c>
      <c r="I6" s="36">
        <v>2023</v>
      </c>
      <c r="J6" s="36">
        <v>2024</v>
      </c>
      <c r="K6" s="36">
        <v>2025</v>
      </c>
      <c r="L6" s="36">
        <v>2026</v>
      </c>
    </row>
    <row r="7" spans="1:12" s="3" customFormat="1" x14ac:dyDescent="0.25">
      <c r="A7" s="11"/>
      <c r="B7" s="32" t="s">
        <v>49</v>
      </c>
      <c r="C7" s="33"/>
      <c r="D7" s="33"/>
      <c r="E7" s="34"/>
      <c r="F7" s="34"/>
      <c r="G7" s="34"/>
      <c r="H7" s="34"/>
      <c r="I7" s="34"/>
      <c r="J7" s="34"/>
      <c r="K7" s="34"/>
      <c r="L7" s="34"/>
    </row>
    <row r="8" spans="1:12" x14ac:dyDescent="0.25">
      <c r="A8" s="4">
        <v>1</v>
      </c>
      <c r="B8" s="35" t="s">
        <v>50</v>
      </c>
      <c r="C8" s="26">
        <v>81.599999999999994</v>
      </c>
      <c r="D8" s="26">
        <v>82.2</v>
      </c>
      <c r="E8" s="26">
        <v>82.7</v>
      </c>
      <c r="F8" s="26">
        <v>83.3</v>
      </c>
      <c r="G8" s="26">
        <v>83.8</v>
      </c>
      <c r="H8" s="26">
        <v>84.4</v>
      </c>
      <c r="I8" s="26">
        <v>84.9</v>
      </c>
      <c r="J8" s="26">
        <v>85.5</v>
      </c>
      <c r="K8" s="26">
        <v>86</v>
      </c>
      <c r="L8" s="26">
        <v>86.5</v>
      </c>
    </row>
    <row r="9" spans="1:12" x14ac:dyDescent="0.25">
      <c r="A9" s="4">
        <v>3</v>
      </c>
      <c r="B9" s="17" t="s">
        <v>36</v>
      </c>
      <c r="C9" s="26">
        <f>C8*C10*-1</f>
        <v>-0.40600150677099883</v>
      </c>
      <c r="D9" s="26">
        <f t="shared" ref="D9:L9" si="0">D8*D10*-1</f>
        <v>-0.39273603095373</v>
      </c>
      <c r="E9" s="26">
        <f t="shared" si="0"/>
        <v>-0.39862466997383678</v>
      </c>
      <c r="F9" s="26">
        <f t="shared" si="0"/>
        <v>-0.42768586383272172</v>
      </c>
      <c r="G9" s="26">
        <f t="shared" si="0"/>
        <v>-0.43737819143919116</v>
      </c>
      <c r="H9" s="26">
        <f t="shared" si="0"/>
        <v>-0.49112285158845898</v>
      </c>
      <c r="I9" s="26">
        <f t="shared" si="0"/>
        <v>-0.52634169622875437</v>
      </c>
      <c r="J9" s="26">
        <f t="shared" si="0"/>
        <v>-0.54036000000000006</v>
      </c>
      <c r="K9" s="26">
        <f t="shared" si="0"/>
        <v>-0.54351999999999989</v>
      </c>
      <c r="L9" s="26">
        <f t="shared" si="0"/>
        <v>-0.54668000000000005</v>
      </c>
    </row>
    <row r="10" spans="1:12" x14ac:dyDescent="0.25">
      <c r="A10" s="4">
        <v>4</v>
      </c>
      <c r="B10" s="17" t="s">
        <v>13</v>
      </c>
      <c r="C10" s="30">
        <v>4.9755086614092997E-3</v>
      </c>
      <c r="D10" s="30">
        <v>4.7778105955441604E-3</v>
      </c>
      <c r="E10" s="30">
        <v>4.8201290202398639E-3</v>
      </c>
      <c r="F10" s="30">
        <v>5.1342840796245104E-3</v>
      </c>
      <c r="G10" s="30">
        <v>5.2193101603722099E-3</v>
      </c>
      <c r="H10" s="30">
        <v>5.8189911325646796E-3</v>
      </c>
      <c r="I10" s="30">
        <v>6.1995488366166588E-3</v>
      </c>
      <c r="J10" s="30">
        <v>6.3200000000000001E-3</v>
      </c>
      <c r="K10" s="30">
        <v>6.3199999999999992E-3</v>
      </c>
      <c r="L10" s="30">
        <v>6.3200000000000001E-3</v>
      </c>
    </row>
    <row r="11" spans="1:12" x14ac:dyDescent="0.25">
      <c r="A11" s="4">
        <v>5</v>
      </c>
      <c r="B11" s="18" t="s">
        <v>12</v>
      </c>
      <c r="C11" s="27">
        <f t="shared" ref="C11:L11" si="1">C8+C9+C10</f>
        <v>81.198974001890392</v>
      </c>
      <c r="D11" s="27">
        <f t="shared" si="1"/>
        <v>81.812041779641817</v>
      </c>
      <c r="E11" s="27">
        <f t="shared" si="1"/>
        <v>82.306195459046407</v>
      </c>
      <c r="F11" s="27">
        <f t="shared" si="1"/>
        <v>82.877448420246907</v>
      </c>
      <c r="G11" s="27">
        <f t="shared" si="1"/>
        <v>83.367841118721174</v>
      </c>
      <c r="H11" s="27">
        <f t="shared" si="1"/>
        <v>83.91469613954412</v>
      </c>
      <c r="I11" s="27">
        <f t="shared" si="1"/>
        <v>84.37985785260787</v>
      </c>
      <c r="J11" s="27">
        <f t="shared" si="1"/>
        <v>84.965959999999995</v>
      </c>
      <c r="K11" s="27">
        <f t="shared" si="1"/>
        <v>85.462800000000001</v>
      </c>
      <c r="L11" s="27">
        <f t="shared" si="1"/>
        <v>85.959640000000007</v>
      </c>
    </row>
    <row r="12" spans="1:12" x14ac:dyDescent="0.25">
      <c r="A12" s="4">
        <v>6</v>
      </c>
      <c r="B12" s="17" t="s">
        <v>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x14ac:dyDescent="0.25">
      <c r="A13" s="4">
        <v>7</v>
      </c>
      <c r="B13" s="18" t="s">
        <v>15</v>
      </c>
      <c r="C13" s="27">
        <f>SUM(C11:C12)</f>
        <v>81.198974001890392</v>
      </c>
      <c r="D13" s="27">
        <f t="shared" ref="D13:L13" si="2">SUM(D11:D12)</f>
        <v>81.812041779641817</v>
      </c>
      <c r="E13" s="27">
        <f t="shared" si="2"/>
        <v>82.306195459046407</v>
      </c>
      <c r="F13" s="27">
        <f t="shared" si="2"/>
        <v>82.877448420246907</v>
      </c>
      <c r="G13" s="27">
        <f t="shared" si="2"/>
        <v>83.367841118721174</v>
      </c>
      <c r="H13" s="27">
        <f t="shared" si="2"/>
        <v>83.91469613954412</v>
      </c>
      <c r="I13" s="27">
        <f t="shared" si="2"/>
        <v>84.37985785260787</v>
      </c>
      <c r="J13" s="27">
        <f t="shared" si="2"/>
        <v>84.965959999999995</v>
      </c>
      <c r="K13" s="27">
        <f t="shared" si="2"/>
        <v>85.462800000000001</v>
      </c>
      <c r="L13" s="27">
        <f t="shared" si="2"/>
        <v>85.959640000000007</v>
      </c>
    </row>
    <row r="14" spans="1:12" x14ac:dyDescent="0.25">
      <c r="A14" s="13"/>
      <c r="B14" s="22"/>
      <c r="C14" s="14"/>
      <c r="D14" s="14"/>
      <c r="E14" s="14"/>
      <c r="F14" s="14"/>
      <c r="G14" s="14"/>
      <c r="H14" s="14"/>
      <c r="I14" s="14"/>
      <c r="J14" s="14"/>
    </row>
    <row r="15" spans="1:12" x14ac:dyDescent="0.25">
      <c r="A15" s="4"/>
      <c r="B15" s="18" t="s">
        <v>19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x14ac:dyDescent="0.25">
      <c r="A16" s="12" t="s">
        <v>25</v>
      </c>
      <c r="B16" s="18" t="s">
        <v>11</v>
      </c>
      <c r="C16" s="40">
        <f>SUM(C17:C21)</f>
        <v>18.402000000000001</v>
      </c>
      <c r="D16" s="40">
        <f t="shared" ref="D16:L16" si="3">SUM(D17:D21)</f>
        <v>19.195</v>
      </c>
      <c r="E16" s="40">
        <f t="shared" si="3"/>
        <v>17.784000000000002</v>
      </c>
      <c r="F16" s="40">
        <f t="shared" si="3"/>
        <v>19.294</v>
      </c>
      <c r="G16" s="40">
        <f t="shared" si="3"/>
        <v>16.114000000000001</v>
      </c>
      <c r="H16" s="40">
        <f t="shared" si="3"/>
        <v>11.726000000000001</v>
      </c>
      <c r="I16" s="40">
        <f t="shared" si="3"/>
        <v>9.2219999999999995</v>
      </c>
      <c r="J16" s="40">
        <f t="shared" si="3"/>
        <v>8.8320000000000007</v>
      </c>
      <c r="K16" s="40">
        <f t="shared" si="3"/>
        <v>8.4090000000000007</v>
      </c>
      <c r="L16" s="40">
        <f t="shared" si="3"/>
        <v>8.7629999999999999</v>
      </c>
    </row>
    <row r="17" spans="1:12" x14ac:dyDescent="0.25">
      <c r="A17" s="12" t="s">
        <v>26</v>
      </c>
      <c r="B17" s="17" t="s">
        <v>70</v>
      </c>
      <c r="C17" s="37">
        <v>4.0000000000000001E-3</v>
      </c>
      <c r="D17" s="37">
        <v>3.0000000000000001E-3</v>
      </c>
      <c r="E17" s="37">
        <v>8.9999999999999993E-3</v>
      </c>
      <c r="F17" s="37">
        <v>4.0000000000000001E-3</v>
      </c>
      <c r="G17" s="37">
        <v>5.0000000000000001E-3</v>
      </c>
      <c r="H17" s="37">
        <v>6.0000000000000001E-3</v>
      </c>
      <c r="I17" s="37">
        <v>8.9999999999999993E-3</v>
      </c>
      <c r="J17" s="37">
        <v>1.0999999999999999E-2</v>
      </c>
      <c r="K17" s="37">
        <v>1.4999999999999999E-2</v>
      </c>
      <c r="L17" s="37">
        <v>8.9999999999999993E-3</v>
      </c>
    </row>
    <row r="18" spans="1:12" x14ac:dyDescent="0.25">
      <c r="A18" s="12" t="s">
        <v>27</v>
      </c>
      <c r="B18" s="17" t="s">
        <v>71</v>
      </c>
      <c r="C18" s="37">
        <v>4.0000000000000001E-3</v>
      </c>
      <c r="D18" s="37">
        <v>6.0000000000000001E-3</v>
      </c>
      <c r="E18" s="37">
        <v>1.0999999999999999E-2</v>
      </c>
      <c r="F18" s="37">
        <v>5.0000000000000001E-3</v>
      </c>
      <c r="G18" s="37">
        <v>8.0000000000000002E-3</v>
      </c>
      <c r="H18" s="37">
        <v>0.01</v>
      </c>
      <c r="I18" s="37">
        <v>1.0999999999999999E-2</v>
      </c>
      <c r="J18" s="37">
        <v>1.4E-2</v>
      </c>
      <c r="K18" s="37">
        <v>1.6E-2</v>
      </c>
      <c r="L18" s="37">
        <v>1.4E-2</v>
      </c>
    </row>
    <row r="19" spans="1:12" x14ac:dyDescent="0.25">
      <c r="A19" s="12" t="s">
        <v>33</v>
      </c>
      <c r="B19" s="17" t="s">
        <v>72</v>
      </c>
      <c r="C19" s="37">
        <v>4.0000000000000001E-3</v>
      </c>
      <c r="D19" s="37">
        <v>2.1999999999999999E-2</v>
      </c>
      <c r="E19" s="37">
        <v>2.1999999999999999E-2</v>
      </c>
      <c r="F19" s="37">
        <v>1.7999999999999999E-2</v>
      </c>
      <c r="G19" s="37">
        <v>0.02</v>
      </c>
      <c r="H19" s="37">
        <v>1.9E-2</v>
      </c>
      <c r="I19" s="37">
        <v>2.1000000000000001E-2</v>
      </c>
      <c r="J19" s="37">
        <v>2.1999999999999999E-2</v>
      </c>
      <c r="K19" s="37">
        <v>2.1999999999999999E-2</v>
      </c>
      <c r="L19" s="37">
        <v>2.1000000000000001E-2</v>
      </c>
    </row>
    <row r="20" spans="1:12" x14ac:dyDescent="0.25">
      <c r="A20" s="12" t="s">
        <v>39</v>
      </c>
      <c r="B20" s="17" t="s">
        <v>82</v>
      </c>
      <c r="C20" s="37">
        <v>18.39</v>
      </c>
      <c r="D20" s="37">
        <v>19.164000000000001</v>
      </c>
      <c r="E20" s="37">
        <v>17.742000000000001</v>
      </c>
      <c r="F20" s="37">
        <v>19.266999999999999</v>
      </c>
      <c r="G20" s="37">
        <v>16.081</v>
      </c>
      <c r="H20" s="37">
        <v>11.691000000000001</v>
      </c>
      <c r="I20" s="37">
        <v>9.1809999999999992</v>
      </c>
      <c r="J20" s="37">
        <v>8.7850000000000001</v>
      </c>
      <c r="K20" s="37">
        <v>8.3559999999999999</v>
      </c>
      <c r="L20" s="37">
        <v>8.7189999999999994</v>
      </c>
    </row>
    <row r="21" spans="1:12" x14ac:dyDescent="0.25">
      <c r="A21" s="12" t="s">
        <v>40</v>
      </c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x14ac:dyDescent="0.25">
      <c r="A22" s="12"/>
      <c r="B22" s="17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x14ac:dyDescent="0.25">
      <c r="A23" s="12" t="s">
        <v>28</v>
      </c>
      <c r="B23" s="18" t="s">
        <v>20</v>
      </c>
      <c r="C23" s="40">
        <f>SUM(C24:C25)</f>
        <v>7.9459999999999997</v>
      </c>
      <c r="D23" s="40">
        <f t="shared" ref="D23:L23" si="4">SUM(D24:D25)</f>
        <v>8.0579999999999998</v>
      </c>
      <c r="E23" s="40">
        <f t="shared" si="4"/>
        <v>8.0389999999999997</v>
      </c>
      <c r="F23" s="40">
        <f t="shared" si="4"/>
        <v>8.0190000000000001</v>
      </c>
      <c r="G23" s="40">
        <f t="shared" si="4"/>
        <v>7.9370000000000003</v>
      </c>
      <c r="H23" s="40">
        <f t="shared" si="4"/>
        <v>8.0139999999999993</v>
      </c>
      <c r="I23" s="40">
        <f t="shared" si="4"/>
        <v>8.0129999999999999</v>
      </c>
      <c r="J23" s="40">
        <f t="shared" si="4"/>
        <v>8.0210000000000008</v>
      </c>
      <c r="K23" s="40">
        <f t="shared" si="4"/>
        <v>8.0410000000000004</v>
      </c>
      <c r="L23" s="40">
        <f t="shared" si="4"/>
        <v>8.0299999999999994</v>
      </c>
    </row>
    <row r="24" spans="1:12" x14ac:dyDescent="0.25">
      <c r="A24" s="12" t="s">
        <v>29</v>
      </c>
      <c r="B24" s="17" t="s">
        <v>77</v>
      </c>
      <c r="C24" s="37">
        <v>7.9459999999999997</v>
      </c>
      <c r="D24" s="37">
        <v>8.0579999999999998</v>
      </c>
      <c r="E24" s="37">
        <v>8.0389999999999997</v>
      </c>
      <c r="F24" s="37">
        <v>8.0190000000000001</v>
      </c>
      <c r="G24" s="37">
        <v>7.9370000000000003</v>
      </c>
      <c r="H24" s="37">
        <v>8.0139999999999993</v>
      </c>
      <c r="I24" s="37">
        <v>8.0129999999999999</v>
      </c>
      <c r="J24" s="37">
        <v>8.0210000000000008</v>
      </c>
      <c r="K24" s="37">
        <v>8.0410000000000004</v>
      </c>
      <c r="L24" s="37">
        <v>8.0299999999999994</v>
      </c>
    </row>
    <row r="25" spans="1:12" x14ac:dyDescent="0.25">
      <c r="A25" s="12"/>
      <c r="B25" s="1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x14ac:dyDescent="0.25">
      <c r="A26" s="12" t="s">
        <v>41</v>
      </c>
      <c r="B26" s="17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x14ac:dyDescent="0.25">
      <c r="A27" s="12"/>
      <c r="B27" s="18" t="s">
        <v>3</v>
      </c>
      <c r="C27" s="40">
        <f>SUM(C28:C32)</f>
        <v>29.446000000000002</v>
      </c>
      <c r="D27" s="40">
        <f t="shared" ref="D27:L27" si="5">SUM(D28:D32)</f>
        <v>28.742000000000001</v>
      </c>
      <c r="E27" s="40">
        <f t="shared" si="5"/>
        <v>28.050999999999998</v>
      </c>
      <c r="F27" s="40">
        <f t="shared" si="5"/>
        <v>26.142999999999997</v>
      </c>
      <c r="G27" s="40">
        <f t="shared" si="5"/>
        <v>26.759</v>
      </c>
      <c r="H27" s="40">
        <f t="shared" si="5"/>
        <v>26.184999999999999</v>
      </c>
      <c r="I27" s="40">
        <f t="shared" si="5"/>
        <v>25.583000000000002</v>
      </c>
      <c r="J27" s="40">
        <f t="shared" si="5"/>
        <v>25.108000000000001</v>
      </c>
      <c r="K27" s="40">
        <f t="shared" si="5"/>
        <v>23.577000000000002</v>
      </c>
      <c r="L27" s="40">
        <f t="shared" si="5"/>
        <v>23.96</v>
      </c>
    </row>
    <row r="28" spans="1:12" x14ac:dyDescent="0.25">
      <c r="A28" s="12"/>
      <c r="B28" s="17" t="s">
        <v>74</v>
      </c>
      <c r="C28" s="37">
        <v>8.56</v>
      </c>
      <c r="D28" s="37">
        <v>8.3520000000000003</v>
      </c>
      <c r="E28" s="37">
        <v>8.1479999999999997</v>
      </c>
      <c r="F28" s="37">
        <v>7.5869999999999997</v>
      </c>
      <c r="G28" s="37">
        <v>7.7720000000000002</v>
      </c>
      <c r="H28" s="37">
        <v>7.6020000000000003</v>
      </c>
      <c r="I28" s="37">
        <v>7.4249999999999998</v>
      </c>
      <c r="J28" s="37">
        <v>7.2839999999999998</v>
      </c>
      <c r="K28" s="37">
        <v>6.8390000000000004</v>
      </c>
      <c r="L28" s="37">
        <v>6.9470000000000001</v>
      </c>
    </row>
    <row r="29" spans="1:12" x14ac:dyDescent="0.25">
      <c r="A29" s="12" t="s">
        <v>30</v>
      </c>
      <c r="B29" s="17" t="s">
        <v>75</v>
      </c>
      <c r="C29" s="37">
        <v>7.8330000000000002</v>
      </c>
      <c r="D29" s="37">
        <v>7.6440000000000001</v>
      </c>
      <c r="E29" s="37">
        <v>7.4589999999999996</v>
      </c>
      <c r="F29" s="37">
        <v>6.944</v>
      </c>
      <c r="G29" s="37">
        <v>7.1139999999999999</v>
      </c>
      <c r="H29" s="37">
        <v>6.9550000000000001</v>
      </c>
      <c r="I29" s="37">
        <v>6.7930000000000001</v>
      </c>
      <c r="J29" s="37">
        <v>6.6669999999999998</v>
      </c>
      <c r="K29" s="37">
        <v>6.2530000000000001</v>
      </c>
      <c r="L29" s="37">
        <v>6.3579999999999997</v>
      </c>
    </row>
    <row r="30" spans="1:12" x14ac:dyDescent="0.25">
      <c r="A30" s="12"/>
      <c r="B30" s="17" t="s">
        <v>76</v>
      </c>
      <c r="C30" s="37">
        <v>12.698</v>
      </c>
      <c r="D30" s="37">
        <v>12.391</v>
      </c>
      <c r="E30" s="37">
        <v>12.089</v>
      </c>
      <c r="F30" s="37">
        <v>11.257</v>
      </c>
      <c r="G30" s="37">
        <v>11.518000000000001</v>
      </c>
      <c r="H30" s="37">
        <v>11.273</v>
      </c>
      <c r="I30" s="37">
        <v>11.01</v>
      </c>
      <c r="J30" s="37">
        <v>10.802</v>
      </c>
      <c r="K30" s="37">
        <v>10.130000000000001</v>
      </c>
      <c r="L30" s="37">
        <v>10.3</v>
      </c>
    </row>
    <row r="31" spans="1:12" x14ac:dyDescent="0.25">
      <c r="A31" s="12"/>
      <c r="B31" s="17" t="s">
        <v>78</v>
      </c>
      <c r="C31" s="37">
        <v>0.35499999999999998</v>
      </c>
      <c r="D31" s="37">
        <v>0.35499999999999998</v>
      </c>
      <c r="E31" s="37">
        <v>0.35499999999999998</v>
      </c>
      <c r="F31" s="37">
        <v>0.35499999999999998</v>
      </c>
      <c r="G31" s="37">
        <v>0.35499999999999998</v>
      </c>
      <c r="H31" s="37">
        <v>0.35499999999999998</v>
      </c>
      <c r="I31" s="37">
        <v>0.35499999999999998</v>
      </c>
      <c r="J31" s="37">
        <v>0.35499999999999998</v>
      </c>
      <c r="K31" s="37">
        <v>0.35499999999999998</v>
      </c>
      <c r="L31" s="37">
        <v>0.35499999999999998</v>
      </c>
    </row>
    <row r="32" spans="1:12" x14ac:dyDescent="0.25">
      <c r="A32" s="12"/>
      <c r="B32" s="17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x14ac:dyDescent="0.25">
      <c r="A33" s="12"/>
      <c r="B33" s="17" t="s">
        <v>42</v>
      </c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x14ac:dyDescent="0.25">
      <c r="A34" s="12"/>
      <c r="B34" s="18" t="s">
        <v>21</v>
      </c>
      <c r="C34" s="40">
        <f t="shared" ref="C34:L34" si="6">SUM(C35:C45)</f>
        <v>3.9780000000000002</v>
      </c>
      <c r="D34" s="40">
        <f t="shared" si="6"/>
        <v>4.4269999999999996</v>
      </c>
      <c r="E34" s="40">
        <f t="shared" si="6"/>
        <v>4.3769999999999998</v>
      </c>
      <c r="F34" s="40">
        <f t="shared" si="6"/>
        <v>4.4260000000000002</v>
      </c>
      <c r="G34" s="40">
        <f t="shared" si="6"/>
        <v>4.4269999999999996</v>
      </c>
      <c r="H34" s="40">
        <f t="shared" si="6"/>
        <v>4.4269999999999996</v>
      </c>
      <c r="I34" s="40">
        <f t="shared" si="6"/>
        <v>4.4269999999999996</v>
      </c>
      <c r="J34" s="40">
        <f t="shared" si="6"/>
        <v>4.4269999999999996</v>
      </c>
      <c r="K34" s="40">
        <f t="shared" si="6"/>
        <v>4.4269999999999996</v>
      </c>
      <c r="L34" s="40">
        <f t="shared" si="6"/>
        <v>4.4269999999999996</v>
      </c>
    </row>
    <row r="35" spans="1:12" x14ac:dyDescent="0.25">
      <c r="A35" s="12" t="s">
        <v>42</v>
      </c>
      <c r="B35" s="17" t="s">
        <v>1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x14ac:dyDescent="0.25">
      <c r="A36" s="12" t="s">
        <v>4</v>
      </c>
      <c r="B36" s="19" t="s">
        <v>79</v>
      </c>
      <c r="C36" s="39">
        <v>3.9780000000000002</v>
      </c>
      <c r="D36" s="39">
        <v>4.4269999999999996</v>
      </c>
      <c r="E36" s="39">
        <v>4.3769999999999998</v>
      </c>
      <c r="F36" s="39">
        <v>4.4260000000000002</v>
      </c>
      <c r="G36" s="39">
        <v>4.4269999999999996</v>
      </c>
      <c r="H36" s="39">
        <v>4.4269999999999996</v>
      </c>
      <c r="I36" s="39">
        <v>4.4269999999999996</v>
      </c>
      <c r="J36" s="39">
        <v>4.4269999999999996</v>
      </c>
      <c r="K36" s="39">
        <v>4.4269999999999996</v>
      </c>
      <c r="L36" s="39">
        <v>4.4269999999999996</v>
      </c>
    </row>
    <row r="37" spans="1:12" x14ac:dyDescent="0.25">
      <c r="A37" s="12" t="s">
        <v>5</v>
      </c>
      <c r="B37" s="1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2" x14ac:dyDescent="0.25">
      <c r="A38" s="12" t="s">
        <v>6</v>
      </c>
      <c r="B38" s="19"/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spans="1:12" x14ac:dyDescent="0.25">
      <c r="A39" s="12" t="s">
        <v>7</v>
      </c>
      <c r="B39" s="19"/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40" spans="1:12" x14ac:dyDescent="0.25">
      <c r="A40" s="12" t="s">
        <v>31</v>
      </c>
      <c r="B40" s="19"/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1" spans="1:12" x14ac:dyDescent="0.25">
      <c r="A41" s="12" t="s">
        <v>43</v>
      </c>
      <c r="B41" s="19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1:12" x14ac:dyDescent="0.25">
      <c r="A42" s="12" t="s">
        <v>44</v>
      </c>
      <c r="B42" s="19"/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1:12" x14ac:dyDescent="0.25">
      <c r="A43" s="12" t="s">
        <v>45</v>
      </c>
      <c r="B43" s="19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1:12" x14ac:dyDescent="0.25">
      <c r="A44" s="12" t="s">
        <v>46</v>
      </c>
      <c r="B44" s="1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1:12" x14ac:dyDescent="0.25">
      <c r="A45" s="12" t="s">
        <v>47</v>
      </c>
      <c r="B45" s="17"/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1:12" x14ac:dyDescent="0.25">
      <c r="A46" s="12"/>
      <c r="B46" s="18" t="s">
        <v>22</v>
      </c>
      <c r="C46" s="27">
        <f t="shared" ref="C46:L46" si="7">SUM(C47:C52)</f>
        <v>4.2810000000000006</v>
      </c>
      <c r="D46" s="27">
        <f t="shared" si="7"/>
        <v>4.4269999999999996</v>
      </c>
      <c r="E46" s="27">
        <f t="shared" si="7"/>
        <v>4.3769999999999998</v>
      </c>
      <c r="F46" s="27">
        <f t="shared" si="7"/>
        <v>4.4260000000000002</v>
      </c>
      <c r="G46" s="27">
        <f t="shared" si="7"/>
        <v>4.4269999999999996</v>
      </c>
      <c r="H46" s="27">
        <f t="shared" si="7"/>
        <v>4.4269999999999996</v>
      </c>
      <c r="I46" s="27">
        <f t="shared" si="7"/>
        <v>4.4269999999999996</v>
      </c>
      <c r="J46" s="27">
        <f t="shared" si="7"/>
        <v>4.4269999999999996</v>
      </c>
      <c r="K46" s="27">
        <f t="shared" si="7"/>
        <v>4.4269999999999996</v>
      </c>
      <c r="L46" s="27">
        <f t="shared" si="7"/>
        <v>4.4269999999999996</v>
      </c>
    </row>
    <row r="47" spans="1:12" x14ac:dyDescent="0.25">
      <c r="A47" s="12"/>
      <c r="B47" s="17" t="s">
        <v>18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</row>
    <row r="48" spans="1:12" x14ac:dyDescent="0.25">
      <c r="A48" s="12" t="s">
        <v>8</v>
      </c>
      <c r="B48" s="19" t="s">
        <v>79</v>
      </c>
      <c r="C48" s="37">
        <v>3.9780000000000002</v>
      </c>
      <c r="D48" s="37">
        <v>4.4269999999999996</v>
      </c>
      <c r="E48" s="37">
        <v>4.3769999999999998</v>
      </c>
      <c r="F48" s="37">
        <v>4.4260000000000002</v>
      </c>
      <c r="G48" s="37">
        <v>4.4269999999999996</v>
      </c>
      <c r="H48" s="37">
        <v>4.4269999999999996</v>
      </c>
      <c r="I48" s="37">
        <v>4.4269999999999996</v>
      </c>
      <c r="J48" s="37">
        <v>4.4269999999999996</v>
      </c>
      <c r="K48" s="37">
        <v>4.4269999999999996</v>
      </c>
      <c r="L48" s="37">
        <v>4.4269999999999996</v>
      </c>
    </row>
    <row r="49" spans="1:12" x14ac:dyDescent="0.25">
      <c r="A49" s="12" t="s">
        <v>9</v>
      </c>
      <c r="B49" s="19" t="s">
        <v>59</v>
      </c>
      <c r="C49" s="37">
        <v>0.30299999999999999</v>
      </c>
      <c r="D49" s="37"/>
      <c r="E49" s="37"/>
      <c r="F49" s="37"/>
      <c r="G49" s="37"/>
      <c r="H49" s="37"/>
      <c r="I49" s="37"/>
      <c r="J49" s="37"/>
      <c r="K49" s="37"/>
      <c r="L49" s="37"/>
    </row>
    <row r="50" spans="1:12" x14ac:dyDescent="0.25">
      <c r="A50" s="12" t="s">
        <v>10</v>
      </c>
      <c r="B50" s="19"/>
      <c r="C50" s="37"/>
      <c r="D50" s="37"/>
      <c r="E50" s="37"/>
      <c r="F50" s="37"/>
      <c r="G50" s="37"/>
      <c r="H50" s="37"/>
      <c r="I50" s="37"/>
      <c r="J50" s="37"/>
      <c r="K50" s="37"/>
      <c r="L50" s="37"/>
    </row>
    <row r="51" spans="1:12" x14ac:dyDescent="0.25">
      <c r="A51" s="12" t="s">
        <v>32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</row>
    <row r="52" spans="1:12" x14ac:dyDescent="0.25">
      <c r="A52" s="12" t="s">
        <v>34</v>
      </c>
      <c r="B52" s="19"/>
      <c r="C52" s="37"/>
      <c r="D52" s="37"/>
      <c r="E52" s="37"/>
      <c r="F52" s="37"/>
      <c r="G52" s="37"/>
      <c r="H52" s="37"/>
      <c r="I52" s="37"/>
      <c r="J52" s="37"/>
      <c r="K52" s="37"/>
      <c r="L52" s="37"/>
    </row>
    <row r="53" spans="1:12" x14ac:dyDescent="0.25">
      <c r="A53" s="12"/>
      <c r="B53" s="19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x14ac:dyDescent="0.25">
      <c r="A54" s="12"/>
      <c r="B54" s="18" t="s">
        <v>14</v>
      </c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x14ac:dyDescent="0.25">
      <c r="A55" s="12"/>
      <c r="B55" s="22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x14ac:dyDescent="0.25">
      <c r="A56" s="4">
        <v>16</v>
      </c>
      <c r="B56" s="18" t="s">
        <v>23</v>
      </c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x14ac:dyDescent="0.25">
      <c r="A57" s="13"/>
      <c r="B57" s="18" t="s">
        <v>24</v>
      </c>
      <c r="C57" s="27">
        <f t="shared" ref="C57:L57" si="8">C16+C23+C27+C34+C46+C54</f>
        <v>64.052999999999997</v>
      </c>
      <c r="D57" s="27">
        <f t="shared" si="8"/>
        <v>64.849000000000004</v>
      </c>
      <c r="E57" s="27">
        <f t="shared" si="8"/>
        <v>62.628</v>
      </c>
      <c r="F57" s="27">
        <f t="shared" si="8"/>
        <v>62.308000000000007</v>
      </c>
      <c r="G57" s="27">
        <f t="shared" si="8"/>
        <v>59.664000000000001</v>
      </c>
      <c r="H57" s="27">
        <f t="shared" si="8"/>
        <v>54.778999999999996</v>
      </c>
      <c r="I57" s="27">
        <f t="shared" si="8"/>
        <v>51.671999999999997</v>
      </c>
      <c r="J57" s="27">
        <f t="shared" si="8"/>
        <v>50.814999999999998</v>
      </c>
      <c r="K57" s="27">
        <f t="shared" si="8"/>
        <v>48.881</v>
      </c>
      <c r="L57" s="27">
        <f t="shared" si="8"/>
        <v>49.606999999999999</v>
      </c>
    </row>
    <row r="58" spans="1:12" x14ac:dyDescent="0.25">
      <c r="A58" s="4"/>
      <c r="B58" s="18" t="s">
        <v>15</v>
      </c>
      <c r="C58" s="27">
        <f t="shared" ref="C58:L58" si="9">C13</f>
        <v>81.198974001890392</v>
      </c>
      <c r="D58" s="27">
        <f t="shared" si="9"/>
        <v>81.812041779641817</v>
      </c>
      <c r="E58" s="27">
        <f t="shared" si="9"/>
        <v>82.306195459046407</v>
      </c>
      <c r="F58" s="27">
        <f t="shared" si="9"/>
        <v>82.877448420246907</v>
      </c>
      <c r="G58" s="27">
        <f t="shared" si="9"/>
        <v>83.367841118721174</v>
      </c>
      <c r="H58" s="27">
        <f t="shared" si="9"/>
        <v>83.91469613954412</v>
      </c>
      <c r="I58" s="27">
        <f t="shared" si="9"/>
        <v>84.37985785260787</v>
      </c>
      <c r="J58" s="27">
        <f t="shared" si="9"/>
        <v>84.965959999999995</v>
      </c>
      <c r="K58" s="27">
        <f t="shared" si="9"/>
        <v>85.462800000000001</v>
      </c>
      <c r="L58" s="27">
        <f t="shared" si="9"/>
        <v>85.959640000000007</v>
      </c>
    </row>
    <row r="59" spans="1:12" x14ac:dyDescent="0.25">
      <c r="A59" s="4">
        <v>17</v>
      </c>
      <c r="B59" s="20" t="s">
        <v>35</v>
      </c>
      <c r="C59" s="27">
        <f t="shared" ref="C59:L59" si="10">C57-C58</f>
        <v>-17.145974001890394</v>
      </c>
      <c r="D59" s="27">
        <f t="shared" si="10"/>
        <v>-16.963041779641813</v>
      </c>
      <c r="E59" s="27">
        <f t="shared" si="10"/>
        <v>-19.678195459046407</v>
      </c>
      <c r="F59" s="27">
        <f t="shared" si="10"/>
        <v>-20.5694484202469</v>
      </c>
      <c r="G59" s="27">
        <f t="shared" si="10"/>
        <v>-23.703841118721172</v>
      </c>
      <c r="H59" s="27">
        <f t="shared" si="10"/>
        <v>-29.135696139544123</v>
      </c>
      <c r="I59" s="27">
        <f t="shared" si="10"/>
        <v>-32.707857852607873</v>
      </c>
      <c r="J59" s="27">
        <f t="shared" si="10"/>
        <v>-34.150959999999998</v>
      </c>
      <c r="K59" s="27">
        <f t="shared" si="10"/>
        <v>-36.581800000000001</v>
      </c>
      <c r="L59" s="27">
        <f t="shared" si="10"/>
        <v>-36.352640000000008</v>
      </c>
    </row>
    <row r="60" spans="1:12" x14ac:dyDescent="0.25">
      <c r="A60" s="4">
        <v>18</v>
      </c>
      <c r="B60" s="17" t="s">
        <v>16</v>
      </c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x14ac:dyDescent="0.25">
      <c r="A61" s="12">
        <v>19</v>
      </c>
      <c r="B61" s="17" t="s">
        <v>17</v>
      </c>
      <c r="C61" s="8"/>
      <c r="D61" s="8"/>
      <c r="E61" s="8"/>
      <c r="F61" s="8"/>
      <c r="G61" s="8"/>
      <c r="H61" s="8"/>
      <c r="I61" s="8"/>
      <c r="J61" s="8"/>
      <c r="K61" s="8"/>
      <c r="L61" s="8"/>
    </row>
    <row r="63" spans="1:12" x14ac:dyDescent="0.25">
      <c r="C63" s="41"/>
    </row>
  </sheetData>
  <printOptions horizontalCentered="1"/>
  <pageMargins left="0.5" right="0.5" top="0.5" bottom="0.5" header="0.5" footer="0.5"/>
  <pageSetup pageOrder="overThenDown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7"/>
  </sheetPr>
  <dimension ref="A1:L64"/>
  <sheetViews>
    <sheetView zoomScale="90" zoomScaleNormal="90" workbookViewId="0">
      <pane xSplit="2" ySplit="6" topLeftCell="C7" activePane="bottomRight" state="frozen"/>
      <selection activeCell="R30" sqref="R30"/>
      <selection pane="topRight" activeCell="R30" sqref="R30"/>
      <selection pane="bottomLeft" activeCell="R30" sqref="R30"/>
      <selection pane="bottomRight" activeCell="B3" sqref="B3"/>
    </sheetView>
  </sheetViews>
  <sheetFormatPr defaultColWidth="7.125" defaultRowHeight="15.75" x14ac:dyDescent="0.25"/>
  <cols>
    <col min="1" max="1" width="3.875" style="15" customWidth="1"/>
    <col min="2" max="2" width="51.625" style="25" customWidth="1"/>
    <col min="3" max="10" width="9.75" style="5" customWidth="1"/>
    <col min="11" max="12" width="9.75" style="1" customWidth="1"/>
    <col min="13" max="16384" width="7.125" style="1"/>
  </cols>
  <sheetData>
    <row r="1" spans="1:12" s="2" customFormat="1" ht="15.75" customHeight="1" x14ac:dyDescent="0.25">
      <c r="B1" s="24" t="s">
        <v>38</v>
      </c>
      <c r="H1" s="6"/>
      <c r="I1" s="6"/>
      <c r="J1" s="6"/>
    </row>
    <row r="2" spans="1:12" s="2" customFormat="1" ht="15.75" customHeight="1" x14ac:dyDescent="0.25">
      <c r="B2" s="23"/>
      <c r="H2" s="6"/>
      <c r="I2" s="6"/>
      <c r="J2" s="6"/>
    </row>
    <row r="3" spans="1:12" s="2" customFormat="1" ht="15.75" customHeight="1" x14ac:dyDescent="0.25">
      <c r="B3" s="31" t="s">
        <v>89</v>
      </c>
      <c r="H3" s="6"/>
      <c r="I3" s="6"/>
      <c r="J3" s="6"/>
      <c r="K3" s="6"/>
    </row>
    <row r="4" spans="1:12" s="2" customFormat="1" x14ac:dyDescent="0.25">
      <c r="B4" s="16"/>
      <c r="K4" s="6"/>
    </row>
    <row r="5" spans="1:12" s="2" customFormat="1" x14ac:dyDescent="0.25">
      <c r="B5" s="16"/>
      <c r="H5" s="9"/>
      <c r="I5" s="9"/>
      <c r="J5" s="9"/>
      <c r="K5" s="6"/>
    </row>
    <row r="6" spans="1:12" s="3" customFormat="1" x14ac:dyDescent="0.25">
      <c r="A6" s="10" t="s">
        <v>2</v>
      </c>
      <c r="B6" s="21" t="s">
        <v>37</v>
      </c>
      <c r="C6" s="36">
        <v>2017</v>
      </c>
      <c r="D6" s="36">
        <v>2018</v>
      </c>
      <c r="E6" s="36">
        <v>2019</v>
      </c>
      <c r="F6" s="36">
        <v>2020</v>
      </c>
      <c r="G6" s="36">
        <v>2021</v>
      </c>
      <c r="H6" s="36">
        <v>2022</v>
      </c>
      <c r="I6" s="36">
        <v>2023</v>
      </c>
      <c r="J6" s="36">
        <v>2024</v>
      </c>
      <c r="K6" s="36">
        <v>2025</v>
      </c>
      <c r="L6" s="36">
        <v>2026</v>
      </c>
    </row>
    <row r="7" spans="1:12" s="3" customFormat="1" x14ac:dyDescent="0.25">
      <c r="A7" s="11"/>
      <c r="B7" s="32" t="s">
        <v>49</v>
      </c>
      <c r="C7" s="33"/>
      <c r="D7" s="33"/>
      <c r="E7" s="34"/>
      <c r="F7" s="34"/>
      <c r="G7" s="34"/>
      <c r="H7" s="34"/>
      <c r="I7" s="34"/>
      <c r="J7" s="34"/>
      <c r="K7" s="34"/>
      <c r="L7" s="34"/>
    </row>
    <row r="8" spans="1:12" x14ac:dyDescent="0.25">
      <c r="A8" s="4">
        <v>1</v>
      </c>
      <c r="B8" s="35" t="s">
        <v>50</v>
      </c>
      <c r="C8" s="26">
        <v>447.6</v>
      </c>
      <c r="D8" s="26">
        <v>450.1</v>
      </c>
      <c r="E8" s="26">
        <v>451.8</v>
      </c>
      <c r="F8" s="26">
        <v>453.3</v>
      </c>
      <c r="G8" s="26">
        <v>455.1</v>
      </c>
      <c r="H8" s="26">
        <v>457.5</v>
      </c>
      <c r="I8" s="26">
        <v>460.4</v>
      </c>
      <c r="J8" s="26">
        <v>463.7</v>
      </c>
      <c r="K8" s="26">
        <v>467.2</v>
      </c>
      <c r="L8" s="26">
        <v>470.9</v>
      </c>
    </row>
    <row r="9" spans="1:12" x14ac:dyDescent="0.25">
      <c r="A9" s="4">
        <v>3</v>
      </c>
      <c r="B9" s="17" t="s">
        <v>36</v>
      </c>
      <c r="C9" s="26">
        <f>C8*C10*-1</f>
        <v>-2.2270376768468028</v>
      </c>
      <c r="D9" s="26">
        <f t="shared" ref="D9:L9" si="0">D8*D10*-1</f>
        <v>-2.1504925490544267</v>
      </c>
      <c r="E9" s="26">
        <f t="shared" si="0"/>
        <v>-2.1777342913443705</v>
      </c>
      <c r="F9" s="26">
        <f t="shared" si="0"/>
        <v>-2.3273709732937906</v>
      </c>
      <c r="G9" s="26">
        <f t="shared" si="0"/>
        <v>-2.375308053985393</v>
      </c>
      <c r="H9" s="26">
        <f t="shared" si="0"/>
        <v>-2.6621884431483411</v>
      </c>
      <c r="I9" s="26">
        <f t="shared" si="0"/>
        <v>-2.8542722843783097</v>
      </c>
      <c r="J9" s="26">
        <f t="shared" si="0"/>
        <v>-2.9305840000000001</v>
      </c>
      <c r="K9" s="26">
        <f t="shared" si="0"/>
        <v>-2.9527039999999998</v>
      </c>
      <c r="L9" s="26">
        <f t="shared" si="0"/>
        <v>-2.9760879999999998</v>
      </c>
    </row>
    <row r="10" spans="1:12" x14ac:dyDescent="0.25">
      <c r="A10" s="4">
        <v>4</v>
      </c>
      <c r="B10" s="17" t="s">
        <v>13</v>
      </c>
      <c r="C10" s="30">
        <v>4.9755086614092997E-3</v>
      </c>
      <c r="D10" s="30">
        <v>4.7778105955441604E-3</v>
      </c>
      <c r="E10" s="30">
        <v>4.8201290202398639E-3</v>
      </c>
      <c r="F10" s="30">
        <v>5.1342840796245104E-3</v>
      </c>
      <c r="G10" s="30">
        <v>5.2193101603722099E-3</v>
      </c>
      <c r="H10" s="30">
        <v>5.8189911325646796E-3</v>
      </c>
      <c r="I10" s="30">
        <v>6.1995488366166588E-3</v>
      </c>
      <c r="J10" s="30">
        <v>6.3200000000000001E-3</v>
      </c>
      <c r="K10" s="30">
        <v>6.3199999999999992E-3</v>
      </c>
      <c r="L10" s="30">
        <v>6.3200000000000001E-3</v>
      </c>
    </row>
    <row r="11" spans="1:12" x14ac:dyDescent="0.25">
      <c r="A11" s="4">
        <v>5</v>
      </c>
      <c r="B11" s="18" t="s">
        <v>12</v>
      </c>
      <c r="C11" s="27">
        <f t="shared" ref="C11:L11" si="1">C8+C9+C10</f>
        <v>445.37793783181462</v>
      </c>
      <c r="D11" s="27">
        <f t="shared" si="1"/>
        <v>447.95428526154114</v>
      </c>
      <c r="E11" s="27">
        <f t="shared" si="1"/>
        <v>449.62708583767585</v>
      </c>
      <c r="F11" s="27">
        <f t="shared" si="1"/>
        <v>450.97776331078586</v>
      </c>
      <c r="G11" s="27">
        <f t="shared" si="1"/>
        <v>452.729911256175</v>
      </c>
      <c r="H11" s="27">
        <f t="shared" si="1"/>
        <v>454.84363054798422</v>
      </c>
      <c r="I11" s="27">
        <f t="shared" si="1"/>
        <v>457.5519272644583</v>
      </c>
      <c r="J11" s="27">
        <f t="shared" si="1"/>
        <v>460.77573599999999</v>
      </c>
      <c r="K11" s="27">
        <f t="shared" si="1"/>
        <v>464.25361600000002</v>
      </c>
      <c r="L11" s="27">
        <f t="shared" si="1"/>
        <v>467.93023199999999</v>
      </c>
    </row>
    <row r="12" spans="1:12" x14ac:dyDescent="0.25">
      <c r="A12" s="4">
        <v>6</v>
      </c>
      <c r="B12" s="17" t="s">
        <v>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x14ac:dyDescent="0.25">
      <c r="A13" s="4">
        <v>7</v>
      </c>
      <c r="B13" s="18" t="s">
        <v>15</v>
      </c>
      <c r="C13" s="27">
        <f>SUM(C11:C12)</f>
        <v>445.37793783181462</v>
      </c>
      <c r="D13" s="27">
        <f t="shared" ref="D13:L13" si="2">SUM(D11:D12)</f>
        <v>447.95428526154114</v>
      </c>
      <c r="E13" s="27">
        <f t="shared" si="2"/>
        <v>449.62708583767585</v>
      </c>
      <c r="F13" s="27">
        <f t="shared" si="2"/>
        <v>450.97776331078586</v>
      </c>
      <c r="G13" s="27">
        <f t="shared" si="2"/>
        <v>452.729911256175</v>
      </c>
      <c r="H13" s="27">
        <f t="shared" si="2"/>
        <v>454.84363054798422</v>
      </c>
      <c r="I13" s="27">
        <f t="shared" si="2"/>
        <v>457.5519272644583</v>
      </c>
      <c r="J13" s="27">
        <f t="shared" si="2"/>
        <v>460.77573599999999</v>
      </c>
      <c r="K13" s="27">
        <f t="shared" si="2"/>
        <v>464.25361600000002</v>
      </c>
      <c r="L13" s="27">
        <f t="shared" si="2"/>
        <v>467.93023199999999</v>
      </c>
    </row>
    <row r="14" spans="1:12" x14ac:dyDescent="0.25">
      <c r="A14" s="13"/>
      <c r="B14" s="22"/>
      <c r="C14" s="14"/>
      <c r="D14" s="14"/>
      <c r="E14" s="14"/>
      <c r="F14" s="14"/>
      <c r="G14" s="14"/>
      <c r="H14" s="14"/>
      <c r="I14" s="14"/>
      <c r="J14" s="14"/>
    </row>
    <row r="15" spans="1:12" x14ac:dyDescent="0.25">
      <c r="A15" s="4"/>
      <c r="B15" s="18" t="s">
        <v>19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x14ac:dyDescent="0.25">
      <c r="A16" s="12" t="s">
        <v>25</v>
      </c>
      <c r="B16" s="18" t="s">
        <v>11</v>
      </c>
      <c r="C16" s="40">
        <f>SUM(C17:C21)</f>
        <v>106.95899999999999</v>
      </c>
      <c r="D16" s="40">
        <f t="shared" ref="D16:L16" si="3">SUM(D17:D21)</f>
        <v>111.40900000000001</v>
      </c>
      <c r="E16" s="40">
        <f t="shared" si="3"/>
        <v>103.211</v>
      </c>
      <c r="F16" s="40">
        <f t="shared" si="3"/>
        <v>111.973</v>
      </c>
      <c r="G16" s="40">
        <f t="shared" si="3"/>
        <v>93.441000000000003</v>
      </c>
      <c r="H16" s="40">
        <f t="shared" si="3"/>
        <v>67.983000000000004</v>
      </c>
      <c r="I16" s="40">
        <f t="shared" si="3"/>
        <v>53.542000000000002</v>
      </c>
      <c r="J16" s="40">
        <f t="shared" si="3"/>
        <v>51.322999999999993</v>
      </c>
      <c r="K16" s="40">
        <f t="shared" si="3"/>
        <v>48.872</v>
      </c>
      <c r="L16" s="40">
        <f t="shared" si="3"/>
        <v>50.955000000000005</v>
      </c>
    </row>
    <row r="17" spans="1:12" x14ac:dyDescent="0.25">
      <c r="A17" s="12" t="s">
        <v>26</v>
      </c>
      <c r="B17" s="17" t="s">
        <v>70</v>
      </c>
      <c r="C17" s="37">
        <v>8.0000000000000002E-3</v>
      </c>
      <c r="D17" s="37">
        <v>6.0000000000000001E-3</v>
      </c>
      <c r="E17" s="37">
        <v>2.1000000000000001E-2</v>
      </c>
      <c r="F17" s="37">
        <v>8.0000000000000002E-3</v>
      </c>
      <c r="G17" s="37">
        <v>1.0999999999999999E-2</v>
      </c>
      <c r="H17" s="37">
        <v>1.4999999999999999E-2</v>
      </c>
      <c r="I17" s="37">
        <v>2.1000000000000001E-2</v>
      </c>
      <c r="J17" s="37">
        <v>2.4E-2</v>
      </c>
      <c r="K17" s="37">
        <v>3.4000000000000002E-2</v>
      </c>
      <c r="L17" s="37">
        <v>2.1000000000000001E-2</v>
      </c>
    </row>
    <row r="18" spans="1:12" x14ac:dyDescent="0.25">
      <c r="A18" s="12" t="s">
        <v>27</v>
      </c>
      <c r="B18" s="17" t="s">
        <v>71</v>
      </c>
      <c r="C18" s="37">
        <v>8.9999999999999993E-3</v>
      </c>
      <c r="D18" s="37">
        <v>1.4E-2</v>
      </c>
      <c r="E18" s="37">
        <v>2.5999999999999999E-2</v>
      </c>
      <c r="F18" s="37">
        <v>1.2E-2</v>
      </c>
      <c r="G18" s="37">
        <v>1.9E-2</v>
      </c>
      <c r="H18" s="37">
        <v>2.1999999999999999E-2</v>
      </c>
      <c r="I18" s="37">
        <v>2.5999999999999999E-2</v>
      </c>
      <c r="J18" s="37">
        <v>3.3000000000000002E-2</v>
      </c>
      <c r="K18" s="37">
        <v>3.5999999999999997E-2</v>
      </c>
      <c r="L18" s="37">
        <v>3.1E-2</v>
      </c>
    </row>
    <row r="19" spans="1:12" x14ac:dyDescent="0.25">
      <c r="A19" s="12" t="s">
        <v>33</v>
      </c>
      <c r="B19" s="17" t="s">
        <v>72</v>
      </c>
      <c r="C19" s="37">
        <v>8.9999999999999993E-3</v>
      </c>
      <c r="D19" s="37">
        <v>4.9000000000000002E-2</v>
      </c>
      <c r="E19" s="37">
        <v>0.05</v>
      </c>
      <c r="F19" s="37">
        <v>4.1000000000000002E-2</v>
      </c>
      <c r="G19" s="37">
        <v>4.5999999999999999E-2</v>
      </c>
      <c r="H19" s="37">
        <v>4.2999999999999997E-2</v>
      </c>
      <c r="I19" s="37">
        <v>4.8000000000000001E-2</v>
      </c>
      <c r="J19" s="37">
        <v>0.05</v>
      </c>
      <c r="K19" s="37">
        <v>0.05</v>
      </c>
      <c r="L19" s="37">
        <v>4.8000000000000001E-2</v>
      </c>
    </row>
    <row r="20" spans="1:12" x14ac:dyDescent="0.25">
      <c r="A20" s="12" t="s">
        <v>39</v>
      </c>
      <c r="B20" s="17" t="s">
        <v>82</v>
      </c>
      <c r="C20" s="37">
        <v>106.345</v>
      </c>
      <c r="D20" s="37">
        <v>110.824</v>
      </c>
      <c r="E20" s="37">
        <v>102.598</v>
      </c>
      <c r="F20" s="37">
        <v>111.416</v>
      </c>
      <c r="G20" s="37">
        <v>92.992000000000004</v>
      </c>
      <c r="H20" s="37">
        <v>67.608000000000004</v>
      </c>
      <c r="I20" s="37">
        <v>53.093000000000004</v>
      </c>
      <c r="J20" s="37">
        <v>50.802999999999997</v>
      </c>
      <c r="K20" s="37">
        <v>48.32</v>
      </c>
      <c r="L20" s="37">
        <v>50.423000000000002</v>
      </c>
    </row>
    <row r="21" spans="1:12" x14ac:dyDescent="0.25">
      <c r="A21" s="12" t="s">
        <v>40</v>
      </c>
      <c r="B21" s="29" t="s">
        <v>73</v>
      </c>
      <c r="C21" s="28">
        <v>0.58799999999999997</v>
      </c>
      <c r="D21" s="28">
        <v>0.51600000000000001</v>
      </c>
      <c r="E21" s="28">
        <v>0.51600000000000001</v>
      </c>
      <c r="F21" s="28">
        <v>0.496</v>
      </c>
      <c r="G21" s="28">
        <v>0.373</v>
      </c>
      <c r="H21" s="28">
        <v>0.29499999999999998</v>
      </c>
      <c r="I21" s="28">
        <v>0.35399999999999998</v>
      </c>
      <c r="J21" s="28">
        <v>0.41299999999999998</v>
      </c>
      <c r="K21" s="28">
        <v>0.432</v>
      </c>
      <c r="L21" s="28">
        <v>0.432</v>
      </c>
    </row>
    <row r="22" spans="1:12" x14ac:dyDescent="0.25">
      <c r="A22" s="12"/>
      <c r="B22" s="17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x14ac:dyDescent="0.25">
      <c r="A23" s="12" t="s">
        <v>28</v>
      </c>
      <c r="B23" s="18" t="s">
        <v>20</v>
      </c>
      <c r="C23" s="40">
        <f>SUM(C24:C25)</f>
        <v>49.64</v>
      </c>
      <c r="D23" s="40">
        <f t="shared" ref="D23:L23" si="4">SUM(D24:D25)</f>
        <v>50.341000000000001</v>
      </c>
      <c r="E23" s="40">
        <f t="shared" si="4"/>
        <v>50.222000000000001</v>
      </c>
      <c r="F23" s="40">
        <f t="shared" si="4"/>
        <v>50.094999999999999</v>
      </c>
      <c r="G23" s="40">
        <f t="shared" si="4"/>
        <v>49.582999999999998</v>
      </c>
      <c r="H23" s="40">
        <f t="shared" si="4"/>
        <v>50.061</v>
      </c>
      <c r="I23" s="40">
        <f t="shared" si="4"/>
        <v>50.057000000000002</v>
      </c>
      <c r="J23" s="40">
        <f t="shared" si="4"/>
        <v>50.103999999999999</v>
      </c>
      <c r="K23" s="40">
        <f t="shared" si="4"/>
        <v>50.234000000000002</v>
      </c>
      <c r="L23" s="40">
        <f t="shared" si="4"/>
        <v>50.161000000000001</v>
      </c>
    </row>
    <row r="24" spans="1:12" x14ac:dyDescent="0.25">
      <c r="A24" s="12" t="s">
        <v>29</v>
      </c>
      <c r="B24" s="17" t="s">
        <v>77</v>
      </c>
      <c r="C24" s="37">
        <v>49.64</v>
      </c>
      <c r="D24" s="37">
        <v>50.341000000000001</v>
      </c>
      <c r="E24" s="37">
        <v>50.222000000000001</v>
      </c>
      <c r="F24" s="37">
        <v>50.094999999999999</v>
      </c>
      <c r="G24" s="37">
        <v>49.582999999999998</v>
      </c>
      <c r="H24" s="37">
        <v>50.061</v>
      </c>
      <c r="I24" s="37">
        <v>50.057000000000002</v>
      </c>
      <c r="J24" s="37">
        <v>50.103999999999999</v>
      </c>
      <c r="K24" s="37">
        <v>50.234000000000002</v>
      </c>
      <c r="L24" s="37">
        <v>50.161000000000001</v>
      </c>
    </row>
    <row r="25" spans="1:12" x14ac:dyDescent="0.25">
      <c r="A25" s="12"/>
      <c r="B25" s="1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x14ac:dyDescent="0.25">
      <c r="A26" s="12" t="s">
        <v>41</v>
      </c>
      <c r="B26" s="17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x14ac:dyDescent="0.25">
      <c r="A27" s="12"/>
      <c r="B27" s="18" t="s">
        <v>3</v>
      </c>
      <c r="C27" s="40">
        <f>SUM(C28:C32)</f>
        <v>83.621000000000009</v>
      </c>
      <c r="D27" s="40">
        <f t="shared" ref="D27:L27" si="5">SUM(D28:D32)</f>
        <v>81.650000000000006</v>
      </c>
      <c r="E27" s="40">
        <f t="shared" si="5"/>
        <v>79.718999999999994</v>
      </c>
      <c r="F27" s="40">
        <f t="shared" si="5"/>
        <v>74.387</v>
      </c>
      <c r="G27" s="40">
        <f t="shared" si="5"/>
        <v>76.084000000000003</v>
      </c>
      <c r="H27" s="40">
        <f t="shared" si="5"/>
        <v>74.475999999999999</v>
      </c>
      <c r="I27" s="40">
        <f t="shared" si="5"/>
        <v>72.784000000000006</v>
      </c>
      <c r="J27" s="40">
        <f t="shared" si="5"/>
        <v>71.456999999999994</v>
      </c>
      <c r="K27" s="40">
        <f t="shared" si="5"/>
        <v>67.198999999999998</v>
      </c>
      <c r="L27" s="40">
        <f t="shared" si="5"/>
        <v>68.260000000000005</v>
      </c>
    </row>
    <row r="28" spans="1:12" x14ac:dyDescent="0.25">
      <c r="A28" s="12"/>
      <c r="B28" s="17" t="s">
        <v>74</v>
      </c>
      <c r="C28" s="37">
        <v>23.957999999999998</v>
      </c>
      <c r="D28" s="37">
        <v>23.378</v>
      </c>
      <c r="E28" s="37">
        <v>22.81</v>
      </c>
      <c r="F28" s="37">
        <v>21.24</v>
      </c>
      <c r="G28" s="37">
        <v>21.738</v>
      </c>
      <c r="H28" s="37">
        <v>21.265000000000001</v>
      </c>
      <c r="I28" s="37">
        <v>20.768999999999998</v>
      </c>
      <c r="J28" s="37">
        <v>20.378</v>
      </c>
      <c r="K28" s="37">
        <v>19.122</v>
      </c>
      <c r="L28" s="37">
        <v>19.440000000000001</v>
      </c>
    </row>
    <row r="29" spans="1:12" x14ac:dyDescent="0.25">
      <c r="A29" s="12" t="s">
        <v>30</v>
      </c>
      <c r="B29" s="17" t="s">
        <v>75</v>
      </c>
      <c r="C29" s="37">
        <v>21.92</v>
      </c>
      <c r="D29" s="37">
        <v>21.388000000000002</v>
      </c>
      <c r="E29" s="37">
        <v>20.867999999999999</v>
      </c>
      <c r="F29" s="37">
        <v>19.431000000000001</v>
      </c>
      <c r="G29" s="37">
        <v>19.887</v>
      </c>
      <c r="H29" s="37">
        <v>19.457000000000001</v>
      </c>
      <c r="I29" s="37">
        <v>19.003</v>
      </c>
      <c r="J29" s="37">
        <v>18.641999999999999</v>
      </c>
      <c r="K29" s="37">
        <v>17.495999999999999</v>
      </c>
      <c r="L29" s="37">
        <v>17.779</v>
      </c>
    </row>
    <row r="30" spans="1:12" x14ac:dyDescent="0.25">
      <c r="A30" s="12"/>
      <c r="B30" s="17" t="s">
        <v>76</v>
      </c>
      <c r="C30" s="37">
        <v>35.527999999999999</v>
      </c>
      <c r="D30" s="37">
        <v>34.664000000000001</v>
      </c>
      <c r="E30" s="37">
        <v>33.823999999999998</v>
      </c>
      <c r="F30" s="37">
        <v>31.497</v>
      </c>
      <c r="G30" s="37">
        <v>32.238999999999997</v>
      </c>
      <c r="H30" s="37">
        <v>31.535</v>
      </c>
      <c r="I30" s="37">
        <v>30.797000000000001</v>
      </c>
      <c r="J30" s="37">
        <v>30.22</v>
      </c>
      <c r="K30" s="37">
        <v>28.361000000000001</v>
      </c>
      <c r="L30" s="37">
        <v>28.821000000000002</v>
      </c>
    </row>
    <row r="31" spans="1:12" x14ac:dyDescent="0.25">
      <c r="A31" s="12"/>
      <c r="B31" s="17" t="s">
        <v>78</v>
      </c>
      <c r="C31" s="37">
        <v>2.2149999999999999</v>
      </c>
      <c r="D31" s="37">
        <v>2.2200000000000002</v>
      </c>
      <c r="E31" s="37">
        <v>2.2170000000000001</v>
      </c>
      <c r="F31" s="37">
        <v>2.2189999999999999</v>
      </c>
      <c r="G31" s="37">
        <v>2.2200000000000002</v>
      </c>
      <c r="H31" s="37">
        <v>2.2189999999999999</v>
      </c>
      <c r="I31" s="37">
        <v>2.2149999999999999</v>
      </c>
      <c r="J31" s="37">
        <v>2.2170000000000001</v>
      </c>
      <c r="K31" s="37">
        <v>2.2200000000000002</v>
      </c>
      <c r="L31" s="37">
        <v>2.2200000000000002</v>
      </c>
    </row>
    <row r="32" spans="1:12" x14ac:dyDescent="0.25">
      <c r="A32" s="12"/>
      <c r="B32" s="17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x14ac:dyDescent="0.25">
      <c r="A33" s="12"/>
      <c r="B33" s="17" t="s">
        <v>42</v>
      </c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x14ac:dyDescent="0.25">
      <c r="A34" s="12"/>
      <c r="B34" s="18" t="s">
        <v>21</v>
      </c>
      <c r="C34" s="40">
        <f t="shared" ref="C34:L34" si="6">SUM(C35:C45)</f>
        <v>30.161999999999999</v>
      </c>
      <c r="D34" s="40">
        <f t="shared" si="6"/>
        <v>30.099</v>
      </c>
      <c r="E34" s="40">
        <f t="shared" si="6"/>
        <v>30.000999999999998</v>
      </c>
      <c r="F34" s="40">
        <f t="shared" si="6"/>
        <v>29.907</v>
      </c>
      <c r="G34" s="40">
        <f t="shared" si="6"/>
        <v>29.808</v>
      </c>
      <c r="H34" s="40">
        <f t="shared" si="6"/>
        <v>29.709999999999997</v>
      </c>
      <c r="I34" s="40">
        <f t="shared" si="6"/>
        <v>29.610999999999997</v>
      </c>
      <c r="J34" s="40">
        <f t="shared" si="6"/>
        <v>29.512</v>
      </c>
      <c r="K34" s="40">
        <f t="shared" si="6"/>
        <v>29.413</v>
      </c>
      <c r="L34" s="40">
        <f t="shared" si="6"/>
        <v>29.311999999999998</v>
      </c>
    </row>
    <row r="35" spans="1:12" x14ac:dyDescent="0.25">
      <c r="A35" s="12" t="s">
        <v>42</v>
      </c>
      <c r="B35" s="17" t="s">
        <v>1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x14ac:dyDescent="0.25">
      <c r="A36" s="12" t="s">
        <v>4</v>
      </c>
      <c r="B36" s="19" t="s">
        <v>80</v>
      </c>
      <c r="C36" s="39">
        <v>0.27900000000000003</v>
      </c>
      <c r="D36" s="39">
        <v>0.31</v>
      </c>
      <c r="E36" s="39">
        <v>0.307</v>
      </c>
      <c r="F36" s="39">
        <v>0.31</v>
      </c>
      <c r="G36" s="39">
        <v>0.31</v>
      </c>
      <c r="H36" s="39">
        <v>0.31</v>
      </c>
      <c r="I36" s="39">
        <v>0.31</v>
      </c>
      <c r="J36" s="39">
        <v>0.31</v>
      </c>
      <c r="K36" s="39">
        <v>0.31</v>
      </c>
      <c r="L36" s="39">
        <v>0.31</v>
      </c>
    </row>
    <row r="37" spans="1:12" x14ac:dyDescent="0.25">
      <c r="A37" s="12" t="s">
        <v>5</v>
      </c>
      <c r="B37" s="19" t="s">
        <v>90</v>
      </c>
      <c r="C37" s="39">
        <v>29.882999999999999</v>
      </c>
      <c r="D37" s="39">
        <v>29.789000000000001</v>
      </c>
      <c r="E37" s="39">
        <v>29.693999999999999</v>
      </c>
      <c r="F37" s="39">
        <v>29.597000000000001</v>
      </c>
      <c r="G37" s="39">
        <v>29.498000000000001</v>
      </c>
      <c r="H37" s="39">
        <v>29.4</v>
      </c>
      <c r="I37" s="39">
        <v>29.300999999999998</v>
      </c>
      <c r="J37" s="39">
        <v>29.202000000000002</v>
      </c>
      <c r="K37" s="39">
        <v>29.103000000000002</v>
      </c>
      <c r="L37" s="39">
        <v>29.001999999999999</v>
      </c>
    </row>
    <row r="38" spans="1:12" x14ac:dyDescent="0.25">
      <c r="A38" s="12" t="s">
        <v>6</v>
      </c>
      <c r="B38" s="19"/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spans="1:12" x14ac:dyDescent="0.25">
      <c r="A39" s="12" t="s">
        <v>7</v>
      </c>
      <c r="B39" s="19"/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40" spans="1:12" x14ac:dyDescent="0.25">
      <c r="A40" s="12" t="s">
        <v>31</v>
      </c>
      <c r="B40" s="19"/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1" spans="1:12" x14ac:dyDescent="0.25">
      <c r="A41" s="12" t="s">
        <v>43</v>
      </c>
      <c r="B41" s="19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1:12" x14ac:dyDescent="0.25">
      <c r="A42" s="12" t="s">
        <v>44</v>
      </c>
      <c r="B42" s="19"/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1:12" x14ac:dyDescent="0.25">
      <c r="A43" s="12" t="s">
        <v>45</v>
      </c>
      <c r="B43" s="19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1:12" x14ac:dyDescent="0.25">
      <c r="A44" s="12" t="s">
        <v>46</v>
      </c>
      <c r="B44" s="1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1:12" x14ac:dyDescent="0.25">
      <c r="A45" s="12" t="s">
        <v>47</v>
      </c>
      <c r="B45" s="17"/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1:12" x14ac:dyDescent="0.25">
      <c r="A46" s="12"/>
      <c r="B46" s="18" t="s">
        <v>22</v>
      </c>
      <c r="C46" s="40">
        <f>SUM(C47:C53)</f>
        <v>64.115000000000009</v>
      </c>
      <c r="D46" s="40">
        <f t="shared" ref="D46:L46" si="7">SUM(D47:D53)</f>
        <v>45.462000000000003</v>
      </c>
      <c r="E46" s="40">
        <f t="shared" si="7"/>
        <v>9.91</v>
      </c>
      <c r="F46" s="40">
        <f t="shared" si="7"/>
        <v>10.021000000000001</v>
      </c>
      <c r="G46" s="40">
        <f t="shared" si="7"/>
        <v>10.023999999999999</v>
      </c>
      <c r="H46" s="40">
        <f t="shared" si="7"/>
        <v>10.023</v>
      </c>
      <c r="I46" s="40">
        <f t="shared" si="7"/>
        <v>10.023</v>
      </c>
      <c r="J46" s="40">
        <f t="shared" si="7"/>
        <v>10.023999999999999</v>
      </c>
      <c r="K46" s="40">
        <f t="shared" si="7"/>
        <v>10.022</v>
      </c>
      <c r="L46" s="40">
        <f t="shared" si="7"/>
        <v>10.023</v>
      </c>
    </row>
    <row r="47" spans="1:12" x14ac:dyDescent="0.25">
      <c r="A47" s="12"/>
      <c r="B47" s="17" t="s">
        <v>18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</row>
    <row r="48" spans="1:12" x14ac:dyDescent="0.25">
      <c r="A48" s="12" t="s">
        <v>8</v>
      </c>
      <c r="B48" s="19" t="s">
        <v>59</v>
      </c>
      <c r="C48" s="37">
        <v>30.402000000000001</v>
      </c>
      <c r="D48" s="37">
        <v>0</v>
      </c>
      <c r="E48" s="37"/>
      <c r="F48" s="37"/>
      <c r="G48" s="37"/>
      <c r="H48" s="37"/>
      <c r="I48" s="37"/>
      <c r="J48" s="37"/>
      <c r="K48" s="37"/>
      <c r="L48" s="37"/>
    </row>
    <row r="49" spans="1:12" x14ac:dyDescent="0.25">
      <c r="A49" s="12" t="s">
        <v>9</v>
      </c>
      <c r="B49" s="19" t="s">
        <v>59</v>
      </c>
      <c r="C49" s="37">
        <v>9.7919999999999998</v>
      </c>
      <c r="D49" s="37">
        <v>0</v>
      </c>
      <c r="E49" s="37"/>
      <c r="F49" s="37"/>
      <c r="G49" s="37"/>
      <c r="H49" s="37"/>
      <c r="I49" s="37"/>
      <c r="J49" s="37"/>
      <c r="K49" s="37"/>
      <c r="L49" s="37"/>
    </row>
    <row r="50" spans="1:12" x14ac:dyDescent="0.25">
      <c r="A50" s="12" t="s">
        <v>10</v>
      </c>
      <c r="B50" s="19" t="s">
        <v>59</v>
      </c>
      <c r="C50" s="37">
        <v>0</v>
      </c>
      <c r="D50" s="37">
        <v>14.736000000000001</v>
      </c>
      <c r="E50" s="37"/>
      <c r="F50" s="37"/>
      <c r="G50" s="37"/>
      <c r="H50" s="37"/>
      <c r="I50" s="37"/>
      <c r="J50" s="37"/>
      <c r="K50" s="37"/>
      <c r="L50" s="37"/>
    </row>
    <row r="51" spans="1:12" x14ac:dyDescent="0.25">
      <c r="A51" s="12" t="s">
        <v>32</v>
      </c>
      <c r="B51" s="25" t="s">
        <v>59</v>
      </c>
      <c r="C51" s="37">
        <v>14.914999999999999</v>
      </c>
      <c r="D51" s="37">
        <v>0</v>
      </c>
      <c r="E51" s="37"/>
      <c r="F51" s="37"/>
      <c r="G51" s="37"/>
      <c r="H51" s="37"/>
      <c r="I51" s="37"/>
      <c r="J51" s="37"/>
      <c r="K51" s="37"/>
      <c r="L51" s="37"/>
    </row>
    <row r="52" spans="1:12" x14ac:dyDescent="0.25">
      <c r="A52" s="12" t="s">
        <v>34</v>
      </c>
      <c r="B52" s="19" t="s">
        <v>59</v>
      </c>
      <c r="C52" s="37">
        <v>0</v>
      </c>
      <c r="D52" s="37">
        <v>20.702999999999999</v>
      </c>
      <c r="E52" s="37"/>
      <c r="F52" s="37"/>
      <c r="G52" s="37"/>
      <c r="H52" s="37"/>
      <c r="I52" s="37"/>
      <c r="J52" s="37"/>
      <c r="K52" s="37"/>
      <c r="L52" s="37"/>
    </row>
    <row r="53" spans="1:12" x14ac:dyDescent="0.25">
      <c r="A53" s="12"/>
      <c r="B53" s="19" t="s">
        <v>79</v>
      </c>
      <c r="C53" s="37">
        <v>9.0060000000000002</v>
      </c>
      <c r="D53" s="37">
        <v>10.023</v>
      </c>
      <c r="E53" s="37">
        <v>9.91</v>
      </c>
      <c r="F53" s="37">
        <v>10.021000000000001</v>
      </c>
      <c r="G53" s="37">
        <v>10.023999999999999</v>
      </c>
      <c r="H53" s="37">
        <v>10.023</v>
      </c>
      <c r="I53" s="37">
        <v>10.023</v>
      </c>
      <c r="J53" s="37">
        <v>10.023999999999999</v>
      </c>
      <c r="K53" s="37">
        <v>10.022</v>
      </c>
      <c r="L53" s="37">
        <v>10.023</v>
      </c>
    </row>
    <row r="54" spans="1:12" x14ac:dyDescent="0.25">
      <c r="A54" s="12"/>
      <c r="B54" s="42"/>
      <c r="C54" s="43"/>
      <c r="D54" s="43"/>
      <c r="E54" s="43"/>
      <c r="F54" s="43"/>
      <c r="G54" s="43"/>
      <c r="H54" s="43"/>
      <c r="I54" s="43"/>
      <c r="J54" s="43"/>
      <c r="K54" s="43"/>
      <c r="L54" s="43"/>
    </row>
    <row r="55" spans="1:12" x14ac:dyDescent="0.25">
      <c r="A55" s="12"/>
      <c r="B55" s="18" t="s">
        <v>14</v>
      </c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x14ac:dyDescent="0.25">
      <c r="A56" s="12"/>
      <c r="B56" s="22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x14ac:dyDescent="0.25">
      <c r="A57" s="4">
        <v>16</v>
      </c>
      <c r="B57" s="18" t="s">
        <v>23</v>
      </c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x14ac:dyDescent="0.25">
      <c r="A58" s="13"/>
      <c r="B58" s="18" t="s">
        <v>24</v>
      </c>
      <c r="C58" s="27">
        <f t="shared" ref="C58:L58" si="8">C16+C23+C27+C34+C46+C55</f>
        <v>334.49700000000001</v>
      </c>
      <c r="D58" s="27">
        <f t="shared" si="8"/>
        <v>318.96100000000001</v>
      </c>
      <c r="E58" s="27">
        <f t="shared" si="8"/>
        <v>273.06299999999999</v>
      </c>
      <c r="F58" s="27">
        <f t="shared" si="8"/>
        <v>276.38299999999998</v>
      </c>
      <c r="G58" s="27">
        <f t="shared" si="8"/>
        <v>258.94</v>
      </c>
      <c r="H58" s="27">
        <f t="shared" si="8"/>
        <v>232.25300000000001</v>
      </c>
      <c r="I58" s="27">
        <f t="shared" si="8"/>
        <v>216.017</v>
      </c>
      <c r="J58" s="27">
        <f t="shared" si="8"/>
        <v>212.42</v>
      </c>
      <c r="K58" s="27">
        <f t="shared" si="8"/>
        <v>205.74</v>
      </c>
      <c r="L58" s="27">
        <f t="shared" si="8"/>
        <v>208.71100000000004</v>
      </c>
    </row>
    <row r="59" spans="1:12" x14ac:dyDescent="0.25">
      <c r="A59" s="4"/>
      <c r="B59" s="18" t="s">
        <v>15</v>
      </c>
      <c r="C59" s="27">
        <f t="shared" ref="C59:L59" si="9">C13</f>
        <v>445.37793783181462</v>
      </c>
      <c r="D59" s="27">
        <f t="shared" si="9"/>
        <v>447.95428526154114</v>
      </c>
      <c r="E59" s="27">
        <f t="shared" si="9"/>
        <v>449.62708583767585</v>
      </c>
      <c r="F59" s="27">
        <f t="shared" si="9"/>
        <v>450.97776331078586</v>
      </c>
      <c r="G59" s="27">
        <f t="shared" si="9"/>
        <v>452.729911256175</v>
      </c>
      <c r="H59" s="27">
        <f t="shared" si="9"/>
        <v>454.84363054798422</v>
      </c>
      <c r="I59" s="27">
        <f t="shared" si="9"/>
        <v>457.5519272644583</v>
      </c>
      <c r="J59" s="27">
        <f t="shared" si="9"/>
        <v>460.77573599999999</v>
      </c>
      <c r="K59" s="27">
        <f t="shared" si="9"/>
        <v>464.25361600000002</v>
      </c>
      <c r="L59" s="27">
        <f t="shared" si="9"/>
        <v>467.93023199999999</v>
      </c>
    </row>
    <row r="60" spans="1:12" x14ac:dyDescent="0.25">
      <c r="A60" s="4">
        <v>17</v>
      </c>
      <c r="B60" s="20" t="s">
        <v>35</v>
      </c>
      <c r="C60" s="27">
        <f t="shared" ref="C60:L60" si="10">C58-C59</f>
        <v>-110.88093783181461</v>
      </c>
      <c r="D60" s="27">
        <f t="shared" si="10"/>
        <v>-128.99328526154113</v>
      </c>
      <c r="E60" s="27">
        <f t="shared" si="10"/>
        <v>-176.56408583767586</v>
      </c>
      <c r="F60" s="27">
        <f t="shared" si="10"/>
        <v>-174.59476331078588</v>
      </c>
      <c r="G60" s="27">
        <f t="shared" si="10"/>
        <v>-193.789911256175</v>
      </c>
      <c r="H60" s="27">
        <f t="shared" si="10"/>
        <v>-222.5906305479842</v>
      </c>
      <c r="I60" s="27">
        <f t="shared" si="10"/>
        <v>-241.5349272644583</v>
      </c>
      <c r="J60" s="27">
        <f t="shared" si="10"/>
        <v>-248.35573600000001</v>
      </c>
      <c r="K60" s="27">
        <f t="shared" si="10"/>
        <v>-258.51361600000001</v>
      </c>
      <c r="L60" s="27">
        <f t="shared" si="10"/>
        <v>-259.21923199999992</v>
      </c>
    </row>
    <row r="61" spans="1:12" x14ac:dyDescent="0.25">
      <c r="A61" s="4">
        <v>18</v>
      </c>
      <c r="B61" s="17" t="s">
        <v>16</v>
      </c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x14ac:dyDescent="0.25">
      <c r="A62" s="12">
        <v>19</v>
      </c>
      <c r="B62" s="17" t="s">
        <v>17</v>
      </c>
      <c r="C62" s="8"/>
      <c r="D62" s="8"/>
      <c r="E62" s="8"/>
      <c r="F62" s="8"/>
      <c r="G62" s="8"/>
      <c r="H62" s="8"/>
      <c r="I62" s="8"/>
      <c r="J62" s="8"/>
      <c r="K62" s="8"/>
      <c r="L62" s="8"/>
    </row>
    <row r="64" spans="1:12" x14ac:dyDescent="0.25">
      <c r="C64" s="44"/>
      <c r="D64" s="44"/>
      <c r="E64" s="44"/>
      <c r="F64" s="44"/>
      <c r="G64" s="44"/>
      <c r="H64" s="44"/>
      <c r="I64" s="44"/>
      <c r="J64" s="44"/>
      <c r="K64" s="44"/>
      <c r="L64" s="44"/>
    </row>
  </sheetData>
  <printOptions horizontalCentered="1"/>
  <pageMargins left="0.5" right="0.5" top="0.5" bottom="0.5" header="0.5" footer="0.5"/>
  <pageSetup pageOrder="overThenDown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7"/>
  </sheetPr>
  <dimension ref="A1:L64"/>
  <sheetViews>
    <sheetView zoomScale="90" zoomScaleNormal="90" workbookViewId="0">
      <pane xSplit="2" ySplit="6" topLeftCell="C7" activePane="bottomRight" state="frozen"/>
      <selection activeCell="R30" sqref="R30"/>
      <selection pane="topRight" activeCell="R30" sqref="R30"/>
      <selection pane="bottomLeft" activeCell="R30" sqref="R30"/>
      <selection pane="bottomRight" activeCell="B3" sqref="B3"/>
    </sheetView>
  </sheetViews>
  <sheetFormatPr defaultColWidth="7.125" defaultRowHeight="15.75" x14ac:dyDescent="0.25"/>
  <cols>
    <col min="1" max="1" width="3.875" style="15" customWidth="1"/>
    <col min="2" max="2" width="51.625" style="25" customWidth="1"/>
    <col min="3" max="10" width="9.75" style="5" customWidth="1"/>
    <col min="11" max="12" width="9.75" style="1" customWidth="1"/>
    <col min="13" max="16384" width="7.125" style="1"/>
  </cols>
  <sheetData>
    <row r="1" spans="1:12" s="2" customFormat="1" ht="15.75" customHeight="1" x14ac:dyDescent="0.25">
      <c r="B1" s="24" t="s">
        <v>38</v>
      </c>
      <c r="H1" s="6"/>
      <c r="I1" s="6"/>
      <c r="J1" s="6"/>
    </row>
    <row r="2" spans="1:12" s="2" customFormat="1" ht="15.75" customHeight="1" x14ac:dyDescent="0.25">
      <c r="B2" s="23"/>
      <c r="H2" s="6"/>
      <c r="I2" s="6"/>
      <c r="J2" s="6"/>
    </row>
    <row r="3" spans="1:12" s="2" customFormat="1" ht="15.75" customHeight="1" x14ac:dyDescent="0.25">
      <c r="B3" s="31" t="s">
        <v>93</v>
      </c>
      <c r="H3" s="6"/>
      <c r="I3" s="6"/>
      <c r="J3" s="6"/>
      <c r="K3" s="6"/>
    </row>
    <row r="4" spans="1:12" s="2" customFormat="1" x14ac:dyDescent="0.25">
      <c r="B4" s="16"/>
      <c r="K4" s="6"/>
    </row>
    <row r="5" spans="1:12" s="2" customFormat="1" x14ac:dyDescent="0.25">
      <c r="B5" s="16"/>
      <c r="H5" s="9"/>
      <c r="I5" s="9"/>
      <c r="J5" s="9"/>
      <c r="K5" s="6"/>
    </row>
    <row r="6" spans="1:12" s="3" customFormat="1" x14ac:dyDescent="0.25">
      <c r="A6" s="10" t="s">
        <v>2</v>
      </c>
      <c r="B6" s="21" t="s">
        <v>37</v>
      </c>
      <c r="C6" s="36">
        <v>2017</v>
      </c>
      <c r="D6" s="36">
        <v>2018</v>
      </c>
      <c r="E6" s="36">
        <v>2019</v>
      </c>
      <c r="F6" s="36">
        <v>2020</v>
      </c>
      <c r="G6" s="36">
        <v>2021</v>
      </c>
      <c r="H6" s="36">
        <v>2022</v>
      </c>
      <c r="I6" s="36">
        <v>2023</v>
      </c>
      <c r="J6" s="36">
        <v>2024</v>
      </c>
      <c r="K6" s="36">
        <v>2025</v>
      </c>
      <c r="L6" s="36">
        <v>2026</v>
      </c>
    </row>
    <row r="7" spans="1:12" s="3" customFormat="1" x14ac:dyDescent="0.25">
      <c r="A7" s="11"/>
      <c r="B7" s="32" t="s">
        <v>49</v>
      </c>
      <c r="C7" s="33"/>
      <c r="D7" s="33"/>
      <c r="E7" s="34"/>
      <c r="F7" s="34"/>
      <c r="G7" s="34"/>
      <c r="H7" s="34"/>
      <c r="I7" s="34"/>
      <c r="J7" s="34"/>
      <c r="K7" s="34"/>
      <c r="L7" s="34"/>
    </row>
    <row r="8" spans="1:12" x14ac:dyDescent="0.25">
      <c r="A8" s="4">
        <v>1</v>
      </c>
      <c r="B8" s="35" t="s">
        <v>50</v>
      </c>
      <c r="C8" s="26">
        <v>138.69999999999999</v>
      </c>
      <c r="D8" s="26">
        <v>139</v>
      </c>
      <c r="E8" s="26">
        <v>139.19999999999999</v>
      </c>
      <c r="F8" s="26">
        <v>139.5</v>
      </c>
      <c r="G8" s="26">
        <v>139.69999999999999</v>
      </c>
      <c r="H8" s="26">
        <v>139.9</v>
      </c>
      <c r="I8" s="26">
        <v>140.19999999999999</v>
      </c>
      <c r="J8" s="26">
        <v>140.4</v>
      </c>
      <c r="K8" s="26">
        <v>140.69999999999999</v>
      </c>
      <c r="L8" s="26">
        <v>141</v>
      </c>
    </row>
    <row r="9" spans="1:12" x14ac:dyDescent="0.25">
      <c r="A9" s="4">
        <v>3</v>
      </c>
      <c r="B9" s="17" t="s">
        <v>36</v>
      </c>
      <c r="C9" s="26">
        <f>C8*C10*-1</f>
        <v>-0.69010305133746985</v>
      </c>
      <c r="D9" s="26">
        <f t="shared" ref="D9:L9" si="0">D8*D10*-1</f>
        <v>-0.66411567278063832</v>
      </c>
      <c r="E9" s="26">
        <f t="shared" si="0"/>
        <v>-0.67096195961738903</v>
      </c>
      <c r="F9" s="26">
        <f t="shared" si="0"/>
        <v>-0.7162326291076192</v>
      </c>
      <c r="G9" s="26">
        <f t="shared" si="0"/>
        <v>-0.72913762940399762</v>
      </c>
      <c r="H9" s="26">
        <f t="shared" si="0"/>
        <v>-0.81407685944579866</v>
      </c>
      <c r="I9" s="26">
        <f t="shared" si="0"/>
        <v>-0.86917674689365554</v>
      </c>
      <c r="J9" s="26">
        <f t="shared" si="0"/>
        <v>-0.88732800000000001</v>
      </c>
      <c r="K9" s="26">
        <f t="shared" si="0"/>
        <v>-0.88922399999999979</v>
      </c>
      <c r="L9" s="26">
        <f t="shared" si="0"/>
        <v>-0.89112000000000002</v>
      </c>
    </row>
    <row r="10" spans="1:12" x14ac:dyDescent="0.25">
      <c r="A10" s="4">
        <v>4</v>
      </c>
      <c r="B10" s="17" t="s">
        <v>13</v>
      </c>
      <c r="C10" s="30">
        <v>4.9755086614092997E-3</v>
      </c>
      <c r="D10" s="30">
        <v>4.7778105955441604E-3</v>
      </c>
      <c r="E10" s="30">
        <v>4.8201290202398639E-3</v>
      </c>
      <c r="F10" s="30">
        <v>5.1342840796245104E-3</v>
      </c>
      <c r="G10" s="30">
        <v>5.2193101603722099E-3</v>
      </c>
      <c r="H10" s="30">
        <v>5.8189911325646796E-3</v>
      </c>
      <c r="I10" s="30">
        <v>6.1995488366166588E-3</v>
      </c>
      <c r="J10" s="30">
        <v>6.3200000000000001E-3</v>
      </c>
      <c r="K10" s="30">
        <v>6.3199999999999992E-3</v>
      </c>
      <c r="L10" s="30">
        <v>6.3200000000000001E-3</v>
      </c>
    </row>
    <row r="11" spans="1:12" x14ac:dyDescent="0.25">
      <c r="A11" s="4">
        <v>5</v>
      </c>
      <c r="B11" s="18" t="s">
        <v>12</v>
      </c>
      <c r="C11" s="27">
        <f t="shared" ref="C11:L11" si="1">C8+C9+C10</f>
        <v>138.01487245732392</v>
      </c>
      <c r="D11" s="27">
        <f t="shared" si="1"/>
        <v>138.34066213781492</v>
      </c>
      <c r="E11" s="27">
        <f t="shared" si="1"/>
        <v>138.53385816940283</v>
      </c>
      <c r="F11" s="27">
        <f t="shared" si="1"/>
        <v>138.78890165497199</v>
      </c>
      <c r="G11" s="27">
        <f t="shared" si="1"/>
        <v>138.97608168075638</v>
      </c>
      <c r="H11" s="27">
        <f t="shared" si="1"/>
        <v>139.09174213168677</v>
      </c>
      <c r="I11" s="27">
        <f t="shared" si="1"/>
        <v>139.33702280194294</v>
      </c>
      <c r="J11" s="27">
        <f t="shared" si="1"/>
        <v>139.518992</v>
      </c>
      <c r="K11" s="27">
        <f t="shared" si="1"/>
        <v>139.81709599999996</v>
      </c>
      <c r="L11" s="27">
        <f t="shared" si="1"/>
        <v>140.11519999999999</v>
      </c>
    </row>
    <row r="12" spans="1:12" x14ac:dyDescent="0.25">
      <c r="A12" s="4">
        <v>6</v>
      </c>
      <c r="B12" s="17" t="s">
        <v>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x14ac:dyDescent="0.25">
      <c r="A13" s="4">
        <v>7</v>
      </c>
      <c r="B13" s="18" t="s">
        <v>15</v>
      </c>
      <c r="C13" s="27">
        <f>SUM(C11:C12)</f>
        <v>138.01487245732392</v>
      </c>
      <c r="D13" s="27">
        <f t="shared" ref="D13:L13" si="2">SUM(D11:D12)</f>
        <v>138.34066213781492</v>
      </c>
      <c r="E13" s="27">
        <f t="shared" si="2"/>
        <v>138.53385816940283</v>
      </c>
      <c r="F13" s="27">
        <f t="shared" si="2"/>
        <v>138.78890165497199</v>
      </c>
      <c r="G13" s="27">
        <f t="shared" si="2"/>
        <v>138.97608168075638</v>
      </c>
      <c r="H13" s="27">
        <f t="shared" si="2"/>
        <v>139.09174213168677</v>
      </c>
      <c r="I13" s="27">
        <f t="shared" si="2"/>
        <v>139.33702280194294</v>
      </c>
      <c r="J13" s="27">
        <f t="shared" si="2"/>
        <v>139.518992</v>
      </c>
      <c r="K13" s="27">
        <f t="shared" si="2"/>
        <v>139.81709599999996</v>
      </c>
      <c r="L13" s="27">
        <f t="shared" si="2"/>
        <v>140.11519999999999</v>
      </c>
    </row>
    <row r="14" spans="1:12" x14ac:dyDescent="0.25">
      <c r="A14" s="13"/>
      <c r="B14" s="22"/>
      <c r="C14" s="14"/>
      <c r="D14" s="14"/>
      <c r="E14" s="14"/>
      <c r="F14" s="14"/>
      <c r="G14" s="14"/>
      <c r="H14" s="14"/>
      <c r="I14" s="14"/>
      <c r="J14" s="14"/>
    </row>
    <row r="15" spans="1:12" x14ac:dyDescent="0.25">
      <c r="A15" s="4"/>
      <c r="B15" s="18" t="s">
        <v>19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x14ac:dyDescent="0.25">
      <c r="A16" s="12" t="s">
        <v>25</v>
      </c>
      <c r="B16" s="18" t="s">
        <v>11</v>
      </c>
      <c r="C16" s="40">
        <f>SUM(C17:C21)</f>
        <v>22.8</v>
      </c>
      <c r="D16" s="40">
        <f t="shared" ref="D16:L16" si="3">SUM(D17:D21)</f>
        <v>23.779</v>
      </c>
      <c r="E16" s="40">
        <f t="shared" si="3"/>
        <v>22.027000000000001</v>
      </c>
      <c r="F16" s="40">
        <f t="shared" si="3"/>
        <v>23.902000000000001</v>
      </c>
      <c r="G16" s="40">
        <f t="shared" si="3"/>
        <v>19.96</v>
      </c>
      <c r="H16" s="40">
        <f t="shared" si="3"/>
        <v>14.522</v>
      </c>
      <c r="I16" s="40">
        <f t="shared" si="3"/>
        <v>11.418000000000001</v>
      </c>
      <c r="J16" s="40">
        <f t="shared" si="3"/>
        <v>10.933</v>
      </c>
      <c r="K16" s="40">
        <f t="shared" si="3"/>
        <v>10.407</v>
      </c>
      <c r="L16" s="40">
        <f t="shared" si="3"/>
        <v>10.849</v>
      </c>
    </row>
    <row r="17" spans="1:12" x14ac:dyDescent="0.25">
      <c r="A17" s="12" t="s">
        <v>26</v>
      </c>
      <c r="B17" s="17" t="s">
        <v>70</v>
      </c>
      <c r="C17" s="37">
        <v>4.0000000000000001E-3</v>
      </c>
      <c r="D17" s="37">
        <v>3.0000000000000001E-3</v>
      </c>
      <c r="E17" s="37">
        <v>8.9999999999999993E-3</v>
      </c>
      <c r="F17" s="37">
        <v>4.0000000000000001E-3</v>
      </c>
      <c r="G17" s="37">
        <v>5.0000000000000001E-3</v>
      </c>
      <c r="H17" s="37">
        <v>6.0000000000000001E-3</v>
      </c>
      <c r="I17" s="37">
        <v>8.9999999999999993E-3</v>
      </c>
      <c r="J17" s="37">
        <v>1.0999999999999999E-2</v>
      </c>
      <c r="K17" s="37">
        <v>1.4999999999999999E-2</v>
      </c>
      <c r="L17" s="37">
        <v>8.9999999999999993E-3</v>
      </c>
    </row>
    <row r="18" spans="1:12" x14ac:dyDescent="0.25">
      <c r="A18" s="12" t="s">
        <v>27</v>
      </c>
      <c r="B18" s="17" t="s">
        <v>71</v>
      </c>
      <c r="C18" s="37">
        <v>4.0000000000000001E-3</v>
      </c>
      <c r="D18" s="37">
        <v>6.0000000000000001E-3</v>
      </c>
      <c r="E18" s="37">
        <v>1.0999999999999999E-2</v>
      </c>
      <c r="F18" s="37">
        <v>5.0000000000000001E-3</v>
      </c>
      <c r="G18" s="37">
        <v>8.0000000000000002E-3</v>
      </c>
      <c r="H18" s="37">
        <v>0.01</v>
      </c>
      <c r="I18" s="37">
        <v>1.0999999999999999E-2</v>
      </c>
      <c r="J18" s="37">
        <v>1.4E-2</v>
      </c>
      <c r="K18" s="37">
        <v>1.6E-2</v>
      </c>
      <c r="L18" s="37">
        <v>1.4E-2</v>
      </c>
    </row>
    <row r="19" spans="1:12" x14ac:dyDescent="0.25">
      <c r="A19" s="12" t="s">
        <v>33</v>
      </c>
      <c r="B19" s="17" t="s">
        <v>72</v>
      </c>
      <c r="C19" s="37">
        <v>4.0000000000000001E-3</v>
      </c>
      <c r="D19" s="37">
        <v>2.1999999999999999E-2</v>
      </c>
      <c r="E19" s="37">
        <v>2.1999999999999999E-2</v>
      </c>
      <c r="F19" s="37">
        <v>1.7999999999999999E-2</v>
      </c>
      <c r="G19" s="37">
        <v>0.02</v>
      </c>
      <c r="H19" s="37">
        <v>1.9E-2</v>
      </c>
      <c r="I19" s="37">
        <v>2.1000000000000001E-2</v>
      </c>
      <c r="J19" s="37">
        <v>2.1999999999999999E-2</v>
      </c>
      <c r="K19" s="37">
        <v>2.1999999999999999E-2</v>
      </c>
      <c r="L19" s="37">
        <v>2.1000000000000001E-2</v>
      </c>
    </row>
    <row r="20" spans="1:12" x14ac:dyDescent="0.25">
      <c r="A20" s="12" t="s">
        <v>39</v>
      </c>
      <c r="B20" s="17" t="s">
        <v>82</v>
      </c>
      <c r="C20" s="37">
        <v>22.788</v>
      </c>
      <c r="D20" s="37">
        <v>23.748000000000001</v>
      </c>
      <c r="E20" s="37">
        <v>21.984999999999999</v>
      </c>
      <c r="F20" s="37">
        <v>23.875</v>
      </c>
      <c r="G20" s="37">
        <v>19.927</v>
      </c>
      <c r="H20" s="37">
        <v>14.487</v>
      </c>
      <c r="I20" s="37">
        <v>11.377000000000001</v>
      </c>
      <c r="J20" s="37">
        <v>10.885999999999999</v>
      </c>
      <c r="K20" s="37">
        <v>10.353999999999999</v>
      </c>
      <c r="L20" s="37">
        <v>10.805</v>
      </c>
    </row>
    <row r="21" spans="1:12" x14ac:dyDescent="0.25">
      <c r="A21" s="12" t="s">
        <v>40</v>
      </c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x14ac:dyDescent="0.25">
      <c r="A22" s="12"/>
      <c r="B22" s="17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x14ac:dyDescent="0.25">
      <c r="A23" s="12" t="s">
        <v>28</v>
      </c>
      <c r="B23" s="18" t="s">
        <v>20</v>
      </c>
      <c r="C23" s="40">
        <f>SUM(C24:C25)</f>
        <v>11.01</v>
      </c>
      <c r="D23" s="40">
        <f t="shared" ref="D23:L23" si="4">SUM(D24:D25)</f>
        <v>11.164999999999999</v>
      </c>
      <c r="E23" s="40">
        <f t="shared" si="4"/>
        <v>11.138999999999999</v>
      </c>
      <c r="F23" s="40">
        <f t="shared" si="4"/>
        <v>11.111000000000001</v>
      </c>
      <c r="G23" s="40">
        <f t="shared" si="4"/>
        <v>10.997</v>
      </c>
      <c r="H23" s="40">
        <f t="shared" si="4"/>
        <v>11.103</v>
      </c>
      <c r="I23" s="40">
        <f t="shared" si="4"/>
        <v>11.102</v>
      </c>
      <c r="J23" s="40">
        <f t="shared" si="4"/>
        <v>11.113</v>
      </c>
      <c r="K23" s="40">
        <f t="shared" si="4"/>
        <v>11.141</v>
      </c>
      <c r="L23" s="40">
        <f t="shared" si="4"/>
        <v>11.125</v>
      </c>
    </row>
    <row r="24" spans="1:12" x14ac:dyDescent="0.25">
      <c r="A24" s="12" t="s">
        <v>29</v>
      </c>
      <c r="B24" s="17" t="s">
        <v>77</v>
      </c>
      <c r="C24" s="37">
        <v>11.01</v>
      </c>
      <c r="D24" s="37">
        <v>11.164999999999999</v>
      </c>
      <c r="E24" s="37">
        <v>11.138999999999999</v>
      </c>
      <c r="F24" s="37">
        <v>11.111000000000001</v>
      </c>
      <c r="G24" s="37">
        <v>10.997</v>
      </c>
      <c r="H24" s="37">
        <v>11.103</v>
      </c>
      <c r="I24" s="37">
        <v>11.102</v>
      </c>
      <c r="J24" s="37">
        <v>11.113</v>
      </c>
      <c r="K24" s="37">
        <v>11.141</v>
      </c>
      <c r="L24" s="37">
        <v>11.125</v>
      </c>
    </row>
    <row r="25" spans="1:12" x14ac:dyDescent="0.25">
      <c r="A25" s="12"/>
      <c r="B25" s="1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x14ac:dyDescent="0.25">
      <c r="A26" s="12" t="s">
        <v>41</v>
      </c>
      <c r="B26" s="17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x14ac:dyDescent="0.25">
      <c r="A27" s="12"/>
      <c r="B27" s="18" t="s">
        <v>3</v>
      </c>
      <c r="C27" s="40">
        <f>SUM(C28:C32)</f>
        <v>29.645000000000003</v>
      </c>
      <c r="D27" s="40">
        <f t="shared" ref="D27:L27" si="5">SUM(D28:D32)</f>
        <v>28.938000000000002</v>
      </c>
      <c r="E27" s="40">
        <f t="shared" si="5"/>
        <v>28.244</v>
      </c>
      <c r="F27" s="40">
        <f t="shared" si="5"/>
        <v>26.333000000000002</v>
      </c>
      <c r="G27" s="40">
        <f t="shared" si="5"/>
        <v>26.936000000000003</v>
      </c>
      <c r="H27" s="40">
        <f t="shared" si="5"/>
        <v>26.372</v>
      </c>
      <c r="I27" s="40">
        <f t="shared" si="5"/>
        <v>25.771000000000001</v>
      </c>
      <c r="J27" s="40">
        <f t="shared" si="5"/>
        <v>25.288999999999998</v>
      </c>
      <c r="K27" s="40">
        <f t="shared" si="5"/>
        <v>23.753</v>
      </c>
      <c r="L27" s="40">
        <f t="shared" si="5"/>
        <v>24.137000000000004</v>
      </c>
    </row>
    <row r="28" spans="1:12" x14ac:dyDescent="0.25">
      <c r="A28" s="12"/>
      <c r="B28" s="17" t="s">
        <v>74</v>
      </c>
      <c r="C28" s="37">
        <v>8.58</v>
      </c>
      <c r="D28" s="37">
        <v>8.3699999999999992</v>
      </c>
      <c r="E28" s="37">
        <v>8.1669999999999998</v>
      </c>
      <c r="F28" s="37">
        <v>7.6020000000000003</v>
      </c>
      <c r="G28" s="37">
        <v>7.782</v>
      </c>
      <c r="H28" s="37">
        <v>7.617</v>
      </c>
      <c r="I28" s="37">
        <v>7.44</v>
      </c>
      <c r="J28" s="37">
        <v>7.3010000000000002</v>
      </c>
      <c r="K28" s="37">
        <v>6.8449999999999998</v>
      </c>
      <c r="L28" s="37">
        <v>6.9660000000000002</v>
      </c>
    </row>
    <row r="29" spans="1:12" x14ac:dyDescent="0.25">
      <c r="A29" s="12" t="s">
        <v>30</v>
      </c>
      <c r="B29" s="17" t="s">
        <v>75</v>
      </c>
      <c r="C29" s="37">
        <v>7.851</v>
      </c>
      <c r="D29" s="37">
        <v>7.66</v>
      </c>
      <c r="E29" s="37">
        <v>7.4720000000000004</v>
      </c>
      <c r="F29" s="37">
        <v>6.9610000000000003</v>
      </c>
      <c r="G29" s="37">
        <v>7.1210000000000004</v>
      </c>
      <c r="H29" s="37">
        <v>6.97</v>
      </c>
      <c r="I29" s="37">
        <v>6.8070000000000004</v>
      </c>
      <c r="J29" s="37">
        <v>6.6719999999999997</v>
      </c>
      <c r="K29" s="37">
        <v>6.2640000000000002</v>
      </c>
      <c r="L29" s="37">
        <v>6.3630000000000004</v>
      </c>
    </row>
    <row r="30" spans="1:12" x14ac:dyDescent="0.25">
      <c r="A30" s="12"/>
      <c r="B30" s="17" t="s">
        <v>76</v>
      </c>
      <c r="C30" s="37">
        <v>12.723000000000001</v>
      </c>
      <c r="D30" s="37">
        <v>12.416</v>
      </c>
      <c r="E30" s="37">
        <v>12.113</v>
      </c>
      <c r="F30" s="37">
        <v>11.278</v>
      </c>
      <c r="G30" s="37">
        <v>11.541</v>
      </c>
      <c r="H30" s="37">
        <v>11.292999999999999</v>
      </c>
      <c r="I30" s="37">
        <v>11.032999999999999</v>
      </c>
      <c r="J30" s="37">
        <v>10.824</v>
      </c>
      <c r="K30" s="37">
        <v>10.151999999999999</v>
      </c>
      <c r="L30" s="37">
        <v>10.316000000000001</v>
      </c>
    </row>
    <row r="31" spans="1:12" x14ac:dyDescent="0.25">
      <c r="A31" s="12"/>
      <c r="B31" s="17" t="s">
        <v>78</v>
      </c>
      <c r="C31" s="37">
        <v>0.49099999999999999</v>
      </c>
      <c r="D31" s="37">
        <v>0.49199999999999999</v>
      </c>
      <c r="E31" s="37">
        <v>0.49199999999999999</v>
      </c>
      <c r="F31" s="37">
        <v>0.49199999999999999</v>
      </c>
      <c r="G31" s="37">
        <v>0.49199999999999999</v>
      </c>
      <c r="H31" s="37">
        <v>0.49199999999999999</v>
      </c>
      <c r="I31" s="37">
        <v>0.49099999999999999</v>
      </c>
      <c r="J31" s="37">
        <v>0.49199999999999999</v>
      </c>
      <c r="K31" s="37">
        <v>0.49199999999999999</v>
      </c>
      <c r="L31" s="37">
        <v>0.49199999999999999</v>
      </c>
    </row>
    <row r="32" spans="1:12" x14ac:dyDescent="0.25">
      <c r="A32" s="12"/>
      <c r="B32" s="17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x14ac:dyDescent="0.25">
      <c r="A33" s="12"/>
      <c r="B33" s="17" t="s">
        <v>42</v>
      </c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x14ac:dyDescent="0.25">
      <c r="A34" s="12"/>
      <c r="B34" s="18" t="s">
        <v>21</v>
      </c>
      <c r="C34" s="40">
        <f t="shared" ref="C34:L34" si="6">SUM(C35:C45)</f>
        <v>0.158</v>
      </c>
      <c r="D34" s="40">
        <f t="shared" si="6"/>
        <v>0.17599999999999999</v>
      </c>
      <c r="E34" s="40">
        <f t="shared" si="6"/>
        <v>0.17399999999999999</v>
      </c>
      <c r="F34" s="40">
        <f t="shared" si="6"/>
        <v>0.17599999999999999</v>
      </c>
      <c r="G34" s="40">
        <f t="shared" si="6"/>
        <v>0.17599999999999999</v>
      </c>
      <c r="H34" s="40">
        <f t="shared" si="6"/>
        <v>0.17599999999999999</v>
      </c>
      <c r="I34" s="40">
        <f t="shared" si="6"/>
        <v>0.17599999999999999</v>
      </c>
      <c r="J34" s="40">
        <f t="shared" si="6"/>
        <v>0.17599999999999999</v>
      </c>
      <c r="K34" s="40">
        <f t="shared" si="6"/>
        <v>0.17599999999999999</v>
      </c>
      <c r="L34" s="40">
        <f t="shared" si="6"/>
        <v>0.17599999999999999</v>
      </c>
    </row>
    <row r="35" spans="1:12" x14ac:dyDescent="0.25">
      <c r="A35" s="12" t="s">
        <v>42</v>
      </c>
      <c r="B35" s="17" t="s">
        <v>1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x14ac:dyDescent="0.25">
      <c r="A36" s="12" t="s">
        <v>4</v>
      </c>
      <c r="B36" s="19" t="s">
        <v>80</v>
      </c>
      <c r="C36" s="39">
        <v>0.158</v>
      </c>
      <c r="D36" s="39">
        <v>0.17599999999999999</v>
      </c>
      <c r="E36" s="39">
        <v>0.17399999999999999</v>
      </c>
      <c r="F36" s="39">
        <v>0.17599999999999999</v>
      </c>
      <c r="G36" s="39">
        <v>0.17599999999999999</v>
      </c>
      <c r="H36" s="39">
        <v>0.17599999999999999</v>
      </c>
      <c r="I36" s="39">
        <v>0.17599999999999999</v>
      </c>
      <c r="J36" s="39">
        <v>0.17599999999999999</v>
      </c>
      <c r="K36" s="39">
        <v>0.17599999999999999</v>
      </c>
      <c r="L36" s="39">
        <v>0.17599999999999999</v>
      </c>
    </row>
    <row r="37" spans="1:12" x14ac:dyDescent="0.25">
      <c r="A37" s="12" t="s">
        <v>5</v>
      </c>
      <c r="B37" s="1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2" x14ac:dyDescent="0.25">
      <c r="A38" s="12" t="s">
        <v>6</v>
      </c>
      <c r="B38" s="19"/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spans="1:12" x14ac:dyDescent="0.25">
      <c r="A39" s="12" t="s">
        <v>7</v>
      </c>
      <c r="B39" s="19"/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40" spans="1:12" x14ac:dyDescent="0.25">
      <c r="A40" s="12" t="s">
        <v>31</v>
      </c>
      <c r="B40" s="19"/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1" spans="1:12" x14ac:dyDescent="0.25">
      <c r="A41" s="12" t="s">
        <v>43</v>
      </c>
      <c r="B41" s="19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1:12" x14ac:dyDescent="0.25">
      <c r="A42" s="12" t="s">
        <v>44</v>
      </c>
      <c r="B42" s="19"/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1:12" x14ac:dyDescent="0.25">
      <c r="A43" s="12" t="s">
        <v>45</v>
      </c>
      <c r="B43" s="19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1:12" x14ac:dyDescent="0.25">
      <c r="A44" s="12" t="s">
        <v>46</v>
      </c>
      <c r="B44" s="1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1:12" x14ac:dyDescent="0.25">
      <c r="A45" s="12" t="s">
        <v>47</v>
      </c>
      <c r="B45" s="17"/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1:12" x14ac:dyDescent="0.25">
      <c r="A46" s="12"/>
      <c r="B46" s="18" t="s">
        <v>22</v>
      </c>
      <c r="C46" s="27">
        <f>SUM(C47:C53)</f>
        <v>34.844000000000001</v>
      </c>
      <c r="D46" s="27">
        <f>SUM(D47:D53)</f>
        <v>29.433</v>
      </c>
      <c r="E46" s="27">
        <f t="shared" ref="E46:L46" si="7">SUM(E47:E53)</f>
        <v>5.6159999999999997</v>
      </c>
      <c r="F46" s="27">
        <f t="shared" si="7"/>
        <v>5.6790000000000003</v>
      </c>
      <c r="G46" s="27">
        <f t="shared" si="7"/>
        <v>5.68</v>
      </c>
      <c r="H46" s="27">
        <f t="shared" si="7"/>
        <v>5.68</v>
      </c>
      <c r="I46" s="27">
        <f t="shared" si="7"/>
        <v>5.68</v>
      </c>
      <c r="J46" s="27">
        <f t="shared" si="7"/>
        <v>5.68</v>
      </c>
      <c r="K46" s="27">
        <f t="shared" si="7"/>
        <v>5.68</v>
      </c>
      <c r="L46" s="27">
        <f t="shared" si="7"/>
        <v>5.68</v>
      </c>
    </row>
    <row r="47" spans="1:12" x14ac:dyDescent="0.25">
      <c r="A47" s="12"/>
      <c r="B47" s="17" t="s">
        <v>18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</row>
    <row r="48" spans="1:12" x14ac:dyDescent="0.25">
      <c r="A48" s="12" t="s">
        <v>8</v>
      </c>
      <c r="B48" s="19" t="s">
        <v>79</v>
      </c>
      <c r="C48" s="39">
        <v>5.1040000000000001</v>
      </c>
      <c r="D48" s="39">
        <v>5.68</v>
      </c>
      <c r="E48" s="37">
        <v>5.6159999999999997</v>
      </c>
      <c r="F48" s="37">
        <v>5.6790000000000003</v>
      </c>
      <c r="G48" s="37">
        <v>5.68</v>
      </c>
      <c r="H48" s="37">
        <v>5.68</v>
      </c>
      <c r="I48" s="37">
        <v>5.68</v>
      </c>
      <c r="J48" s="37">
        <v>5.68</v>
      </c>
      <c r="K48" s="37">
        <v>5.68</v>
      </c>
      <c r="L48" s="37">
        <v>5.68</v>
      </c>
    </row>
    <row r="49" spans="1:12" x14ac:dyDescent="0.25">
      <c r="A49" s="12" t="s">
        <v>9</v>
      </c>
      <c r="B49" s="19" t="s">
        <v>59</v>
      </c>
      <c r="C49" s="39">
        <v>3.9510000000000001</v>
      </c>
      <c r="D49" s="39">
        <v>0</v>
      </c>
      <c r="E49" s="37"/>
      <c r="F49" s="37"/>
      <c r="G49" s="37"/>
      <c r="H49" s="37"/>
      <c r="I49" s="37"/>
      <c r="J49" s="37"/>
      <c r="K49" s="37"/>
      <c r="L49" s="37"/>
    </row>
    <row r="50" spans="1:12" x14ac:dyDescent="0.25">
      <c r="A50" s="12" t="s">
        <v>10</v>
      </c>
      <c r="B50" s="19" t="s">
        <v>59</v>
      </c>
      <c r="C50" s="39">
        <v>9.7919999999999998</v>
      </c>
      <c r="D50" s="39">
        <v>0</v>
      </c>
      <c r="E50" s="37"/>
      <c r="F50" s="37"/>
      <c r="G50" s="37"/>
      <c r="H50" s="37"/>
      <c r="I50" s="37"/>
      <c r="J50" s="37"/>
      <c r="K50" s="37"/>
      <c r="L50" s="37"/>
    </row>
    <row r="51" spans="1:12" x14ac:dyDescent="0.25">
      <c r="A51" s="12" t="s">
        <v>32</v>
      </c>
      <c r="B51" s="25" t="s">
        <v>59</v>
      </c>
      <c r="C51" s="39">
        <v>0</v>
      </c>
      <c r="D51" s="39">
        <v>9.8239999999999998</v>
      </c>
      <c r="E51" s="37"/>
      <c r="F51" s="37"/>
      <c r="G51" s="37"/>
      <c r="H51" s="37"/>
      <c r="I51" s="37"/>
      <c r="J51" s="37"/>
      <c r="K51" s="37"/>
      <c r="L51" s="37"/>
    </row>
    <row r="52" spans="1:12" x14ac:dyDescent="0.25">
      <c r="A52" s="12" t="s">
        <v>34</v>
      </c>
      <c r="B52" s="19" t="s">
        <v>59</v>
      </c>
      <c r="C52" s="39">
        <v>15.997</v>
      </c>
      <c r="D52" s="39">
        <v>0</v>
      </c>
      <c r="E52" s="37"/>
      <c r="F52" s="37"/>
      <c r="G52" s="37"/>
      <c r="H52" s="37"/>
      <c r="I52" s="37"/>
      <c r="J52" s="37"/>
      <c r="K52" s="37"/>
      <c r="L52" s="37"/>
    </row>
    <row r="53" spans="1:12" x14ac:dyDescent="0.25">
      <c r="A53" s="12"/>
      <c r="B53" s="19" t="s">
        <v>59</v>
      </c>
      <c r="C53" s="39">
        <v>0</v>
      </c>
      <c r="D53" s="39">
        <v>13.929</v>
      </c>
      <c r="E53" s="8"/>
      <c r="F53" s="8"/>
      <c r="G53" s="8"/>
      <c r="H53" s="8"/>
      <c r="I53" s="8"/>
      <c r="J53" s="8"/>
      <c r="K53" s="8"/>
      <c r="L53" s="8"/>
    </row>
    <row r="54" spans="1:12" x14ac:dyDescent="0.25">
      <c r="A54" s="12"/>
      <c r="B54" s="19"/>
      <c r="C54" s="39"/>
      <c r="D54" s="39"/>
      <c r="E54" s="8"/>
      <c r="F54" s="8"/>
      <c r="G54" s="8"/>
      <c r="H54" s="8"/>
      <c r="I54" s="8"/>
      <c r="J54" s="8"/>
      <c r="K54" s="8"/>
      <c r="L54" s="8"/>
    </row>
    <row r="55" spans="1:12" x14ac:dyDescent="0.25">
      <c r="A55" s="12"/>
      <c r="B55" s="18" t="s">
        <v>14</v>
      </c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x14ac:dyDescent="0.25">
      <c r="A56" s="12"/>
      <c r="B56" s="22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x14ac:dyDescent="0.25">
      <c r="A57" s="4">
        <v>16</v>
      </c>
      <c r="B57" s="18" t="s">
        <v>23</v>
      </c>
      <c r="C57" s="7"/>
      <c r="D57" s="7"/>
      <c r="E57" s="7"/>
      <c r="F57" s="7"/>
      <c r="G57" s="7"/>
      <c r="H57" s="7"/>
      <c r="I57" s="7"/>
      <c r="J57" s="7"/>
      <c r="K57" s="7"/>
      <c r="L57" s="7"/>
    </row>
    <row r="58" spans="1:12" x14ac:dyDescent="0.25">
      <c r="A58" s="13"/>
      <c r="B58" s="18" t="s">
        <v>24</v>
      </c>
      <c r="C58" s="27">
        <f t="shared" ref="C58:L58" si="8">C16+C23+C27+C34+C46+C55</f>
        <v>98.457000000000008</v>
      </c>
      <c r="D58" s="27">
        <f t="shared" si="8"/>
        <v>93.491000000000014</v>
      </c>
      <c r="E58" s="27">
        <f t="shared" si="8"/>
        <v>67.199999999999989</v>
      </c>
      <c r="F58" s="27">
        <f t="shared" si="8"/>
        <v>67.201000000000008</v>
      </c>
      <c r="G58" s="27">
        <f t="shared" si="8"/>
        <v>63.749000000000002</v>
      </c>
      <c r="H58" s="27">
        <f t="shared" si="8"/>
        <v>57.853000000000002</v>
      </c>
      <c r="I58" s="27">
        <f t="shared" si="8"/>
        <v>54.147000000000006</v>
      </c>
      <c r="J58" s="27">
        <f t="shared" si="8"/>
        <v>53.190999999999995</v>
      </c>
      <c r="K58" s="27">
        <f t="shared" si="8"/>
        <v>51.157000000000004</v>
      </c>
      <c r="L58" s="27">
        <f t="shared" si="8"/>
        <v>51.967000000000006</v>
      </c>
    </row>
    <row r="59" spans="1:12" x14ac:dyDescent="0.25">
      <c r="A59" s="4"/>
      <c r="B59" s="18" t="s">
        <v>15</v>
      </c>
      <c r="C59" s="27">
        <f t="shared" ref="C59:L59" si="9">C13</f>
        <v>138.01487245732392</v>
      </c>
      <c r="D59" s="27">
        <f t="shared" si="9"/>
        <v>138.34066213781492</v>
      </c>
      <c r="E59" s="27">
        <f t="shared" si="9"/>
        <v>138.53385816940283</v>
      </c>
      <c r="F59" s="27">
        <f t="shared" si="9"/>
        <v>138.78890165497199</v>
      </c>
      <c r="G59" s="27">
        <f t="shared" si="9"/>
        <v>138.97608168075638</v>
      </c>
      <c r="H59" s="27">
        <f t="shared" si="9"/>
        <v>139.09174213168677</v>
      </c>
      <c r="I59" s="27">
        <f t="shared" si="9"/>
        <v>139.33702280194294</v>
      </c>
      <c r="J59" s="27">
        <f t="shared" si="9"/>
        <v>139.518992</v>
      </c>
      <c r="K59" s="27">
        <f t="shared" si="9"/>
        <v>139.81709599999996</v>
      </c>
      <c r="L59" s="27">
        <f t="shared" si="9"/>
        <v>140.11519999999999</v>
      </c>
    </row>
    <row r="60" spans="1:12" x14ac:dyDescent="0.25">
      <c r="A60" s="4">
        <v>17</v>
      </c>
      <c r="B60" s="20" t="s">
        <v>35</v>
      </c>
      <c r="C60" s="27">
        <f t="shared" ref="C60:L60" si="10">C58-C59</f>
        <v>-39.55787245732391</v>
      </c>
      <c r="D60" s="27">
        <f t="shared" si="10"/>
        <v>-44.849662137814903</v>
      </c>
      <c r="E60" s="27">
        <f t="shared" si="10"/>
        <v>-71.333858169402845</v>
      </c>
      <c r="F60" s="27">
        <f t="shared" si="10"/>
        <v>-71.587901654971986</v>
      </c>
      <c r="G60" s="27">
        <f t="shared" si="10"/>
        <v>-75.227081680756385</v>
      </c>
      <c r="H60" s="27">
        <f t="shared" si="10"/>
        <v>-81.238742131686763</v>
      </c>
      <c r="I60" s="27">
        <f t="shared" si="10"/>
        <v>-85.190022801942931</v>
      </c>
      <c r="J60" s="27">
        <f t="shared" si="10"/>
        <v>-86.327991999999995</v>
      </c>
      <c r="K60" s="27">
        <f t="shared" si="10"/>
        <v>-88.660095999999953</v>
      </c>
      <c r="L60" s="27">
        <f t="shared" si="10"/>
        <v>-88.148199999999974</v>
      </c>
    </row>
    <row r="61" spans="1:12" x14ac:dyDescent="0.25">
      <c r="A61" s="4">
        <v>18</v>
      </c>
      <c r="B61" s="17" t="s">
        <v>16</v>
      </c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x14ac:dyDescent="0.25">
      <c r="A62" s="12">
        <v>19</v>
      </c>
      <c r="B62" s="17" t="s">
        <v>17</v>
      </c>
      <c r="C62" s="8"/>
      <c r="D62" s="8"/>
      <c r="E62" s="8"/>
      <c r="F62" s="8"/>
      <c r="G62" s="8"/>
      <c r="H62" s="8"/>
      <c r="I62" s="8"/>
      <c r="J62" s="8"/>
      <c r="K62" s="8"/>
      <c r="L62" s="8"/>
    </row>
    <row r="64" spans="1:12" x14ac:dyDescent="0.25">
      <c r="C64" s="44"/>
      <c r="D64" s="44"/>
      <c r="E64" s="44"/>
      <c r="F64" s="44"/>
      <c r="G64" s="44"/>
      <c r="H64" s="44"/>
      <c r="I64" s="44"/>
      <c r="J64" s="44"/>
      <c r="K64" s="44"/>
      <c r="L64" s="44"/>
    </row>
  </sheetData>
  <printOptions horizontalCentered="1"/>
  <pageMargins left="0.5" right="0.5" top="0.5" bottom="0.5" header="0.5" footer="0.5"/>
  <pageSetup pageOrder="overThenDown" orientation="landscape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7"/>
  </sheetPr>
  <dimension ref="A1:L67"/>
  <sheetViews>
    <sheetView zoomScale="90" zoomScaleNormal="90" workbookViewId="0">
      <pane xSplit="2" ySplit="6" topLeftCell="C7" activePane="bottomRight" state="frozen"/>
      <selection activeCell="R30" sqref="R30"/>
      <selection pane="topRight" activeCell="R30" sqref="R30"/>
      <selection pane="bottomLeft" activeCell="R30" sqref="R30"/>
      <selection pane="bottomRight" activeCell="B3" sqref="B3"/>
    </sheetView>
  </sheetViews>
  <sheetFormatPr defaultColWidth="7.125" defaultRowHeight="15.75" x14ac:dyDescent="0.25"/>
  <cols>
    <col min="1" max="1" width="3.875" style="15" customWidth="1"/>
    <col min="2" max="2" width="51.625" style="25" customWidth="1"/>
    <col min="3" max="10" width="9.75" style="5" customWidth="1"/>
    <col min="11" max="12" width="9.75" style="1" customWidth="1"/>
    <col min="13" max="16384" width="7.125" style="1"/>
  </cols>
  <sheetData>
    <row r="1" spans="1:12" s="2" customFormat="1" ht="15.75" customHeight="1" x14ac:dyDescent="0.25">
      <c r="B1" s="24" t="s">
        <v>38</v>
      </c>
      <c r="H1" s="6"/>
      <c r="I1" s="6"/>
      <c r="J1" s="6"/>
    </row>
    <row r="2" spans="1:12" s="2" customFormat="1" ht="15.75" customHeight="1" x14ac:dyDescent="0.25">
      <c r="B2" s="23"/>
      <c r="H2" s="6"/>
      <c r="I2" s="6"/>
      <c r="J2" s="6"/>
    </row>
    <row r="3" spans="1:12" s="2" customFormat="1" ht="15.75" customHeight="1" x14ac:dyDescent="0.25">
      <c r="B3" s="31" t="s">
        <v>92</v>
      </c>
      <c r="H3" s="6"/>
      <c r="I3" s="6"/>
      <c r="J3" s="6"/>
      <c r="K3" s="6"/>
    </row>
    <row r="4" spans="1:12" s="2" customFormat="1" x14ac:dyDescent="0.25">
      <c r="B4" s="16"/>
      <c r="K4" s="6"/>
    </row>
    <row r="5" spans="1:12" s="2" customFormat="1" x14ac:dyDescent="0.25">
      <c r="B5" s="16"/>
      <c r="H5" s="9"/>
      <c r="I5" s="9"/>
      <c r="J5" s="9"/>
      <c r="K5" s="6"/>
    </row>
    <row r="6" spans="1:12" s="3" customFormat="1" x14ac:dyDescent="0.25">
      <c r="A6" s="10" t="s">
        <v>2</v>
      </c>
      <c r="B6" s="21" t="s">
        <v>37</v>
      </c>
      <c r="C6" s="36">
        <v>2017</v>
      </c>
      <c r="D6" s="36">
        <v>2018</v>
      </c>
      <c r="E6" s="36">
        <v>2019</v>
      </c>
      <c r="F6" s="36">
        <v>2020</v>
      </c>
      <c r="G6" s="36">
        <v>2021</v>
      </c>
      <c r="H6" s="36">
        <v>2022</v>
      </c>
      <c r="I6" s="36">
        <v>2023</v>
      </c>
      <c r="J6" s="36">
        <v>2024</v>
      </c>
      <c r="K6" s="36">
        <v>2025</v>
      </c>
      <c r="L6" s="36">
        <v>2026</v>
      </c>
    </row>
    <row r="7" spans="1:12" s="3" customFormat="1" x14ac:dyDescent="0.25">
      <c r="A7" s="11"/>
      <c r="B7" s="32" t="s">
        <v>49</v>
      </c>
      <c r="C7" s="33"/>
      <c r="D7" s="33"/>
      <c r="E7" s="34"/>
      <c r="F7" s="34"/>
      <c r="G7" s="34"/>
      <c r="H7" s="34"/>
      <c r="I7" s="34"/>
      <c r="J7" s="34"/>
      <c r="K7" s="34"/>
      <c r="L7" s="34"/>
    </row>
    <row r="8" spans="1:12" x14ac:dyDescent="0.25">
      <c r="A8" s="4">
        <v>1</v>
      </c>
      <c r="B8" s="35" t="s">
        <v>50</v>
      </c>
      <c r="C8" s="26">
        <v>995.5</v>
      </c>
      <c r="D8" s="26">
        <v>994.5</v>
      </c>
      <c r="E8" s="26">
        <v>993.7</v>
      </c>
      <c r="F8" s="26">
        <v>992.8</v>
      </c>
      <c r="G8" s="26">
        <v>992.2</v>
      </c>
      <c r="H8" s="26">
        <v>991.7</v>
      </c>
      <c r="I8" s="26">
        <v>991.6</v>
      </c>
      <c r="J8" s="26">
        <v>991.5</v>
      </c>
      <c r="K8" s="26">
        <v>989.8</v>
      </c>
      <c r="L8" s="26">
        <v>988.1</v>
      </c>
    </row>
    <row r="9" spans="1:12" x14ac:dyDescent="0.25">
      <c r="A9" s="4">
        <v>3</v>
      </c>
      <c r="B9" s="17" t="s">
        <v>36</v>
      </c>
      <c r="C9" s="26">
        <f>C8*C10*-1</f>
        <v>-4.9531188724329578</v>
      </c>
      <c r="D9" s="26">
        <f t="shared" ref="D9:L9" si="0">D8*D10*-1</f>
        <v>-4.7515326372686673</v>
      </c>
      <c r="E9" s="26">
        <f t="shared" si="0"/>
        <v>-4.7897622074123527</v>
      </c>
      <c r="F9" s="26">
        <f t="shared" si="0"/>
        <v>-5.0973172342512134</v>
      </c>
      <c r="G9" s="26">
        <f t="shared" si="0"/>
        <v>-5.178599541121307</v>
      </c>
      <c r="H9" s="26">
        <f t="shared" si="0"/>
        <v>-5.7706935061643927</v>
      </c>
      <c r="I9" s="26">
        <f t="shared" si="0"/>
        <v>-6.1474726263890789</v>
      </c>
      <c r="J9" s="26">
        <f t="shared" si="0"/>
        <v>-6.2662800000000001</v>
      </c>
      <c r="K9" s="26">
        <f t="shared" si="0"/>
        <v>-6.2555359999999993</v>
      </c>
      <c r="L9" s="26">
        <f t="shared" si="0"/>
        <v>-6.2447920000000003</v>
      </c>
    </row>
    <row r="10" spans="1:12" x14ac:dyDescent="0.25">
      <c r="A10" s="4">
        <v>4</v>
      </c>
      <c r="B10" s="17" t="s">
        <v>13</v>
      </c>
      <c r="C10" s="30">
        <v>4.9755086614092997E-3</v>
      </c>
      <c r="D10" s="30">
        <v>4.7778105955441604E-3</v>
      </c>
      <c r="E10" s="30">
        <v>4.8201290202398639E-3</v>
      </c>
      <c r="F10" s="30">
        <v>5.1342840796245104E-3</v>
      </c>
      <c r="G10" s="30">
        <v>5.2193101603722099E-3</v>
      </c>
      <c r="H10" s="30">
        <v>5.8189911325646796E-3</v>
      </c>
      <c r="I10" s="30">
        <v>6.1995488366166588E-3</v>
      </c>
      <c r="J10" s="30">
        <v>6.3200000000000001E-3</v>
      </c>
      <c r="K10" s="30">
        <v>6.3199999999999992E-3</v>
      </c>
      <c r="L10" s="30">
        <v>6.3200000000000001E-3</v>
      </c>
    </row>
    <row r="11" spans="1:12" x14ac:dyDescent="0.25">
      <c r="A11" s="4">
        <v>5</v>
      </c>
      <c r="B11" s="18" t="s">
        <v>12</v>
      </c>
      <c r="C11" s="27">
        <f t="shared" ref="C11:L11" si="1">C8+C9+C10</f>
        <v>990.55185663622854</v>
      </c>
      <c r="D11" s="27">
        <f t="shared" si="1"/>
        <v>989.75324517332695</v>
      </c>
      <c r="E11" s="27">
        <f t="shared" si="1"/>
        <v>988.91505792160797</v>
      </c>
      <c r="F11" s="27">
        <f t="shared" si="1"/>
        <v>987.70781704982835</v>
      </c>
      <c r="G11" s="27">
        <f t="shared" si="1"/>
        <v>987.02661976903903</v>
      </c>
      <c r="H11" s="27">
        <f t="shared" si="1"/>
        <v>985.93512548496813</v>
      </c>
      <c r="I11" s="27">
        <f t="shared" si="1"/>
        <v>985.45872692244757</v>
      </c>
      <c r="J11" s="27">
        <f t="shared" si="1"/>
        <v>985.24003999999991</v>
      </c>
      <c r="K11" s="27">
        <f t="shared" si="1"/>
        <v>983.55078399999991</v>
      </c>
      <c r="L11" s="27">
        <f t="shared" si="1"/>
        <v>981.86152800000002</v>
      </c>
    </row>
    <row r="12" spans="1:12" x14ac:dyDescent="0.25">
      <c r="A12" s="4">
        <v>6</v>
      </c>
      <c r="B12" s="17" t="s">
        <v>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x14ac:dyDescent="0.25">
      <c r="A13" s="4">
        <v>7</v>
      </c>
      <c r="B13" s="18" t="s">
        <v>15</v>
      </c>
      <c r="C13" s="27">
        <f>SUM(C11:C12)</f>
        <v>990.55185663622854</v>
      </c>
      <c r="D13" s="27">
        <f t="shared" ref="D13:L13" si="2">SUM(D11:D12)</f>
        <v>989.75324517332695</v>
      </c>
      <c r="E13" s="27">
        <f t="shared" si="2"/>
        <v>988.91505792160797</v>
      </c>
      <c r="F13" s="27">
        <f t="shared" si="2"/>
        <v>987.70781704982835</v>
      </c>
      <c r="G13" s="27">
        <f t="shared" si="2"/>
        <v>987.02661976903903</v>
      </c>
      <c r="H13" s="27">
        <f t="shared" si="2"/>
        <v>985.93512548496813</v>
      </c>
      <c r="I13" s="27">
        <f t="shared" si="2"/>
        <v>985.45872692244757</v>
      </c>
      <c r="J13" s="27">
        <f t="shared" si="2"/>
        <v>985.24003999999991</v>
      </c>
      <c r="K13" s="27">
        <f t="shared" si="2"/>
        <v>983.55078399999991</v>
      </c>
      <c r="L13" s="27">
        <f t="shared" si="2"/>
        <v>981.86152800000002</v>
      </c>
    </row>
    <row r="14" spans="1:12" x14ac:dyDescent="0.25">
      <c r="A14" s="13"/>
      <c r="B14" s="22"/>
      <c r="C14" s="14"/>
      <c r="D14" s="14"/>
      <c r="E14" s="14"/>
      <c r="F14" s="14"/>
      <c r="G14" s="14"/>
      <c r="H14" s="14"/>
      <c r="I14" s="14"/>
      <c r="J14" s="14"/>
    </row>
    <row r="15" spans="1:12" x14ac:dyDescent="0.25">
      <c r="A15" s="4"/>
      <c r="B15" s="18" t="s">
        <v>19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x14ac:dyDescent="0.25">
      <c r="A16" s="12" t="s">
        <v>25</v>
      </c>
      <c r="B16" s="18" t="s">
        <v>11</v>
      </c>
      <c r="C16" s="40">
        <f>SUM(C17:C21)</f>
        <v>2.5000000000000001E-2</v>
      </c>
      <c r="D16" s="40">
        <f t="shared" ref="D16:L16" si="3">SUM(D17:D21)</f>
        <v>2.5000000000000001E-2</v>
      </c>
      <c r="E16" s="40">
        <f t="shared" si="3"/>
        <v>2.5000000000000001E-2</v>
      </c>
      <c r="F16" s="40">
        <f t="shared" si="3"/>
        <v>2.5000000000000001E-2</v>
      </c>
      <c r="G16" s="40">
        <f t="shared" si="3"/>
        <v>2.5000000000000001E-2</v>
      </c>
      <c r="H16" s="40">
        <f t="shared" si="3"/>
        <v>2.5000000000000001E-2</v>
      </c>
      <c r="I16" s="40">
        <f t="shared" si="3"/>
        <v>2.5000000000000001E-2</v>
      </c>
      <c r="J16" s="40">
        <f t="shared" si="3"/>
        <v>2.5000000000000001E-2</v>
      </c>
      <c r="K16" s="40">
        <f t="shared" si="3"/>
        <v>2.5000000000000001E-2</v>
      </c>
      <c r="L16" s="40">
        <f t="shared" si="3"/>
        <v>2.5000000000000001E-2</v>
      </c>
    </row>
    <row r="17" spans="1:12" x14ac:dyDescent="0.25">
      <c r="A17" s="12" t="s">
        <v>26</v>
      </c>
      <c r="B17" s="17" t="s">
        <v>84</v>
      </c>
      <c r="C17" s="37">
        <v>2.5000000000000001E-2</v>
      </c>
      <c r="D17" s="37">
        <v>2.5000000000000001E-2</v>
      </c>
      <c r="E17" s="37">
        <v>2.5000000000000001E-2</v>
      </c>
      <c r="F17" s="37">
        <v>2.5000000000000001E-2</v>
      </c>
      <c r="G17" s="37">
        <v>2.5000000000000001E-2</v>
      </c>
      <c r="H17" s="37">
        <v>2.5000000000000001E-2</v>
      </c>
      <c r="I17" s="37">
        <v>2.5000000000000001E-2</v>
      </c>
      <c r="J17" s="37">
        <v>2.5000000000000001E-2</v>
      </c>
      <c r="K17" s="37">
        <v>2.5000000000000001E-2</v>
      </c>
      <c r="L17" s="37">
        <v>2.5000000000000001E-2</v>
      </c>
    </row>
    <row r="18" spans="1:12" x14ac:dyDescent="0.25">
      <c r="A18" s="12" t="s">
        <v>27</v>
      </c>
      <c r="B18" s="17"/>
      <c r="C18" s="37"/>
      <c r="D18" s="37"/>
      <c r="E18" s="37"/>
      <c r="F18" s="37"/>
      <c r="G18" s="37"/>
      <c r="H18" s="37"/>
      <c r="I18" s="37"/>
      <c r="J18" s="37"/>
      <c r="K18" s="37"/>
      <c r="L18" s="37"/>
    </row>
    <row r="19" spans="1:12" x14ac:dyDescent="0.25">
      <c r="A19" s="12" t="s">
        <v>33</v>
      </c>
      <c r="B19" s="17"/>
      <c r="C19" s="37"/>
      <c r="D19" s="37"/>
      <c r="E19" s="37"/>
      <c r="F19" s="37"/>
      <c r="G19" s="37"/>
      <c r="H19" s="37"/>
      <c r="I19" s="37"/>
      <c r="J19" s="37"/>
      <c r="K19" s="37"/>
      <c r="L19" s="37"/>
    </row>
    <row r="20" spans="1:12" x14ac:dyDescent="0.25">
      <c r="A20" s="12" t="s">
        <v>39</v>
      </c>
      <c r="B20" s="17"/>
      <c r="C20" s="37"/>
      <c r="D20" s="37"/>
      <c r="E20" s="37"/>
      <c r="F20" s="37"/>
      <c r="G20" s="37"/>
      <c r="H20" s="37"/>
      <c r="I20" s="37"/>
      <c r="J20" s="37"/>
      <c r="K20" s="37"/>
      <c r="L20" s="37"/>
    </row>
    <row r="21" spans="1:12" x14ac:dyDescent="0.25">
      <c r="A21" s="12" t="s">
        <v>40</v>
      </c>
      <c r="B21" s="29"/>
      <c r="C21" s="28"/>
      <c r="D21" s="28"/>
      <c r="E21" s="28"/>
      <c r="F21" s="28"/>
      <c r="G21" s="28"/>
      <c r="H21" s="28"/>
      <c r="I21" s="28"/>
      <c r="J21" s="28"/>
      <c r="K21" s="28"/>
      <c r="L21" s="28"/>
    </row>
    <row r="22" spans="1:12" x14ac:dyDescent="0.25">
      <c r="A22" s="12"/>
      <c r="B22" s="17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x14ac:dyDescent="0.25">
      <c r="A23" s="12" t="s">
        <v>28</v>
      </c>
      <c r="B23" s="18" t="s">
        <v>20</v>
      </c>
      <c r="C23" s="40">
        <f>SUM(C24:C25)</f>
        <v>109.71599999999999</v>
      </c>
      <c r="D23" s="40">
        <f t="shared" ref="D23:L23" si="4">SUM(D24:D25)</f>
        <v>111.264</v>
      </c>
      <c r="E23" s="40">
        <f t="shared" si="4"/>
        <v>111.002</v>
      </c>
      <c r="F23" s="40">
        <f t="shared" si="4"/>
        <v>110.721</v>
      </c>
      <c r="G23" s="40">
        <f t="shared" si="4"/>
        <v>109.59</v>
      </c>
      <c r="H23" s="40">
        <f t="shared" si="4"/>
        <v>110.646</v>
      </c>
      <c r="I23" s="40">
        <f t="shared" si="4"/>
        <v>110.637</v>
      </c>
      <c r="J23" s="40">
        <f t="shared" si="4"/>
        <v>110.742</v>
      </c>
      <c r="K23" s="40">
        <f t="shared" si="4"/>
        <v>111.027</v>
      </c>
      <c r="L23" s="40">
        <f t="shared" si="4"/>
        <v>110.867</v>
      </c>
    </row>
    <row r="24" spans="1:12" x14ac:dyDescent="0.25">
      <c r="A24" s="12" t="s">
        <v>29</v>
      </c>
      <c r="B24" s="17" t="s">
        <v>77</v>
      </c>
      <c r="C24" s="37">
        <v>109.71599999999999</v>
      </c>
      <c r="D24" s="37">
        <v>111.264</v>
      </c>
      <c r="E24" s="37">
        <v>111.002</v>
      </c>
      <c r="F24" s="37">
        <v>110.721</v>
      </c>
      <c r="G24" s="37">
        <v>109.59</v>
      </c>
      <c r="H24" s="37">
        <v>110.646</v>
      </c>
      <c r="I24" s="37">
        <v>110.637</v>
      </c>
      <c r="J24" s="37">
        <v>110.742</v>
      </c>
      <c r="K24" s="37">
        <v>111.027</v>
      </c>
      <c r="L24" s="37">
        <v>110.867</v>
      </c>
    </row>
    <row r="25" spans="1:12" x14ac:dyDescent="0.25">
      <c r="A25" s="12"/>
      <c r="B25" s="1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x14ac:dyDescent="0.25">
      <c r="A26" s="12" t="s">
        <v>41</v>
      </c>
      <c r="B26" s="17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x14ac:dyDescent="0.25">
      <c r="A27" s="12"/>
      <c r="B27" s="18" t="s">
        <v>3</v>
      </c>
      <c r="C27" s="40">
        <f>SUM(C28:C32)</f>
        <v>4.8970000000000002</v>
      </c>
      <c r="D27" s="40">
        <f t="shared" ref="D27:L27" si="5">SUM(D28:D32)</f>
        <v>4.907</v>
      </c>
      <c r="E27" s="40">
        <f t="shared" si="5"/>
        <v>4.9009999999999998</v>
      </c>
      <c r="F27" s="40">
        <f t="shared" si="5"/>
        <v>4.9050000000000002</v>
      </c>
      <c r="G27" s="40">
        <f t="shared" si="5"/>
        <v>4.907</v>
      </c>
      <c r="H27" s="40">
        <f t="shared" si="5"/>
        <v>4.9039999999999999</v>
      </c>
      <c r="I27" s="40">
        <f t="shared" si="5"/>
        <v>4.8970000000000002</v>
      </c>
      <c r="J27" s="40">
        <f t="shared" si="5"/>
        <v>4.9000000000000004</v>
      </c>
      <c r="K27" s="40">
        <f t="shared" si="5"/>
        <v>4.907</v>
      </c>
      <c r="L27" s="40">
        <f t="shared" si="5"/>
        <v>4.907</v>
      </c>
    </row>
    <row r="28" spans="1:12" x14ac:dyDescent="0.25">
      <c r="A28" s="12"/>
      <c r="B28" s="17" t="s">
        <v>78</v>
      </c>
      <c r="C28" s="37">
        <v>4.8970000000000002</v>
      </c>
      <c r="D28" s="37">
        <v>4.907</v>
      </c>
      <c r="E28" s="37">
        <v>4.9009999999999998</v>
      </c>
      <c r="F28" s="37">
        <v>4.9050000000000002</v>
      </c>
      <c r="G28" s="37">
        <v>4.907</v>
      </c>
      <c r="H28" s="37">
        <v>4.9039999999999999</v>
      </c>
      <c r="I28" s="37">
        <v>4.8970000000000002</v>
      </c>
      <c r="J28" s="37">
        <v>4.9000000000000004</v>
      </c>
      <c r="K28" s="37">
        <v>4.907</v>
      </c>
      <c r="L28" s="37">
        <v>4.907</v>
      </c>
    </row>
    <row r="29" spans="1:12" x14ac:dyDescent="0.25">
      <c r="A29" s="12" t="s">
        <v>30</v>
      </c>
      <c r="B29" s="17"/>
      <c r="C29" s="37"/>
      <c r="D29" s="37"/>
      <c r="E29" s="37"/>
      <c r="F29" s="37"/>
      <c r="G29" s="37"/>
      <c r="H29" s="37"/>
      <c r="I29" s="37"/>
      <c r="J29" s="37"/>
      <c r="K29" s="37"/>
      <c r="L29" s="37"/>
    </row>
    <row r="30" spans="1:12" x14ac:dyDescent="0.25">
      <c r="A30" s="12"/>
      <c r="B30" s="17"/>
      <c r="C30" s="37"/>
      <c r="D30" s="37"/>
      <c r="E30" s="37"/>
      <c r="F30" s="37"/>
      <c r="G30" s="37"/>
      <c r="H30" s="37"/>
      <c r="I30" s="37"/>
      <c r="J30" s="37"/>
      <c r="K30" s="37"/>
      <c r="L30" s="37"/>
    </row>
    <row r="31" spans="1:12" x14ac:dyDescent="0.25">
      <c r="A31" s="12"/>
      <c r="B31" s="17"/>
      <c r="C31" s="37"/>
      <c r="D31" s="37"/>
      <c r="E31" s="37"/>
      <c r="F31" s="37"/>
      <c r="G31" s="37"/>
      <c r="H31" s="37"/>
      <c r="I31" s="37"/>
      <c r="J31" s="37"/>
      <c r="K31" s="37"/>
      <c r="L31" s="37"/>
    </row>
    <row r="32" spans="1:12" x14ac:dyDescent="0.25">
      <c r="A32" s="12"/>
      <c r="B32" s="17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x14ac:dyDescent="0.25">
      <c r="A33" s="12"/>
      <c r="B33" s="17" t="s">
        <v>42</v>
      </c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x14ac:dyDescent="0.25">
      <c r="A34" s="12"/>
      <c r="B34" s="18" t="s">
        <v>21</v>
      </c>
      <c r="C34" s="40">
        <f t="shared" ref="C34:L34" si="6">SUM(C35:C49)</f>
        <v>561.548</v>
      </c>
      <c r="D34" s="40">
        <f t="shared" si="6"/>
        <v>560.76499999999999</v>
      </c>
      <c r="E34" s="40">
        <f t="shared" si="6"/>
        <v>559.21799999999996</v>
      </c>
      <c r="F34" s="40">
        <f t="shared" si="6"/>
        <v>558.31499999999994</v>
      </c>
      <c r="G34" s="40">
        <f t="shared" si="6"/>
        <v>527.49499999999989</v>
      </c>
      <c r="H34" s="40">
        <f t="shared" si="6"/>
        <v>479.59999999999997</v>
      </c>
      <c r="I34" s="40">
        <f t="shared" si="6"/>
        <v>478.13999999999993</v>
      </c>
      <c r="J34" s="40">
        <f t="shared" si="6"/>
        <v>477.08900000000006</v>
      </c>
      <c r="K34" s="40">
        <f t="shared" si="6"/>
        <v>475.03199999999998</v>
      </c>
      <c r="L34" s="40">
        <f t="shared" si="6"/>
        <v>473.78899999999999</v>
      </c>
    </row>
    <row r="35" spans="1:12" x14ac:dyDescent="0.25">
      <c r="A35" s="12" t="s">
        <v>42</v>
      </c>
      <c r="B35" s="17" t="s">
        <v>1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x14ac:dyDescent="0.25">
      <c r="A36" s="12" t="s">
        <v>4</v>
      </c>
      <c r="B36" s="19" t="s">
        <v>80</v>
      </c>
      <c r="C36" s="39">
        <v>6.0220000000000002</v>
      </c>
      <c r="D36" s="39">
        <v>6.702</v>
      </c>
      <c r="E36" s="39">
        <v>6.6269999999999998</v>
      </c>
      <c r="F36" s="39">
        <v>6.7009999999999996</v>
      </c>
      <c r="G36" s="39">
        <v>6.7030000000000003</v>
      </c>
      <c r="H36" s="39">
        <v>6.702</v>
      </c>
      <c r="I36" s="39">
        <v>6.702</v>
      </c>
      <c r="J36" s="39">
        <v>6.7030000000000003</v>
      </c>
      <c r="K36" s="39">
        <v>6.702</v>
      </c>
      <c r="L36" s="39">
        <v>6.702</v>
      </c>
    </row>
    <row r="37" spans="1:12" x14ac:dyDescent="0.25">
      <c r="A37" s="12" t="s">
        <v>5</v>
      </c>
      <c r="B37" s="19" t="s">
        <v>53</v>
      </c>
      <c r="C37" s="39">
        <v>58.036999999999999</v>
      </c>
      <c r="D37" s="39">
        <v>58.036999999999999</v>
      </c>
      <c r="E37" s="39">
        <v>58.036999999999999</v>
      </c>
      <c r="F37" s="39">
        <v>58.113</v>
      </c>
      <c r="G37" s="39">
        <v>58.036999999999999</v>
      </c>
      <c r="H37" s="39">
        <v>58.036999999999999</v>
      </c>
      <c r="I37" s="39">
        <v>58.036999999999999</v>
      </c>
      <c r="J37" s="39">
        <v>58.113</v>
      </c>
      <c r="K37" s="39">
        <v>58.036999999999999</v>
      </c>
      <c r="L37" s="39">
        <v>58.036999999999999</v>
      </c>
    </row>
    <row r="38" spans="1:12" x14ac:dyDescent="0.25">
      <c r="A38" s="12" t="s">
        <v>6</v>
      </c>
      <c r="B38" s="19" t="s">
        <v>60</v>
      </c>
      <c r="C38" s="39">
        <v>75.277000000000001</v>
      </c>
      <c r="D38" s="39">
        <v>75.277000000000001</v>
      </c>
      <c r="E38" s="39">
        <v>75.277000000000001</v>
      </c>
      <c r="F38" s="39">
        <v>75.372</v>
      </c>
      <c r="G38" s="39">
        <v>46.426000000000002</v>
      </c>
      <c r="H38" s="39">
        <v>0</v>
      </c>
      <c r="I38" s="39">
        <v>0</v>
      </c>
      <c r="J38" s="39">
        <v>0</v>
      </c>
      <c r="K38" s="39">
        <v>0</v>
      </c>
      <c r="L38" s="39">
        <v>0</v>
      </c>
    </row>
    <row r="39" spans="1:12" x14ac:dyDescent="0.25">
      <c r="A39" s="12" t="s">
        <v>7</v>
      </c>
      <c r="B39" s="19" t="s">
        <v>55</v>
      </c>
      <c r="C39" s="39">
        <v>11.388</v>
      </c>
      <c r="D39" s="39">
        <v>11.388</v>
      </c>
      <c r="E39" s="39">
        <v>11.388</v>
      </c>
      <c r="F39" s="39">
        <v>11.419</v>
      </c>
      <c r="G39" s="39">
        <v>11.388</v>
      </c>
      <c r="H39" s="39">
        <v>11.388</v>
      </c>
      <c r="I39" s="39">
        <v>11.388</v>
      </c>
      <c r="J39" s="39">
        <v>11.419</v>
      </c>
      <c r="K39" s="39">
        <v>11.388</v>
      </c>
      <c r="L39" s="39">
        <v>11.388</v>
      </c>
    </row>
    <row r="40" spans="1:12" x14ac:dyDescent="0.25">
      <c r="A40" s="12" t="s">
        <v>31</v>
      </c>
      <c r="B40" s="19" t="s">
        <v>56</v>
      </c>
      <c r="C40" s="39">
        <v>46.515999999999998</v>
      </c>
      <c r="D40" s="39">
        <v>46.515999999999998</v>
      </c>
      <c r="E40" s="39">
        <v>46.515999999999998</v>
      </c>
      <c r="F40" s="39">
        <v>46.643000000000001</v>
      </c>
      <c r="G40" s="39">
        <v>46.515999999999998</v>
      </c>
      <c r="H40" s="39">
        <v>46.515999999999998</v>
      </c>
      <c r="I40" s="39">
        <v>46.515999999999998</v>
      </c>
      <c r="J40" s="39">
        <v>46.643000000000001</v>
      </c>
      <c r="K40" s="39">
        <v>46.515999999999998</v>
      </c>
      <c r="L40" s="39">
        <v>46.515999999999998</v>
      </c>
    </row>
    <row r="41" spans="1:12" x14ac:dyDescent="0.25">
      <c r="A41" s="12"/>
      <c r="B41" s="19" t="s">
        <v>57</v>
      </c>
      <c r="C41" s="39">
        <v>14.016</v>
      </c>
      <c r="D41" s="39">
        <v>14.016</v>
      </c>
      <c r="E41" s="39">
        <v>14.016</v>
      </c>
      <c r="F41" s="39">
        <v>14.054</v>
      </c>
      <c r="G41" s="39">
        <v>14.016</v>
      </c>
      <c r="H41" s="39">
        <v>14.016</v>
      </c>
      <c r="I41" s="39">
        <v>14.016</v>
      </c>
      <c r="J41" s="39">
        <v>14.054</v>
      </c>
      <c r="K41" s="39">
        <v>14.016</v>
      </c>
      <c r="L41" s="39">
        <v>14.016</v>
      </c>
    </row>
    <row r="42" spans="1:12" x14ac:dyDescent="0.25">
      <c r="A42" s="12"/>
      <c r="B42" s="19" t="s">
        <v>61</v>
      </c>
      <c r="C42" s="39">
        <v>11.414</v>
      </c>
      <c r="D42" s="39">
        <v>11.414</v>
      </c>
      <c r="E42" s="39">
        <v>11.414</v>
      </c>
      <c r="F42" s="39">
        <v>11.446</v>
      </c>
      <c r="G42" s="39">
        <v>11.414</v>
      </c>
      <c r="H42" s="39">
        <v>11.414</v>
      </c>
      <c r="I42" s="39">
        <v>11.414</v>
      </c>
      <c r="J42" s="39">
        <v>11.446</v>
      </c>
      <c r="K42" s="39">
        <v>11.414</v>
      </c>
      <c r="L42" s="39">
        <v>11.414</v>
      </c>
    </row>
    <row r="43" spans="1:12" x14ac:dyDescent="0.25">
      <c r="A43" s="12"/>
      <c r="B43" s="19" t="s">
        <v>62</v>
      </c>
      <c r="C43" s="39">
        <v>96.692999999999998</v>
      </c>
      <c r="D43" s="39">
        <v>96.283000000000001</v>
      </c>
      <c r="E43" s="39">
        <v>95.875</v>
      </c>
      <c r="F43" s="39">
        <v>95.466999999999999</v>
      </c>
      <c r="G43" s="39">
        <v>95.057000000000002</v>
      </c>
      <c r="H43" s="39">
        <v>94.649000000000001</v>
      </c>
      <c r="I43" s="39">
        <v>94.244</v>
      </c>
      <c r="J43" s="39">
        <v>93.84</v>
      </c>
      <c r="K43" s="39">
        <v>93.438000000000002</v>
      </c>
      <c r="L43" s="39">
        <v>93.037999999999997</v>
      </c>
    </row>
    <row r="44" spans="1:12" x14ac:dyDescent="0.25">
      <c r="A44" s="12"/>
      <c r="B44" s="19" t="s">
        <v>63</v>
      </c>
      <c r="C44" s="39">
        <v>48.456000000000003</v>
      </c>
      <c r="D44" s="39">
        <v>48.25</v>
      </c>
      <c r="E44" s="39">
        <v>48.045999999999999</v>
      </c>
      <c r="F44" s="39">
        <v>47.841000000000001</v>
      </c>
      <c r="G44" s="39">
        <v>47.636000000000003</v>
      </c>
      <c r="H44" s="39">
        <v>47.430999999999997</v>
      </c>
      <c r="I44" s="39">
        <v>47.228000000000002</v>
      </c>
      <c r="J44" s="39">
        <v>47.026000000000003</v>
      </c>
      <c r="K44" s="39">
        <v>46.823999999999998</v>
      </c>
      <c r="L44" s="39">
        <v>46.624000000000002</v>
      </c>
    </row>
    <row r="45" spans="1:12" x14ac:dyDescent="0.25">
      <c r="A45" s="12" t="s">
        <v>43</v>
      </c>
      <c r="B45" s="19" t="s">
        <v>64</v>
      </c>
      <c r="C45" s="39">
        <v>50.177999999999997</v>
      </c>
      <c r="D45" s="39">
        <v>49.881999999999998</v>
      </c>
      <c r="E45" s="39">
        <v>49.573</v>
      </c>
      <c r="F45" s="39">
        <v>49.262999999999998</v>
      </c>
      <c r="G45" s="39">
        <v>48.953000000000003</v>
      </c>
      <c r="H45" s="39">
        <v>48.643999999999998</v>
      </c>
      <c r="I45" s="39">
        <v>48.337000000000003</v>
      </c>
      <c r="J45" s="39">
        <v>48.033000000000001</v>
      </c>
      <c r="K45" s="39">
        <v>47.527000000000001</v>
      </c>
      <c r="L45" s="39">
        <v>47.423999999999999</v>
      </c>
    </row>
    <row r="46" spans="1:12" x14ac:dyDescent="0.25">
      <c r="A46" s="12" t="s">
        <v>44</v>
      </c>
      <c r="B46" s="19" t="s">
        <v>65</v>
      </c>
      <c r="C46" s="39">
        <v>35.627000000000002</v>
      </c>
      <c r="D46" s="39">
        <v>35.627000000000002</v>
      </c>
      <c r="E46" s="39">
        <v>35.627000000000002</v>
      </c>
      <c r="F46" s="39">
        <v>35.725000000000001</v>
      </c>
      <c r="G46" s="39">
        <v>35.627000000000002</v>
      </c>
      <c r="H46" s="39">
        <v>35.627000000000002</v>
      </c>
      <c r="I46" s="39">
        <v>35.627000000000002</v>
      </c>
      <c r="J46" s="39">
        <v>35.725000000000001</v>
      </c>
      <c r="K46" s="39">
        <v>35.627000000000002</v>
      </c>
      <c r="L46" s="39">
        <v>35.627000000000002</v>
      </c>
    </row>
    <row r="47" spans="1:12" x14ac:dyDescent="0.25">
      <c r="A47" s="12" t="s">
        <v>45</v>
      </c>
      <c r="B47" s="19" t="s">
        <v>66</v>
      </c>
      <c r="C47" s="39">
        <v>57.545000000000002</v>
      </c>
      <c r="D47" s="39">
        <v>57.292000000000002</v>
      </c>
      <c r="E47" s="39">
        <v>57.04</v>
      </c>
      <c r="F47" s="39">
        <v>56.786000000000001</v>
      </c>
      <c r="G47" s="39">
        <v>56.531999999999996</v>
      </c>
      <c r="H47" s="39">
        <v>56.279000000000003</v>
      </c>
      <c r="I47" s="39">
        <v>56.024999999999999</v>
      </c>
      <c r="J47" s="39">
        <v>55.771000000000001</v>
      </c>
      <c r="K47" s="39">
        <v>55.518999999999998</v>
      </c>
      <c r="L47" s="39">
        <v>55.268000000000001</v>
      </c>
    </row>
    <row r="48" spans="1:12" x14ac:dyDescent="0.25">
      <c r="A48" s="12" t="s">
        <v>46</v>
      </c>
      <c r="B48" s="19" t="s">
        <v>67</v>
      </c>
      <c r="C48" s="39">
        <v>50.378999999999998</v>
      </c>
      <c r="D48" s="39">
        <v>50.081000000000003</v>
      </c>
      <c r="E48" s="39">
        <v>49.781999999999996</v>
      </c>
      <c r="F48" s="39">
        <v>49.484999999999999</v>
      </c>
      <c r="G48" s="39">
        <v>49.19</v>
      </c>
      <c r="H48" s="39">
        <v>48.896999999999998</v>
      </c>
      <c r="I48" s="39">
        <v>48.606000000000002</v>
      </c>
      <c r="J48" s="39">
        <v>48.316000000000003</v>
      </c>
      <c r="K48" s="39">
        <v>48.024000000000001</v>
      </c>
      <c r="L48" s="39">
        <v>47.734999999999999</v>
      </c>
    </row>
    <row r="49" spans="1:12" x14ac:dyDescent="0.25">
      <c r="A49" s="12" t="s">
        <v>47</v>
      </c>
      <c r="B49" s="17"/>
      <c r="C49" s="39"/>
      <c r="D49" s="39"/>
      <c r="E49" s="39"/>
      <c r="F49" s="39"/>
      <c r="G49" s="39"/>
      <c r="H49" s="39"/>
      <c r="I49" s="39"/>
      <c r="J49" s="39"/>
      <c r="K49" s="39"/>
      <c r="L49" s="39"/>
    </row>
    <row r="50" spans="1:12" x14ac:dyDescent="0.25">
      <c r="A50" s="12"/>
      <c r="B50" s="18" t="s">
        <v>22</v>
      </c>
      <c r="C50" s="27">
        <f t="shared" ref="C50:L50" si="7">SUM(C51:C56)</f>
        <v>194.71899999999999</v>
      </c>
      <c r="D50" s="27">
        <f t="shared" si="7"/>
        <v>216.70599999999999</v>
      </c>
      <c r="E50" s="27">
        <f t="shared" si="7"/>
        <v>214.25899999999999</v>
      </c>
      <c r="F50" s="27">
        <f t="shared" si="7"/>
        <v>216.66499999999999</v>
      </c>
      <c r="G50" s="27">
        <f t="shared" si="7"/>
        <v>216.727</v>
      </c>
      <c r="H50" s="27">
        <f t="shared" si="7"/>
        <v>216.69900000000001</v>
      </c>
      <c r="I50" s="27">
        <f t="shared" si="7"/>
        <v>216.709</v>
      </c>
      <c r="J50" s="27">
        <f t="shared" si="7"/>
        <v>216.71899999999999</v>
      </c>
      <c r="K50" s="27">
        <f t="shared" si="7"/>
        <v>216.696</v>
      </c>
      <c r="L50" s="27">
        <f t="shared" si="7"/>
        <v>216.703</v>
      </c>
    </row>
    <row r="51" spans="1:12" x14ac:dyDescent="0.25">
      <c r="A51" s="12"/>
      <c r="B51" s="17" t="s">
        <v>18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</row>
    <row r="52" spans="1:12" x14ac:dyDescent="0.25">
      <c r="A52" s="12" t="s">
        <v>8</v>
      </c>
      <c r="B52" s="19" t="s">
        <v>79</v>
      </c>
      <c r="C52" s="37">
        <v>194.71899999999999</v>
      </c>
      <c r="D52" s="37">
        <v>216.70599999999999</v>
      </c>
      <c r="E52" s="37">
        <v>214.25899999999999</v>
      </c>
      <c r="F52" s="37">
        <v>216.66499999999999</v>
      </c>
      <c r="G52" s="37">
        <v>216.727</v>
      </c>
      <c r="H52" s="37">
        <v>216.69900000000001</v>
      </c>
      <c r="I52" s="37">
        <v>216.709</v>
      </c>
      <c r="J52" s="37">
        <v>216.71899999999999</v>
      </c>
      <c r="K52" s="37">
        <v>216.696</v>
      </c>
      <c r="L52" s="37">
        <v>216.703</v>
      </c>
    </row>
    <row r="53" spans="1:12" x14ac:dyDescent="0.25">
      <c r="A53" s="12" t="s">
        <v>9</v>
      </c>
      <c r="B53" s="19"/>
      <c r="C53" s="37"/>
      <c r="D53" s="37"/>
      <c r="E53" s="37"/>
      <c r="F53" s="37"/>
      <c r="G53" s="37"/>
      <c r="H53" s="37"/>
      <c r="I53" s="37"/>
      <c r="J53" s="37"/>
      <c r="K53" s="37"/>
      <c r="L53" s="37"/>
    </row>
    <row r="54" spans="1:12" x14ac:dyDescent="0.25">
      <c r="A54" s="12" t="s">
        <v>10</v>
      </c>
      <c r="B54" s="19"/>
      <c r="C54" s="37"/>
      <c r="D54" s="37"/>
      <c r="E54" s="37"/>
      <c r="F54" s="37"/>
      <c r="G54" s="37"/>
      <c r="H54" s="37"/>
      <c r="I54" s="37"/>
      <c r="J54" s="37"/>
      <c r="K54" s="37"/>
      <c r="L54" s="37"/>
    </row>
    <row r="55" spans="1:12" x14ac:dyDescent="0.25">
      <c r="A55" s="12" t="s">
        <v>32</v>
      </c>
      <c r="C55" s="37"/>
      <c r="D55" s="37"/>
      <c r="E55" s="37"/>
      <c r="F55" s="37"/>
      <c r="G55" s="37"/>
      <c r="H55" s="37"/>
      <c r="I55" s="37"/>
      <c r="J55" s="37"/>
      <c r="K55" s="37"/>
      <c r="L55" s="37"/>
    </row>
    <row r="56" spans="1:12" x14ac:dyDescent="0.25">
      <c r="A56" s="12" t="s">
        <v>34</v>
      </c>
      <c r="B56" s="19"/>
      <c r="C56" s="37"/>
      <c r="D56" s="37"/>
      <c r="E56" s="37"/>
      <c r="F56" s="37"/>
      <c r="G56" s="37"/>
      <c r="H56" s="37"/>
      <c r="I56" s="37"/>
      <c r="J56" s="37"/>
      <c r="K56" s="37"/>
      <c r="L56" s="37"/>
    </row>
    <row r="57" spans="1:12" x14ac:dyDescent="0.25">
      <c r="A57" s="12"/>
      <c r="B57" s="19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x14ac:dyDescent="0.25">
      <c r="A58" s="12"/>
      <c r="B58" s="18" t="s">
        <v>14</v>
      </c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x14ac:dyDescent="0.25">
      <c r="A59" s="12"/>
      <c r="B59" s="22"/>
      <c r="C59" s="14"/>
      <c r="D59" s="14"/>
      <c r="E59" s="14"/>
      <c r="F59" s="14"/>
      <c r="G59" s="14"/>
      <c r="H59" s="14"/>
      <c r="I59" s="14"/>
      <c r="J59" s="14"/>
      <c r="K59" s="14"/>
      <c r="L59" s="14"/>
    </row>
    <row r="60" spans="1:12" x14ac:dyDescent="0.25">
      <c r="A60" s="4">
        <v>16</v>
      </c>
      <c r="B60" s="18" t="s">
        <v>23</v>
      </c>
      <c r="C60" s="7"/>
      <c r="D60" s="7"/>
      <c r="E60" s="7"/>
      <c r="F60" s="7"/>
      <c r="G60" s="7"/>
      <c r="H60" s="7"/>
      <c r="I60" s="7"/>
      <c r="J60" s="7"/>
      <c r="K60" s="7"/>
      <c r="L60" s="7"/>
    </row>
    <row r="61" spans="1:12" x14ac:dyDescent="0.25">
      <c r="A61" s="13"/>
      <c r="B61" s="18" t="s">
        <v>24</v>
      </c>
      <c r="C61" s="27">
        <f t="shared" ref="C61:L61" si="8">C16+C23+C27+C34+C50+C58</f>
        <v>870.90499999999997</v>
      </c>
      <c r="D61" s="27">
        <f t="shared" si="8"/>
        <v>893.66700000000003</v>
      </c>
      <c r="E61" s="27">
        <f t="shared" si="8"/>
        <v>889.40499999999997</v>
      </c>
      <c r="F61" s="27">
        <f t="shared" si="8"/>
        <v>890.63099999999986</v>
      </c>
      <c r="G61" s="27">
        <f t="shared" si="8"/>
        <v>858.74399999999991</v>
      </c>
      <c r="H61" s="27">
        <f t="shared" si="8"/>
        <v>811.87400000000002</v>
      </c>
      <c r="I61" s="27">
        <f t="shared" si="8"/>
        <v>810.4079999999999</v>
      </c>
      <c r="J61" s="27">
        <f t="shared" si="8"/>
        <v>809.47500000000014</v>
      </c>
      <c r="K61" s="27">
        <f t="shared" si="8"/>
        <v>807.68700000000001</v>
      </c>
      <c r="L61" s="27">
        <f t="shared" si="8"/>
        <v>806.29099999999994</v>
      </c>
    </row>
    <row r="62" spans="1:12" x14ac:dyDescent="0.25">
      <c r="A62" s="4"/>
      <c r="B62" s="18" t="s">
        <v>15</v>
      </c>
      <c r="C62" s="27">
        <f t="shared" ref="C62:L62" si="9">C13</f>
        <v>990.55185663622854</v>
      </c>
      <c r="D62" s="27">
        <f t="shared" si="9"/>
        <v>989.75324517332695</v>
      </c>
      <c r="E62" s="27">
        <f t="shared" si="9"/>
        <v>988.91505792160797</v>
      </c>
      <c r="F62" s="27">
        <f t="shared" si="9"/>
        <v>987.70781704982835</v>
      </c>
      <c r="G62" s="27">
        <f t="shared" si="9"/>
        <v>987.02661976903903</v>
      </c>
      <c r="H62" s="27">
        <f t="shared" si="9"/>
        <v>985.93512548496813</v>
      </c>
      <c r="I62" s="27">
        <f t="shared" si="9"/>
        <v>985.45872692244757</v>
      </c>
      <c r="J62" s="27">
        <f t="shared" si="9"/>
        <v>985.24003999999991</v>
      </c>
      <c r="K62" s="27">
        <f t="shared" si="9"/>
        <v>983.55078399999991</v>
      </c>
      <c r="L62" s="27">
        <f t="shared" si="9"/>
        <v>981.86152800000002</v>
      </c>
    </row>
    <row r="63" spans="1:12" x14ac:dyDescent="0.25">
      <c r="A63" s="4">
        <v>17</v>
      </c>
      <c r="B63" s="20" t="s">
        <v>35</v>
      </c>
      <c r="C63" s="27">
        <f t="shared" ref="C63:L63" si="10">C61-C62</f>
        <v>-119.64685663622856</v>
      </c>
      <c r="D63" s="27">
        <f t="shared" si="10"/>
        <v>-96.086245173326915</v>
      </c>
      <c r="E63" s="27">
        <f t="shared" si="10"/>
        <v>-99.510057921607995</v>
      </c>
      <c r="F63" s="27">
        <f t="shared" si="10"/>
        <v>-97.076817049828492</v>
      </c>
      <c r="G63" s="27">
        <f t="shared" si="10"/>
        <v>-128.28261976903912</v>
      </c>
      <c r="H63" s="27">
        <f t="shared" si="10"/>
        <v>-174.0611254849681</v>
      </c>
      <c r="I63" s="27">
        <f t="shared" si="10"/>
        <v>-175.05072692244767</v>
      </c>
      <c r="J63" s="27">
        <f t="shared" si="10"/>
        <v>-175.76503999999977</v>
      </c>
      <c r="K63" s="27">
        <f t="shared" si="10"/>
        <v>-175.8637839999999</v>
      </c>
      <c r="L63" s="27">
        <f t="shared" si="10"/>
        <v>-175.57052800000008</v>
      </c>
    </row>
    <row r="64" spans="1:12" x14ac:dyDescent="0.25">
      <c r="A64" s="4">
        <v>18</v>
      </c>
      <c r="B64" s="17" t="s">
        <v>16</v>
      </c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x14ac:dyDescent="0.25">
      <c r="A65" s="12">
        <v>19</v>
      </c>
      <c r="B65" s="17" t="s">
        <v>17</v>
      </c>
      <c r="C65" s="8"/>
      <c r="D65" s="8"/>
      <c r="E65" s="8"/>
      <c r="F65" s="8"/>
      <c r="G65" s="8"/>
      <c r="H65" s="8"/>
      <c r="I65" s="8"/>
      <c r="J65" s="8"/>
      <c r="K65" s="8"/>
      <c r="L65" s="8"/>
    </row>
    <row r="67" spans="1:12" x14ac:dyDescent="0.25">
      <c r="C67" s="45"/>
      <c r="D67" s="45"/>
      <c r="E67" s="45"/>
      <c r="F67" s="45"/>
      <c r="G67" s="45"/>
      <c r="H67" s="45"/>
      <c r="I67" s="45"/>
      <c r="J67" s="45"/>
      <c r="K67" s="45"/>
      <c r="L67" s="45"/>
    </row>
  </sheetData>
  <printOptions horizontalCentered="1"/>
  <pageMargins left="0.5" right="0.5" top="0.5" bottom="0.5" header="0.5" footer="0.5"/>
  <pageSetup pageOrder="overThenDown" orientation="landscape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47"/>
  </sheetPr>
  <dimension ref="A1:L63"/>
  <sheetViews>
    <sheetView zoomScale="90" zoomScaleNormal="90" workbookViewId="0">
      <pane xSplit="2" ySplit="6" topLeftCell="C7" activePane="bottomRight" state="frozen"/>
      <selection activeCell="R30" sqref="R30"/>
      <selection pane="topRight" activeCell="R30" sqref="R30"/>
      <selection pane="bottomLeft" activeCell="R30" sqref="R30"/>
      <selection pane="bottomRight" activeCell="B3" sqref="B3"/>
    </sheetView>
  </sheetViews>
  <sheetFormatPr defaultColWidth="7.125" defaultRowHeight="15.75" x14ac:dyDescent="0.25"/>
  <cols>
    <col min="1" max="1" width="3.875" style="15" customWidth="1"/>
    <col min="2" max="2" width="51.625" style="25" customWidth="1"/>
    <col min="3" max="10" width="9.75" style="5" customWidth="1"/>
    <col min="11" max="12" width="9.75" style="1" customWidth="1"/>
    <col min="13" max="16384" width="7.125" style="1"/>
  </cols>
  <sheetData>
    <row r="1" spans="1:12" s="2" customFormat="1" ht="15.75" customHeight="1" x14ac:dyDescent="0.25">
      <c r="B1" s="24" t="s">
        <v>38</v>
      </c>
      <c r="H1" s="6"/>
      <c r="I1" s="6"/>
      <c r="J1" s="6"/>
    </row>
    <row r="2" spans="1:12" s="2" customFormat="1" ht="15.75" customHeight="1" x14ac:dyDescent="0.25">
      <c r="B2" s="23"/>
      <c r="H2" s="6"/>
      <c r="I2" s="6"/>
      <c r="J2" s="6"/>
    </row>
    <row r="3" spans="1:12" s="2" customFormat="1" ht="15.75" customHeight="1" x14ac:dyDescent="0.25">
      <c r="B3" s="31" t="s">
        <v>91</v>
      </c>
      <c r="H3" s="6"/>
      <c r="I3" s="6"/>
      <c r="J3" s="6"/>
      <c r="K3" s="6"/>
    </row>
    <row r="4" spans="1:12" s="2" customFormat="1" x14ac:dyDescent="0.25">
      <c r="B4" s="16"/>
      <c r="K4" s="6"/>
    </row>
    <row r="5" spans="1:12" s="2" customFormat="1" x14ac:dyDescent="0.25">
      <c r="B5" s="16"/>
      <c r="H5" s="9"/>
      <c r="I5" s="9"/>
      <c r="J5" s="9"/>
      <c r="K5" s="6"/>
    </row>
    <row r="6" spans="1:12" s="3" customFormat="1" x14ac:dyDescent="0.25">
      <c r="A6" s="10" t="s">
        <v>2</v>
      </c>
      <c r="B6" s="21" t="s">
        <v>37</v>
      </c>
      <c r="C6" s="36">
        <v>2017</v>
      </c>
      <c r="D6" s="36">
        <v>2018</v>
      </c>
      <c r="E6" s="36">
        <v>2019</v>
      </c>
      <c r="F6" s="36">
        <v>2020</v>
      </c>
      <c r="G6" s="36">
        <v>2021</v>
      </c>
      <c r="H6" s="36">
        <v>2022</v>
      </c>
      <c r="I6" s="36">
        <v>2023</v>
      </c>
      <c r="J6" s="36">
        <v>2024</v>
      </c>
      <c r="K6" s="36">
        <v>2025</v>
      </c>
      <c r="L6" s="36">
        <v>2026</v>
      </c>
    </row>
    <row r="7" spans="1:12" s="3" customFormat="1" x14ac:dyDescent="0.25">
      <c r="A7" s="11"/>
      <c r="B7" s="32" t="s">
        <v>49</v>
      </c>
      <c r="C7" s="33"/>
      <c r="D7" s="33"/>
      <c r="E7" s="34"/>
      <c r="F7" s="34"/>
      <c r="G7" s="34"/>
      <c r="H7" s="34"/>
      <c r="I7" s="34"/>
      <c r="J7" s="34"/>
      <c r="K7" s="34"/>
      <c r="L7" s="34"/>
    </row>
    <row r="8" spans="1:12" x14ac:dyDescent="0.25">
      <c r="A8" s="4">
        <v>1</v>
      </c>
      <c r="B8" s="35" t="s">
        <v>50</v>
      </c>
      <c r="C8" s="26">
        <v>164.9</v>
      </c>
      <c r="D8" s="26">
        <v>165.1</v>
      </c>
      <c r="E8" s="26">
        <v>165.3</v>
      </c>
      <c r="F8" s="26">
        <v>165.4</v>
      </c>
      <c r="G8" s="26">
        <v>165.5</v>
      </c>
      <c r="H8" s="26">
        <v>165.8</v>
      </c>
      <c r="I8" s="26">
        <v>165.9</v>
      </c>
      <c r="J8" s="26">
        <v>166</v>
      </c>
      <c r="K8" s="26">
        <v>166</v>
      </c>
      <c r="L8" s="26">
        <v>165.9</v>
      </c>
    </row>
    <row r="9" spans="1:12" x14ac:dyDescent="0.25">
      <c r="A9" s="4">
        <v>3</v>
      </c>
      <c r="B9" s="17" t="s">
        <v>36</v>
      </c>
      <c r="C9" s="26">
        <f>C8*C10*-1</f>
        <v>-0.82046137826639354</v>
      </c>
      <c r="D9" s="26">
        <f t="shared" ref="D9:L9" si="0">D8*D10*-1</f>
        <v>-0.78881652932434088</v>
      </c>
      <c r="E9" s="26">
        <f t="shared" si="0"/>
        <v>-0.79676732704564956</v>
      </c>
      <c r="F9" s="26">
        <f t="shared" si="0"/>
        <v>-0.84921058676989403</v>
      </c>
      <c r="G9" s="26">
        <f t="shared" si="0"/>
        <v>-0.86379583154160078</v>
      </c>
      <c r="H9" s="26">
        <f t="shared" si="0"/>
        <v>-0.96478872977922392</v>
      </c>
      <c r="I9" s="26">
        <f t="shared" si="0"/>
        <v>-1.0285051519947037</v>
      </c>
      <c r="J9" s="26">
        <f t="shared" si="0"/>
        <v>-1.0491200000000001</v>
      </c>
      <c r="K9" s="26">
        <f t="shared" si="0"/>
        <v>-1.0491199999999998</v>
      </c>
      <c r="L9" s="26">
        <f t="shared" si="0"/>
        <v>-1.0484880000000001</v>
      </c>
    </row>
    <row r="10" spans="1:12" x14ac:dyDescent="0.25">
      <c r="A10" s="4">
        <v>4</v>
      </c>
      <c r="B10" s="17" t="s">
        <v>13</v>
      </c>
      <c r="C10" s="30">
        <v>4.9755086614092997E-3</v>
      </c>
      <c r="D10" s="30">
        <v>4.7778105955441604E-3</v>
      </c>
      <c r="E10" s="30">
        <v>4.8201290202398639E-3</v>
      </c>
      <c r="F10" s="30">
        <v>5.1342840796245104E-3</v>
      </c>
      <c r="G10" s="30">
        <v>5.2193101603722099E-3</v>
      </c>
      <c r="H10" s="30">
        <v>5.8189911325646796E-3</v>
      </c>
      <c r="I10" s="30">
        <v>6.1995488366166588E-3</v>
      </c>
      <c r="J10" s="30">
        <v>6.3200000000000001E-3</v>
      </c>
      <c r="K10" s="30">
        <v>6.3199999999999992E-3</v>
      </c>
      <c r="L10" s="30">
        <v>6.3200000000000001E-3</v>
      </c>
    </row>
    <row r="11" spans="1:12" x14ac:dyDescent="0.25">
      <c r="A11" s="4">
        <v>5</v>
      </c>
      <c r="B11" s="18" t="s">
        <v>12</v>
      </c>
      <c r="C11" s="27">
        <f t="shared" ref="C11:L11" si="1">C8+C9+C10</f>
        <v>164.08451413039501</v>
      </c>
      <c r="D11" s="27">
        <f t="shared" si="1"/>
        <v>164.3159612812712</v>
      </c>
      <c r="E11" s="27">
        <f t="shared" si="1"/>
        <v>164.5080528019746</v>
      </c>
      <c r="F11" s="27">
        <f t="shared" si="1"/>
        <v>164.55592369730974</v>
      </c>
      <c r="G11" s="27">
        <f t="shared" si="1"/>
        <v>164.64142347861878</v>
      </c>
      <c r="H11" s="27">
        <f t="shared" si="1"/>
        <v>164.84103026135335</v>
      </c>
      <c r="I11" s="27">
        <f t="shared" si="1"/>
        <v>164.87769439684192</v>
      </c>
      <c r="J11" s="27">
        <f t="shared" si="1"/>
        <v>164.9572</v>
      </c>
      <c r="K11" s="27">
        <f t="shared" si="1"/>
        <v>164.9572</v>
      </c>
      <c r="L11" s="27">
        <f t="shared" si="1"/>
        <v>164.857832</v>
      </c>
    </row>
    <row r="12" spans="1:12" x14ac:dyDescent="0.25">
      <c r="A12" s="4">
        <v>6</v>
      </c>
      <c r="B12" s="17" t="s">
        <v>0</v>
      </c>
      <c r="C12" s="28"/>
      <c r="D12" s="28"/>
      <c r="E12" s="28"/>
      <c r="F12" s="28"/>
      <c r="G12" s="28"/>
      <c r="H12" s="28"/>
      <c r="I12" s="28"/>
      <c r="J12" s="28"/>
      <c r="K12" s="28"/>
      <c r="L12" s="28"/>
    </row>
    <row r="13" spans="1:12" x14ac:dyDescent="0.25">
      <c r="A13" s="4">
        <v>7</v>
      </c>
      <c r="B13" s="18" t="s">
        <v>15</v>
      </c>
      <c r="C13" s="27">
        <f>SUM(C11:C12)</f>
        <v>164.08451413039501</v>
      </c>
      <c r="D13" s="27">
        <f t="shared" ref="D13:L13" si="2">SUM(D11:D12)</f>
        <v>164.3159612812712</v>
      </c>
      <c r="E13" s="27">
        <f t="shared" si="2"/>
        <v>164.5080528019746</v>
      </c>
      <c r="F13" s="27">
        <f t="shared" si="2"/>
        <v>164.55592369730974</v>
      </c>
      <c r="G13" s="27">
        <f t="shared" si="2"/>
        <v>164.64142347861878</v>
      </c>
      <c r="H13" s="27">
        <f t="shared" si="2"/>
        <v>164.84103026135335</v>
      </c>
      <c r="I13" s="27">
        <f t="shared" si="2"/>
        <v>164.87769439684192</v>
      </c>
      <c r="J13" s="27">
        <f t="shared" si="2"/>
        <v>164.9572</v>
      </c>
      <c r="K13" s="27">
        <f t="shared" si="2"/>
        <v>164.9572</v>
      </c>
      <c r="L13" s="27">
        <f t="shared" si="2"/>
        <v>164.857832</v>
      </c>
    </row>
    <row r="14" spans="1:12" x14ac:dyDescent="0.25">
      <c r="A14" s="13"/>
      <c r="B14" s="22"/>
      <c r="C14" s="14"/>
      <c r="D14" s="14"/>
      <c r="E14" s="14"/>
      <c r="F14" s="14"/>
      <c r="G14" s="14"/>
      <c r="H14" s="14"/>
      <c r="I14" s="14"/>
      <c r="J14" s="14"/>
    </row>
    <row r="15" spans="1:12" x14ac:dyDescent="0.25">
      <c r="A15" s="4"/>
      <c r="B15" s="18" t="s">
        <v>19</v>
      </c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x14ac:dyDescent="0.25">
      <c r="A16" s="12" t="s">
        <v>25</v>
      </c>
      <c r="B16" s="18" t="s">
        <v>11</v>
      </c>
      <c r="C16" s="40">
        <f>SUM(C17:C21)</f>
        <v>60.683</v>
      </c>
      <c r="D16" s="40">
        <f t="shared" ref="D16:L16" si="3">SUM(D17:D21)</f>
        <v>59.256</v>
      </c>
      <c r="E16" s="40">
        <f t="shared" si="3"/>
        <v>59.06</v>
      </c>
      <c r="F16" s="40">
        <f t="shared" si="3"/>
        <v>58.921000000000006</v>
      </c>
      <c r="G16" s="40">
        <f t="shared" si="3"/>
        <v>56.927</v>
      </c>
      <c r="H16" s="40">
        <f t="shared" si="3"/>
        <v>53.841000000000001</v>
      </c>
      <c r="I16" s="40">
        <f t="shared" si="3"/>
        <v>52.954999999999998</v>
      </c>
      <c r="J16" s="40">
        <f t="shared" si="3"/>
        <v>52.838000000000001</v>
      </c>
      <c r="K16" s="40">
        <f t="shared" si="3"/>
        <v>52.561999999999998</v>
      </c>
      <c r="L16" s="40">
        <f t="shared" si="3"/>
        <v>53.07</v>
      </c>
    </row>
    <row r="17" spans="1:12" x14ac:dyDescent="0.25">
      <c r="A17" s="12" t="s">
        <v>26</v>
      </c>
      <c r="B17" s="17" t="s">
        <v>70</v>
      </c>
      <c r="C17" s="37">
        <v>1E-3</v>
      </c>
      <c r="D17" s="37">
        <v>1E-3</v>
      </c>
      <c r="E17" s="37">
        <v>3.0000000000000001E-3</v>
      </c>
      <c r="F17" s="37">
        <v>1E-3</v>
      </c>
      <c r="G17" s="37">
        <v>2E-3</v>
      </c>
      <c r="H17" s="37">
        <v>2E-3</v>
      </c>
      <c r="I17" s="37">
        <v>3.0000000000000001E-3</v>
      </c>
      <c r="J17" s="37">
        <v>3.0000000000000001E-3</v>
      </c>
      <c r="K17" s="37">
        <v>5.0000000000000001E-3</v>
      </c>
      <c r="L17" s="37">
        <v>3.0000000000000001E-3</v>
      </c>
    </row>
    <row r="18" spans="1:12" x14ac:dyDescent="0.25">
      <c r="A18" s="12" t="s">
        <v>27</v>
      </c>
      <c r="B18" s="17" t="s">
        <v>71</v>
      </c>
      <c r="C18" s="37">
        <v>1E-3</v>
      </c>
      <c r="D18" s="37">
        <v>2E-3</v>
      </c>
      <c r="E18" s="37">
        <v>4.0000000000000001E-3</v>
      </c>
      <c r="F18" s="37">
        <v>2E-3</v>
      </c>
      <c r="G18" s="37">
        <v>3.0000000000000001E-3</v>
      </c>
      <c r="H18" s="37">
        <v>3.0000000000000001E-3</v>
      </c>
      <c r="I18" s="37">
        <v>4.0000000000000001E-3</v>
      </c>
      <c r="J18" s="37">
        <v>4.0000000000000001E-3</v>
      </c>
      <c r="K18" s="37">
        <v>5.0000000000000001E-3</v>
      </c>
      <c r="L18" s="37">
        <v>4.0000000000000001E-3</v>
      </c>
    </row>
    <row r="19" spans="1:12" x14ac:dyDescent="0.25">
      <c r="A19" s="12" t="s">
        <v>33</v>
      </c>
      <c r="B19" s="17" t="s">
        <v>72</v>
      </c>
      <c r="C19" s="37">
        <v>1E-3</v>
      </c>
      <c r="D19" s="37">
        <v>7.0000000000000001E-3</v>
      </c>
      <c r="E19" s="37">
        <v>7.0000000000000001E-3</v>
      </c>
      <c r="F19" s="37">
        <v>6.0000000000000001E-3</v>
      </c>
      <c r="G19" s="37">
        <v>6.0000000000000001E-3</v>
      </c>
      <c r="H19" s="37">
        <v>6.0000000000000001E-3</v>
      </c>
      <c r="I19" s="37">
        <v>7.0000000000000001E-3</v>
      </c>
      <c r="J19" s="37">
        <v>7.0000000000000001E-3</v>
      </c>
      <c r="K19" s="37">
        <v>7.0000000000000001E-3</v>
      </c>
      <c r="L19" s="37">
        <v>7.0000000000000001E-3</v>
      </c>
    </row>
    <row r="20" spans="1:12" x14ac:dyDescent="0.25">
      <c r="A20" s="12" t="s">
        <v>39</v>
      </c>
      <c r="B20" s="17" t="s">
        <v>82</v>
      </c>
      <c r="C20" s="37">
        <v>8.7949999999999999</v>
      </c>
      <c r="D20" s="37">
        <v>9.1660000000000004</v>
      </c>
      <c r="E20" s="37">
        <v>8.4849999999999994</v>
      </c>
      <c r="F20" s="37">
        <v>9.2149999999999999</v>
      </c>
      <c r="G20" s="37">
        <v>7.6909999999999998</v>
      </c>
      <c r="H20" s="37">
        <v>5.5919999999999996</v>
      </c>
      <c r="I20" s="37">
        <v>4.391</v>
      </c>
      <c r="J20" s="37">
        <v>4.202</v>
      </c>
      <c r="K20" s="37">
        <v>3.996</v>
      </c>
      <c r="L20" s="37">
        <v>4.17</v>
      </c>
    </row>
    <row r="21" spans="1:12" x14ac:dyDescent="0.25">
      <c r="A21" s="12" t="s">
        <v>40</v>
      </c>
      <c r="B21" s="29" t="s">
        <v>85</v>
      </c>
      <c r="C21" s="28">
        <v>51.884999999999998</v>
      </c>
      <c r="D21" s="28">
        <v>50.08</v>
      </c>
      <c r="E21" s="28">
        <v>50.561</v>
      </c>
      <c r="F21" s="28">
        <v>49.697000000000003</v>
      </c>
      <c r="G21" s="28">
        <v>49.225000000000001</v>
      </c>
      <c r="H21" s="28">
        <v>48.238</v>
      </c>
      <c r="I21" s="28">
        <v>48.55</v>
      </c>
      <c r="J21" s="28">
        <v>48.622</v>
      </c>
      <c r="K21" s="28">
        <v>48.548999999999999</v>
      </c>
      <c r="L21" s="28">
        <v>48.886000000000003</v>
      </c>
    </row>
    <row r="22" spans="1:12" x14ac:dyDescent="0.25">
      <c r="A22" s="12"/>
      <c r="B22" s="17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2" x14ac:dyDescent="0.25">
      <c r="A23" s="12" t="s">
        <v>28</v>
      </c>
      <c r="B23" s="18" t="s">
        <v>20</v>
      </c>
      <c r="C23" s="40">
        <f>SUM(C24:C25)</f>
        <v>8.09</v>
      </c>
      <c r="D23" s="40">
        <f t="shared" ref="D23:L23" si="4">SUM(D24:D25)</f>
        <v>8.2040000000000006</v>
      </c>
      <c r="E23" s="40">
        <f t="shared" si="4"/>
        <v>8.1850000000000005</v>
      </c>
      <c r="F23" s="40">
        <f t="shared" si="4"/>
        <v>8.1639999999999997</v>
      </c>
      <c r="G23" s="40">
        <f t="shared" si="4"/>
        <v>8.0809999999999995</v>
      </c>
      <c r="H23" s="40">
        <f t="shared" si="4"/>
        <v>8.1579999999999995</v>
      </c>
      <c r="I23" s="40">
        <f t="shared" si="4"/>
        <v>8.1579999999999995</v>
      </c>
      <c r="J23" s="40">
        <f t="shared" si="4"/>
        <v>8.1660000000000004</v>
      </c>
      <c r="K23" s="40">
        <f t="shared" si="4"/>
        <v>8.1869999999999994</v>
      </c>
      <c r="L23" s="40">
        <f t="shared" si="4"/>
        <v>8.1750000000000007</v>
      </c>
    </row>
    <row r="24" spans="1:12" x14ac:dyDescent="0.25">
      <c r="A24" s="12" t="s">
        <v>29</v>
      </c>
      <c r="B24" s="17" t="s">
        <v>77</v>
      </c>
      <c r="C24" s="37">
        <v>8.09</v>
      </c>
      <c r="D24" s="37">
        <v>8.2040000000000006</v>
      </c>
      <c r="E24" s="37">
        <v>8.1850000000000005</v>
      </c>
      <c r="F24" s="37">
        <v>8.1639999999999997</v>
      </c>
      <c r="G24" s="37">
        <v>8.0809999999999995</v>
      </c>
      <c r="H24" s="37">
        <v>8.1579999999999995</v>
      </c>
      <c r="I24" s="37">
        <v>8.1579999999999995</v>
      </c>
      <c r="J24" s="37">
        <v>8.1660000000000004</v>
      </c>
      <c r="K24" s="37">
        <v>8.1869999999999994</v>
      </c>
      <c r="L24" s="37">
        <v>8.1750000000000007</v>
      </c>
    </row>
    <row r="25" spans="1:12" x14ac:dyDescent="0.25">
      <c r="A25" s="12"/>
      <c r="B25" s="17"/>
      <c r="C25" s="37"/>
      <c r="D25" s="37"/>
      <c r="E25" s="37"/>
      <c r="F25" s="37"/>
      <c r="G25" s="37"/>
      <c r="H25" s="37"/>
      <c r="I25" s="37"/>
      <c r="J25" s="37"/>
      <c r="K25" s="37"/>
      <c r="L25" s="37"/>
    </row>
    <row r="26" spans="1:12" x14ac:dyDescent="0.25">
      <c r="A26" s="12" t="s">
        <v>41</v>
      </c>
      <c r="B26" s="17"/>
      <c r="C26" s="8"/>
      <c r="D26" s="8"/>
      <c r="E26" s="8"/>
      <c r="F26" s="8"/>
      <c r="G26" s="8"/>
      <c r="H26" s="8"/>
      <c r="I26" s="8"/>
      <c r="J26" s="8"/>
      <c r="K26" s="8"/>
      <c r="L26" s="8"/>
    </row>
    <row r="27" spans="1:12" x14ac:dyDescent="0.25">
      <c r="A27" s="12"/>
      <c r="B27" s="18" t="s">
        <v>3</v>
      </c>
      <c r="C27" s="40">
        <f>SUM(C28:C32)</f>
        <v>5.915</v>
      </c>
      <c r="D27" s="40">
        <f t="shared" ref="D27:L27" si="5">SUM(D28:D32)</f>
        <v>5.7770000000000001</v>
      </c>
      <c r="E27" s="40">
        <f t="shared" si="5"/>
        <v>5.6469999999999994</v>
      </c>
      <c r="F27" s="40">
        <f t="shared" si="5"/>
        <v>5.2840000000000007</v>
      </c>
      <c r="G27" s="40">
        <f t="shared" si="5"/>
        <v>5.3889999999999993</v>
      </c>
      <c r="H27" s="40">
        <f t="shared" si="5"/>
        <v>5.2910000000000004</v>
      </c>
      <c r="I27" s="40">
        <f t="shared" si="5"/>
        <v>5.1800000000000006</v>
      </c>
      <c r="J27" s="40">
        <f t="shared" si="5"/>
        <v>5.0819999999999999</v>
      </c>
      <c r="K27" s="40">
        <f t="shared" si="5"/>
        <v>4.7969999999999997</v>
      </c>
      <c r="L27" s="40">
        <f t="shared" si="5"/>
        <v>4.8680000000000003</v>
      </c>
    </row>
    <row r="28" spans="1:12" x14ac:dyDescent="0.25">
      <c r="A28" s="12"/>
      <c r="B28" s="17" t="s">
        <v>74</v>
      </c>
      <c r="C28" s="37">
        <v>1.6319999999999999</v>
      </c>
      <c r="D28" s="37">
        <v>1.593</v>
      </c>
      <c r="E28" s="37">
        <v>1.556</v>
      </c>
      <c r="F28" s="37">
        <v>1.45</v>
      </c>
      <c r="G28" s="37">
        <v>1.482</v>
      </c>
      <c r="H28" s="37">
        <v>1.4510000000000001</v>
      </c>
      <c r="I28" s="37">
        <v>1.419</v>
      </c>
      <c r="J28" s="37">
        <v>1.389</v>
      </c>
      <c r="K28" s="37">
        <v>1.306</v>
      </c>
      <c r="L28" s="37">
        <v>1.3280000000000001</v>
      </c>
    </row>
    <row r="29" spans="1:12" x14ac:dyDescent="0.25">
      <c r="A29" s="12" t="s">
        <v>30</v>
      </c>
      <c r="B29" s="17" t="s">
        <v>75</v>
      </c>
      <c r="C29" s="37">
        <v>1.4970000000000001</v>
      </c>
      <c r="D29" s="37">
        <v>1.458</v>
      </c>
      <c r="E29" s="37">
        <v>1.425</v>
      </c>
      <c r="F29" s="37">
        <v>1.3240000000000001</v>
      </c>
      <c r="G29" s="37">
        <v>1.355</v>
      </c>
      <c r="H29" s="37">
        <v>1.327</v>
      </c>
      <c r="I29" s="37">
        <v>1.2969999999999999</v>
      </c>
      <c r="J29" s="37">
        <v>1.27</v>
      </c>
      <c r="K29" s="37">
        <v>1.196</v>
      </c>
      <c r="L29" s="37">
        <v>1.2130000000000001</v>
      </c>
    </row>
    <row r="30" spans="1:12" x14ac:dyDescent="0.25">
      <c r="A30" s="12"/>
      <c r="B30" s="17" t="s">
        <v>76</v>
      </c>
      <c r="C30" s="37">
        <v>2.4249999999999998</v>
      </c>
      <c r="D30" s="37">
        <v>2.3639999999999999</v>
      </c>
      <c r="E30" s="37">
        <v>2.3050000000000002</v>
      </c>
      <c r="F30" s="37">
        <v>2.1480000000000001</v>
      </c>
      <c r="G30" s="37">
        <v>2.19</v>
      </c>
      <c r="H30" s="37">
        <v>2.1509999999999998</v>
      </c>
      <c r="I30" s="37">
        <v>2.1030000000000002</v>
      </c>
      <c r="J30" s="37">
        <v>2.0619999999999998</v>
      </c>
      <c r="K30" s="37">
        <v>1.9330000000000001</v>
      </c>
      <c r="L30" s="37">
        <v>1.9650000000000001</v>
      </c>
    </row>
    <row r="31" spans="1:12" x14ac:dyDescent="0.25">
      <c r="A31" s="12"/>
      <c r="B31" s="17" t="s">
        <v>78</v>
      </c>
      <c r="C31" s="37">
        <v>0.36099999999999999</v>
      </c>
      <c r="D31" s="37">
        <v>0.36199999999999999</v>
      </c>
      <c r="E31" s="37">
        <v>0.36099999999999999</v>
      </c>
      <c r="F31" s="37">
        <v>0.36199999999999999</v>
      </c>
      <c r="G31" s="37">
        <v>0.36199999999999999</v>
      </c>
      <c r="H31" s="37">
        <v>0.36199999999999999</v>
      </c>
      <c r="I31" s="37">
        <v>0.36099999999999999</v>
      </c>
      <c r="J31" s="37">
        <v>0.36099999999999999</v>
      </c>
      <c r="K31" s="37">
        <v>0.36199999999999999</v>
      </c>
      <c r="L31" s="37">
        <v>0.36199999999999999</v>
      </c>
    </row>
    <row r="32" spans="1:12" x14ac:dyDescent="0.25">
      <c r="A32" s="12"/>
      <c r="B32" s="17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2" x14ac:dyDescent="0.25">
      <c r="A33" s="12"/>
      <c r="B33" s="17" t="s">
        <v>42</v>
      </c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x14ac:dyDescent="0.25">
      <c r="A34" s="12"/>
      <c r="B34" s="18" t="s">
        <v>21</v>
      </c>
      <c r="C34" s="40">
        <f t="shared" ref="C34:L34" si="6">SUM(C35:C45)</f>
        <v>1.1319999999999999</v>
      </c>
      <c r="D34" s="40">
        <f t="shared" si="6"/>
        <v>1.26</v>
      </c>
      <c r="E34" s="40">
        <f t="shared" si="6"/>
        <v>1.2450000000000001</v>
      </c>
      <c r="F34" s="40">
        <f t="shared" si="6"/>
        <v>1.2589999999999999</v>
      </c>
      <c r="G34" s="40">
        <f t="shared" si="6"/>
        <v>1.26</v>
      </c>
      <c r="H34" s="40">
        <f t="shared" si="6"/>
        <v>1.26</v>
      </c>
      <c r="I34" s="40">
        <f t="shared" si="6"/>
        <v>1.26</v>
      </c>
      <c r="J34" s="40">
        <f t="shared" si="6"/>
        <v>1.26</v>
      </c>
      <c r="K34" s="40">
        <f t="shared" si="6"/>
        <v>1.26</v>
      </c>
      <c r="L34" s="40">
        <f t="shared" si="6"/>
        <v>1.26</v>
      </c>
    </row>
    <row r="35" spans="1:12" x14ac:dyDescent="0.25">
      <c r="A35" s="12" t="s">
        <v>42</v>
      </c>
      <c r="B35" s="17" t="s">
        <v>1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</row>
    <row r="36" spans="1:12" x14ac:dyDescent="0.25">
      <c r="A36" s="12" t="s">
        <v>4</v>
      </c>
      <c r="B36" s="19" t="s">
        <v>80</v>
      </c>
      <c r="C36" s="39">
        <v>1.1319999999999999</v>
      </c>
      <c r="D36" s="39">
        <v>1.26</v>
      </c>
      <c r="E36" s="39">
        <v>1.2450000000000001</v>
      </c>
      <c r="F36" s="39">
        <v>1.2589999999999999</v>
      </c>
      <c r="G36" s="39">
        <v>1.26</v>
      </c>
      <c r="H36" s="39">
        <v>1.26</v>
      </c>
      <c r="I36" s="39">
        <v>1.26</v>
      </c>
      <c r="J36" s="39">
        <v>1.26</v>
      </c>
      <c r="K36" s="39">
        <v>1.26</v>
      </c>
      <c r="L36" s="39">
        <v>1.26</v>
      </c>
    </row>
    <row r="37" spans="1:12" x14ac:dyDescent="0.25">
      <c r="A37" s="12" t="s">
        <v>5</v>
      </c>
      <c r="B37" s="19"/>
      <c r="C37" s="39"/>
      <c r="D37" s="39"/>
      <c r="E37" s="39"/>
      <c r="F37" s="39"/>
      <c r="G37" s="39"/>
      <c r="H37" s="39"/>
      <c r="I37" s="39"/>
      <c r="J37" s="39"/>
      <c r="K37" s="39"/>
      <c r="L37" s="39"/>
    </row>
    <row r="38" spans="1:12" x14ac:dyDescent="0.25">
      <c r="A38" s="12" t="s">
        <v>6</v>
      </c>
      <c r="B38" s="19"/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spans="1:12" x14ac:dyDescent="0.25">
      <c r="A39" s="12" t="s">
        <v>7</v>
      </c>
      <c r="B39" s="19"/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40" spans="1:12" x14ac:dyDescent="0.25">
      <c r="A40" s="12" t="s">
        <v>31</v>
      </c>
      <c r="B40" s="19"/>
      <c r="C40" s="39"/>
      <c r="D40" s="39"/>
      <c r="E40" s="39"/>
      <c r="F40" s="39"/>
      <c r="G40" s="39"/>
      <c r="H40" s="39"/>
      <c r="I40" s="39"/>
      <c r="J40" s="39"/>
      <c r="K40" s="39"/>
      <c r="L40" s="39"/>
    </row>
    <row r="41" spans="1:12" x14ac:dyDescent="0.25">
      <c r="A41" s="12" t="s">
        <v>43</v>
      </c>
      <c r="B41" s="19"/>
      <c r="C41" s="39"/>
      <c r="D41" s="39"/>
      <c r="E41" s="39"/>
      <c r="F41" s="39"/>
      <c r="G41" s="39"/>
      <c r="H41" s="39"/>
      <c r="I41" s="39"/>
      <c r="J41" s="39"/>
      <c r="K41" s="39"/>
      <c r="L41" s="39"/>
    </row>
    <row r="42" spans="1:12" x14ac:dyDescent="0.25">
      <c r="A42" s="12" t="s">
        <v>44</v>
      </c>
      <c r="B42" s="19"/>
      <c r="C42" s="39"/>
      <c r="D42" s="39"/>
      <c r="E42" s="39"/>
      <c r="F42" s="39"/>
      <c r="G42" s="39"/>
      <c r="H42" s="39"/>
      <c r="I42" s="39"/>
      <c r="J42" s="39"/>
      <c r="K42" s="39"/>
      <c r="L42" s="39"/>
    </row>
    <row r="43" spans="1:12" x14ac:dyDescent="0.25">
      <c r="A43" s="12" t="s">
        <v>45</v>
      </c>
      <c r="B43" s="19"/>
      <c r="C43" s="39"/>
      <c r="D43" s="39"/>
      <c r="E43" s="39"/>
      <c r="F43" s="39"/>
      <c r="G43" s="39"/>
      <c r="H43" s="39"/>
      <c r="I43" s="39"/>
      <c r="J43" s="39"/>
      <c r="K43" s="39"/>
      <c r="L43" s="39"/>
    </row>
    <row r="44" spans="1:12" x14ac:dyDescent="0.25">
      <c r="A44" s="12" t="s">
        <v>46</v>
      </c>
      <c r="B44" s="19"/>
      <c r="C44" s="39"/>
      <c r="D44" s="39"/>
      <c r="E44" s="39"/>
      <c r="F44" s="39"/>
      <c r="G44" s="39"/>
      <c r="H44" s="39"/>
      <c r="I44" s="39"/>
      <c r="J44" s="39"/>
      <c r="K44" s="39"/>
      <c r="L44" s="39"/>
    </row>
    <row r="45" spans="1:12" x14ac:dyDescent="0.25">
      <c r="A45" s="12" t="s">
        <v>47</v>
      </c>
      <c r="B45" s="17"/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1:12" x14ac:dyDescent="0.25">
      <c r="A46" s="12"/>
      <c r="B46" s="18" t="s">
        <v>22</v>
      </c>
      <c r="C46" s="40">
        <f>SUM(C47:C53)</f>
        <v>73.195999999999998</v>
      </c>
      <c r="D46" s="40">
        <f t="shared" ref="D46:L46" si="7">SUM(D47:D53)</f>
        <v>40.728000000000002</v>
      </c>
      <c r="E46" s="40">
        <f t="shared" si="7"/>
        <v>40.268999999999998</v>
      </c>
      <c r="F46" s="40">
        <f t="shared" si="7"/>
        <v>40.720999999999997</v>
      </c>
      <c r="G46" s="40">
        <f t="shared" si="7"/>
        <v>40.731999999999999</v>
      </c>
      <c r="H46" s="40">
        <f t="shared" si="7"/>
        <v>40.726999999999997</v>
      </c>
      <c r="I46" s="40">
        <f t="shared" si="7"/>
        <v>40.728999999999999</v>
      </c>
      <c r="J46" s="40">
        <f t="shared" si="7"/>
        <v>40.731000000000002</v>
      </c>
      <c r="K46" s="40">
        <f t="shared" si="7"/>
        <v>40.726999999999997</v>
      </c>
      <c r="L46" s="40">
        <f t="shared" si="7"/>
        <v>40.728000000000002</v>
      </c>
    </row>
    <row r="47" spans="1:12" x14ac:dyDescent="0.25">
      <c r="A47" s="12"/>
      <c r="B47" s="17" t="s">
        <v>18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</row>
    <row r="48" spans="1:12" x14ac:dyDescent="0.25">
      <c r="A48" s="12" t="s">
        <v>8</v>
      </c>
      <c r="B48" s="19" t="s">
        <v>79</v>
      </c>
      <c r="C48" s="37">
        <v>36.595999999999997</v>
      </c>
      <c r="D48" s="37">
        <v>40.728000000000002</v>
      </c>
      <c r="E48" s="37">
        <v>40.268999999999998</v>
      </c>
      <c r="F48" s="37">
        <v>40.720999999999997</v>
      </c>
      <c r="G48" s="37">
        <v>40.731999999999999</v>
      </c>
      <c r="H48" s="37">
        <v>40.726999999999997</v>
      </c>
      <c r="I48" s="37">
        <v>40.728999999999999</v>
      </c>
      <c r="J48" s="37">
        <v>40.731000000000002</v>
      </c>
      <c r="K48" s="37">
        <v>40.726999999999997</v>
      </c>
      <c r="L48" s="37">
        <v>40.728000000000002</v>
      </c>
    </row>
    <row r="49" spans="1:12" x14ac:dyDescent="0.25">
      <c r="A49" s="12" t="s">
        <v>9</v>
      </c>
      <c r="B49" s="19" t="s">
        <v>68</v>
      </c>
      <c r="C49" s="37">
        <v>10.8</v>
      </c>
      <c r="D49" s="37"/>
      <c r="E49" s="37"/>
      <c r="F49" s="37"/>
      <c r="G49" s="37"/>
      <c r="H49" s="37"/>
      <c r="I49" s="37"/>
      <c r="J49" s="37"/>
      <c r="K49" s="37"/>
      <c r="L49" s="37"/>
    </row>
    <row r="50" spans="1:12" x14ac:dyDescent="0.25">
      <c r="A50" s="12" t="s">
        <v>10</v>
      </c>
      <c r="B50" s="19" t="s">
        <v>59</v>
      </c>
      <c r="C50" s="37">
        <v>11.04</v>
      </c>
      <c r="D50" s="37"/>
      <c r="E50" s="37"/>
      <c r="F50" s="37"/>
      <c r="G50" s="37"/>
      <c r="H50" s="37"/>
      <c r="I50" s="37"/>
      <c r="J50" s="37"/>
      <c r="K50" s="37"/>
      <c r="L50" s="37"/>
    </row>
    <row r="51" spans="1:12" x14ac:dyDescent="0.25">
      <c r="A51" s="12" t="s">
        <v>32</v>
      </c>
      <c r="B51" s="25" t="s">
        <v>59</v>
      </c>
      <c r="C51" s="37">
        <v>3.72</v>
      </c>
      <c r="D51" s="37"/>
      <c r="E51" s="37"/>
      <c r="F51" s="37"/>
      <c r="G51" s="37"/>
      <c r="H51" s="37"/>
      <c r="I51" s="37"/>
      <c r="J51" s="37"/>
      <c r="K51" s="37"/>
      <c r="L51" s="37"/>
    </row>
    <row r="52" spans="1:12" x14ac:dyDescent="0.25">
      <c r="A52" s="12" t="s">
        <v>34</v>
      </c>
      <c r="B52" s="19" t="s">
        <v>59</v>
      </c>
      <c r="C52" s="37">
        <v>11.04</v>
      </c>
      <c r="D52" s="37"/>
      <c r="E52" s="37"/>
      <c r="F52" s="37"/>
      <c r="G52" s="37"/>
      <c r="H52" s="37"/>
      <c r="I52" s="37"/>
      <c r="J52" s="37"/>
      <c r="K52" s="37"/>
      <c r="L52" s="37"/>
    </row>
    <row r="53" spans="1:12" x14ac:dyDescent="0.25">
      <c r="A53" s="12"/>
      <c r="B53" s="19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x14ac:dyDescent="0.25">
      <c r="A54" s="12"/>
      <c r="B54" s="18" t="s">
        <v>14</v>
      </c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x14ac:dyDescent="0.25">
      <c r="A55" s="12"/>
      <c r="B55" s="22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x14ac:dyDescent="0.25">
      <c r="A56" s="4">
        <v>16</v>
      </c>
      <c r="B56" s="18" t="s">
        <v>23</v>
      </c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1:12" x14ac:dyDescent="0.25">
      <c r="A57" s="13"/>
      <c r="B57" s="18" t="s">
        <v>24</v>
      </c>
      <c r="C57" s="27">
        <f t="shared" ref="C57:L57" si="8">C16+C23+C27+C34+C46+C54</f>
        <v>149.01600000000002</v>
      </c>
      <c r="D57" s="27">
        <f t="shared" si="8"/>
        <v>115.22500000000002</v>
      </c>
      <c r="E57" s="27">
        <f t="shared" si="8"/>
        <v>114.40600000000001</v>
      </c>
      <c r="F57" s="27">
        <f t="shared" si="8"/>
        <v>114.34900000000002</v>
      </c>
      <c r="G57" s="27">
        <f t="shared" si="8"/>
        <v>112.389</v>
      </c>
      <c r="H57" s="27">
        <f t="shared" si="8"/>
        <v>109.27700000000002</v>
      </c>
      <c r="I57" s="27">
        <f t="shared" si="8"/>
        <v>108.28200000000001</v>
      </c>
      <c r="J57" s="27">
        <f t="shared" si="8"/>
        <v>108.077</v>
      </c>
      <c r="K57" s="27">
        <f t="shared" si="8"/>
        <v>107.53299999999999</v>
      </c>
      <c r="L57" s="27">
        <f t="shared" si="8"/>
        <v>108.101</v>
      </c>
    </row>
    <row r="58" spans="1:12" x14ac:dyDescent="0.25">
      <c r="A58" s="4"/>
      <c r="B58" s="18" t="s">
        <v>15</v>
      </c>
      <c r="C58" s="27">
        <f t="shared" ref="C58:L58" si="9">C13</f>
        <v>164.08451413039501</v>
      </c>
      <c r="D58" s="27">
        <f t="shared" si="9"/>
        <v>164.3159612812712</v>
      </c>
      <c r="E58" s="27">
        <f t="shared" si="9"/>
        <v>164.5080528019746</v>
      </c>
      <c r="F58" s="27">
        <f t="shared" si="9"/>
        <v>164.55592369730974</v>
      </c>
      <c r="G58" s="27">
        <f t="shared" si="9"/>
        <v>164.64142347861878</v>
      </c>
      <c r="H58" s="27">
        <f t="shared" si="9"/>
        <v>164.84103026135335</v>
      </c>
      <c r="I58" s="27">
        <f t="shared" si="9"/>
        <v>164.87769439684192</v>
      </c>
      <c r="J58" s="27">
        <f t="shared" si="9"/>
        <v>164.9572</v>
      </c>
      <c r="K58" s="27">
        <f t="shared" si="9"/>
        <v>164.9572</v>
      </c>
      <c r="L58" s="27">
        <f t="shared" si="9"/>
        <v>164.857832</v>
      </c>
    </row>
    <row r="59" spans="1:12" x14ac:dyDescent="0.25">
      <c r="A59" s="4">
        <v>17</v>
      </c>
      <c r="B59" s="20" t="s">
        <v>35</v>
      </c>
      <c r="C59" s="27">
        <f t="shared" ref="C59:L59" si="10">C57-C58</f>
        <v>-15.068514130394988</v>
      </c>
      <c r="D59" s="27">
        <f t="shared" si="10"/>
        <v>-49.090961281271177</v>
      </c>
      <c r="E59" s="27">
        <f t="shared" si="10"/>
        <v>-50.102052801974594</v>
      </c>
      <c r="F59" s="27">
        <f t="shared" si="10"/>
        <v>-50.206923697309719</v>
      </c>
      <c r="G59" s="27">
        <f t="shared" si="10"/>
        <v>-52.25242347861878</v>
      </c>
      <c r="H59" s="27">
        <f t="shared" si="10"/>
        <v>-55.564030261353338</v>
      </c>
      <c r="I59" s="27">
        <f t="shared" si="10"/>
        <v>-56.595694396841907</v>
      </c>
      <c r="J59" s="27">
        <f t="shared" si="10"/>
        <v>-56.880200000000002</v>
      </c>
      <c r="K59" s="27">
        <f t="shared" si="10"/>
        <v>-57.424200000000013</v>
      </c>
      <c r="L59" s="27">
        <f t="shared" si="10"/>
        <v>-56.756832000000003</v>
      </c>
    </row>
    <row r="60" spans="1:12" x14ac:dyDescent="0.25">
      <c r="A60" s="4">
        <v>18</v>
      </c>
      <c r="B60" s="17" t="s">
        <v>16</v>
      </c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x14ac:dyDescent="0.25">
      <c r="A61" s="12">
        <v>19</v>
      </c>
      <c r="B61" s="17" t="s">
        <v>17</v>
      </c>
      <c r="C61" s="8"/>
      <c r="D61" s="8"/>
      <c r="E61" s="8"/>
      <c r="F61" s="8"/>
      <c r="G61" s="8"/>
      <c r="H61" s="8"/>
      <c r="I61" s="8"/>
      <c r="J61" s="8"/>
      <c r="K61" s="8"/>
      <c r="L61" s="8"/>
    </row>
    <row r="63" spans="1:12" x14ac:dyDescent="0.25">
      <c r="C63" s="44"/>
      <c r="D63" s="44"/>
      <c r="E63" s="44"/>
      <c r="F63" s="44"/>
      <c r="G63" s="44"/>
      <c r="H63" s="44"/>
      <c r="I63" s="44"/>
      <c r="J63" s="44"/>
      <c r="K63" s="44"/>
      <c r="L63" s="44"/>
    </row>
  </sheetData>
  <printOptions horizontalCentered="1"/>
  <pageMargins left="0.5" right="0.5" top="0.5" bottom="0.5" header="0.5" footer="0.5"/>
  <pageSetup pageOrder="overThenDown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0FE5CE0E1B8274CBDB98A5756930FBC" ma:contentTypeVersion="1" ma:contentTypeDescription="Create a new document." ma:contentTypeScope="" ma:versionID="6fbd936646a34b784f5985780b389a14">
  <xsd:schema xmlns:xsd="http://www.w3.org/2001/XMLSchema" xmlns:xs="http://www.w3.org/2001/XMLSchema" xmlns:p="http://schemas.microsoft.com/office/2006/metadata/properties" xmlns:ns2="ca26f5a5-e6f7-400b-b714-ab8597533a8e" xmlns:ns3="b37ce613-1334-4330-8191-2dedd49b8a08" targetNamespace="http://schemas.microsoft.com/office/2006/metadata/properties" ma:root="true" ma:fieldsID="3fd53d8a359b70ad75a3f8c6f0f6acbb" ns2:_="" ns3:_="">
    <xsd:import namespace="ca26f5a5-e6f7-400b-b714-ab8597533a8e"/>
    <xsd:import namespace="b37ce613-1334-4330-8191-2dedd49b8a0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26f5a5-e6f7-400b-b714-ab8597533a8e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7ce613-1334-4330-8191-2dedd49b8a0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a26f5a5-e6f7-400b-b714-ab8597533a8e">7ENCYVACPHVT-1159094155-93</_dlc_DocId>
    <_dlc_DocIdUrl xmlns="ca26f5a5-e6f7-400b-b714-ab8597533a8e">
      <Url>https://share.arb.ca.gov/divisions/ISD/CT2016/_layouts/15/DocIdRedir.aspx?ID=7ENCYVACPHVT-1159094155-93</Url>
      <Description>7ENCYVACPHVT-1159094155-93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0BAD8FD-3FBA-4434-9739-0A7731D4B4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26f5a5-e6f7-400b-b714-ab8597533a8e"/>
    <ds:schemaRef ds:uri="b37ce613-1334-4330-8191-2dedd49b8a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9885F2-DDDC-420F-BD7C-A735A5499B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682D18-075C-4B6C-818B-9F5FC4FD69A4}">
  <ds:schemaRefs>
    <ds:schemaRef ds:uri="http://schemas.microsoft.com/office/2006/documentManagement/types"/>
    <ds:schemaRef ds:uri="http://purl.org/dc/elements/1.1/"/>
    <ds:schemaRef ds:uri="http://www.w3.org/XML/1998/namespace"/>
    <ds:schemaRef ds:uri="ca26f5a5-e6f7-400b-b714-ab8597533a8e"/>
    <ds:schemaRef ds:uri="http://schemas.microsoft.com/office/2006/metadata/properties"/>
    <ds:schemaRef ds:uri="b37ce613-1334-4330-8191-2dedd49b8a08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</ds:schemaRefs>
</ds:datastoreItem>
</file>

<file path=customXml/itemProps4.xml><?xml version="1.0" encoding="utf-8"?>
<ds:datastoreItem xmlns:ds="http://schemas.openxmlformats.org/officeDocument/2006/customXml" ds:itemID="{ADF51ABC-CDEF-4439-A19D-1ABE08CAD8E4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Information</vt:lpstr>
      <vt:lpstr>ALA</vt:lpstr>
      <vt:lpstr>BIG</vt:lpstr>
      <vt:lpstr>GRI</vt:lpstr>
      <vt:lpstr>HEA</vt:lpstr>
      <vt:lpstr>LOD</vt:lpstr>
      <vt:lpstr>LOM</vt:lpstr>
      <vt:lpstr>PAL</vt:lpstr>
      <vt:lpstr>PLU</vt:lpstr>
      <vt:lpstr>POR</vt:lpstr>
      <vt:lpstr>UKI</vt:lpstr>
    </vt:vector>
  </TitlesOfParts>
  <Company>CA Energy Commission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Draft Supply Forms 10-02-14</dc:title>
  <dc:creator>CEC</dc:creator>
  <cp:lastModifiedBy>Nicole Hutchinson</cp:lastModifiedBy>
  <cp:lastPrinted>2013-12-14T00:01:16Z</cp:lastPrinted>
  <dcterms:created xsi:type="dcterms:W3CDTF">2004-11-07T17:37:25Z</dcterms:created>
  <dcterms:modified xsi:type="dcterms:W3CDTF">2016-12-15T22:18:27Z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0x01010070FE5CE0E1B8274CBDB98A5756930FBC</vt:lpwstr>
  </property>
  <property fmtid="{D5CDD505-2E9C-101B-9397-08002B2CF9AE}" pid="3" name="_dlc_DocIdItemGuid">
    <vt:lpwstr>d313413d-6ff8-4dba-a661-c3aea187246c</vt:lpwstr>
  </property>
  <property fmtid="{D5CDD505-2E9C-101B-9397-08002B2CF9AE}" pid="4" name="Subject_x0020_Areas">
    <vt:lpwstr/>
  </property>
  <property fmtid="{D5CDD505-2E9C-101B-9397-08002B2CF9AE}" pid="5" name="_CopySource">
    <vt:lpwstr>http://ecrms-dummy-url</vt:lpwstr>
  </property>
  <property fmtid="{D5CDD505-2E9C-101B-9397-08002B2CF9AE}" pid="6" name="Subject Areas">
    <vt:lpwstr/>
  </property>
  <property fmtid="{D5CDD505-2E9C-101B-9397-08002B2CF9AE}" pid="7" name="Submission Type">
    <vt:lpwstr>6;#Document|6786e4f6-aafd-416d-a977-1b2d5f456edf</vt:lpwstr>
  </property>
  <property fmtid="{D5CDD505-2E9C-101B-9397-08002B2CF9AE}" pid="8" name="Submitter Role">
    <vt:lpwstr>8;#Commission Staff|33d9c16f-f938-4210-84d3-7f3ed959b9d5</vt:lpwstr>
  </property>
  <property fmtid="{D5CDD505-2E9C-101B-9397-08002B2CF9AE}" pid="9" name="Order">
    <vt:r8>368700</vt:r8>
  </property>
  <property fmtid="{D5CDD505-2E9C-101B-9397-08002B2CF9AE}" pid="10" name="Document Type">
    <vt:lpwstr>5;#Document|f3c81208-9d0f-49cc-afc5-e227f36ec0e7</vt:lpwstr>
  </property>
  <property fmtid="{D5CDD505-2E9C-101B-9397-08002B2CF9AE}" pid="11" name="xd_ProgID">
    <vt:lpwstr/>
  </property>
  <property fmtid="{D5CDD505-2E9C-101B-9397-08002B2CF9AE}" pid="12" name="TemplateUrl">
    <vt:lpwstr/>
  </property>
</Properties>
</file>