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uramesh\Desktop\"/>
    </mc:Choice>
  </mc:AlternateContent>
  <bookViews>
    <workbookView xWindow="0" yWindow="0" windowWidth="18380" windowHeight="9570"/>
  </bookViews>
  <sheets>
    <sheet name="Compliance Equation" sheetId="1" r:id="rId1"/>
    <sheet name="Mult. Pre-Approved Aero Devices" sheetId="3" r:id="rId2"/>
    <sheet name="Reference Tables" sheetId="4" r:id="rId3"/>
    <sheet name="Values" sheetId="2" state="hidden"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0" i="1" l="1"/>
  <c r="D18" i="3" l="1"/>
  <c r="C40" i="1" l="1"/>
  <c r="D40" i="1"/>
  <c r="F40" i="1"/>
  <c r="H40" i="1"/>
  <c r="J40" i="1"/>
  <c r="I42" i="1" l="1"/>
</calcChain>
</file>

<file path=xl/sharedStrings.xml><?xml version="1.0" encoding="utf-8"?>
<sst xmlns="http://schemas.openxmlformats.org/spreadsheetml/2006/main" count="197" uniqueCount="143">
  <si>
    <t>C1</t>
  </si>
  <si>
    <t>C2</t>
  </si>
  <si>
    <t>C3</t>
  </si>
  <si>
    <t>C4</t>
  </si>
  <si>
    <t>C5</t>
  </si>
  <si>
    <t>Trailer Category</t>
  </si>
  <si>
    <t>None</t>
  </si>
  <si>
    <t>ATIS</t>
  </si>
  <si>
    <t>Long Dry Box Van</t>
  </si>
  <si>
    <t>Long Refrigerated Box Van</t>
  </si>
  <si>
    <t>Short Dry Box Van</t>
  </si>
  <si>
    <t>Short Refrigerated Box Van</t>
  </si>
  <si>
    <t>eCO2</t>
  </si>
  <si>
    <t>Step 1:</t>
  </si>
  <si>
    <t>Step 2:</t>
  </si>
  <si>
    <t>Step 3:</t>
  </si>
  <si>
    <t>Step 4:</t>
  </si>
  <si>
    <t>Select the Tire Pressure System:</t>
  </si>
  <si>
    <t>TRRL (kg/tonne)</t>
  </si>
  <si>
    <t>WR (lbs)</t>
  </si>
  <si>
    <t>Aero Device 1</t>
  </si>
  <si>
    <t>Aero Device 2</t>
  </si>
  <si>
    <t>Aero Device 3</t>
  </si>
  <si>
    <r>
      <t>∆C</t>
    </r>
    <r>
      <rPr>
        <b/>
        <vertAlign val="subscript"/>
        <sz val="11"/>
        <color theme="1"/>
        <rFont val="Calibri"/>
        <family val="2"/>
        <scheme val="minor"/>
      </rPr>
      <t>d</t>
    </r>
    <r>
      <rPr>
        <b/>
        <sz val="11"/>
        <color theme="1"/>
        <rFont val="Calibri"/>
        <family val="2"/>
        <scheme val="minor"/>
      </rPr>
      <t xml:space="preserve">A </t>
    </r>
  </si>
  <si>
    <r>
      <t>∆C</t>
    </r>
    <r>
      <rPr>
        <b/>
        <vertAlign val="subscript"/>
        <sz val="11"/>
        <color theme="1"/>
        <rFont val="Calibri"/>
        <family val="2"/>
        <scheme val="minor"/>
      </rPr>
      <t>d</t>
    </r>
    <r>
      <rPr>
        <b/>
        <sz val="11"/>
        <color theme="1"/>
        <rFont val="Calibri"/>
        <family val="2"/>
        <scheme val="minor"/>
      </rPr>
      <t>A 
m^2</t>
    </r>
  </si>
  <si>
    <t>Aero Device 4</t>
  </si>
  <si>
    <r>
      <t>Combined ∆C</t>
    </r>
    <r>
      <rPr>
        <b/>
        <vertAlign val="subscript"/>
        <sz val="11"/>
        <color theme="1"/>
        <rFont val="Calibri"/>
        <family val="2"/>
        <scheme val="minor"/>
      </rPr>
      <t>d</t>
    </r>
    <r>
      <rPr>
        <b/>
        <sz val="11"/>
        <color theme="1"/>
        <rFont val="Calibri"/>
        <family val="2"/>
        <scheme val="minor"/>
      </rPr>
      <t xml:space="preserve">A </t>
    </r>
  </si>
  <si>
    <t>Select the type of trailer from the dropdown:</t>
  </si>
  <si>
    <t>Compliance Equation:</t>
  </si>
  <si>
    <t xml:space="preserve">Step 1: </t>
  </si>
  <si>
    <t xml:space="preserve">Step 2: </t>
  </si>
  <si>
    <t>Combined Aero Equation:</t>
  </si>
  <si>
    <t>Aero Device</t>
  </si>
  <si>
    <t>Then, designate the trailer as:</t>
  </si>
  <si>
    <t>≤0.09</t>
  </si>
  <si>
    <t>Bin I</t>
  </si>
  <si>
    <t>0.10-0.39</t>
  </si>
  <si>
    <t>Bin II</t>
  </si>
  <si>
    <t>0.40-0.69</t>
  </si>
  <si>
    <t>Bin III</t>
  </si>
  <si>
    <t>0.70-0.99</t>
  </si>
  <si>
    <t>Bin IV</t>
  </si>
  <si>
    <t>1.00-1.39</t>
  </si>
  <si>
    <t>Bin V</t>
  </si>
  <si>
    <t>1.40-1.79</t>
  </si>
  <si>
    <t>Bin VI</t>
  </si>
  <si>
    <t>≥1.80</t>
  </si>
  <si>
    <t>Bin VII</t>
  </si>
  <si>
    <r>
      <t>If a trailer's measured ΔC</t>
    </r>
    <r>
      <rPr>
        <b/>
        <vertAlign val="subscript"/>
        <sz val="11"/>
        <color theme="1"/>
        <rFont val="Calibri"/>
        <family val="2"/>
        <scheme val="minor"/>
      </rPr>
      <t>d</t>
    </r>
    <r>
      <rPr>
        <b/>
        <sz val="11"/>
        <color theme="1"/>
        <rFont val="Calibri"/>
        <family val="2"/>
        <scheme val="minor"/>
      </rPr>
      <t>A is:</t>
    </r>
  </si>
  <si>
    <r>
      <t>And use the following value for ΔC</t>
    </r>
    <r>
      <rPr>
        <b/>
        <vertAlign val="subscript"/>
        <sz val="11"/>
        <color theme="1"/>
        <rFont val="Calibri"/>
        <family val="2"/>
        <scheme val="minor"/>
      </rPr>
      <t>d</t>
    </r>
    <r>
      <rPr>
        <b/>
        <sz val="11"/>
        <color theme="1"/>
        <rFont val="Calibri"/>
        <family val="2"/>
        <scheme val="minor"/>
      </rPr>
      <t>A in equation:</t>
    </r>
  </si>
  <si>
    <r>
      <t>C</t>
    </r>
    <r>
      <rPr>
        <b/>
        <vertAlign val="subscript"/>
        <sz val="11"/>
        <color theme="1"/>
        <rFont val="Calibri"/>
        <family val="2"/>
        <scheme val="minor"/>
      </rPr>
      <t>1</t>
    </r>
  </si>
  <si>
    <r>
      <t>C</t>
    </r>
    <r>
      <rPr>
        <b/>
        <vertAlign val="subscript"/>
        <sz val="11"/>
        <color theme="1"/>
        <rFont val="Calibri"/>
        <family val="2"/>
        <scheme val="minor"/>
      </rPr>
      <t>2</t>
    </r>
  </si>
  <si>
    <r>
      <t>C</t>
    </r>
    <r>
      <rPr>
        <b/>
        <vertAlign val="subscript"/>
        <sz val="11"/>
        <color theme="1"/>
        <rFont val="Calibri"/>
        <family val="2"/>
        <scheme val="minor"/>
      </rPr>
      <t>3</t>
    </r>
  </si>
  <si>
    <r>
      <t>C</t>
    </r>
    <r>
      <rPr>
        <b/>
        <vertAlign val="subscript"/>
        <sz val="11"/>
        <color theme="1"/>
        <rFont val="Calibri"/>
        <family val="2"/>
        <scheme val="minor"/>
      </rPr>
      <t>4</t>
    </r>
  </si>
  <si>
    <r>
      <t>C</t>
    </r>
    <r>
      <rPr>
        <b/>
        <vertAlign val="subscript"/>
        <sz val="11"/>
        <color theme="1"/>
        <rFont val="Calibri"/>
        <family val="2"/>
        <scheme val="minor"/>
      </rPr>
      <t>5</t>
    </r>
  </si>
  <si>
    <t>Step 5:</t>
  </si>
  <si>
    <r>
      <t>Insert your TRRL</t>
    </r>
    <r>
      <rPr>
        <sz val="11"/>
        <color theme="1"/>
        <rFont val="Calibri"/>
        <family val="2"/>
        <scheme val="minor"/>
      </rPr>
      <t xml:space="preserve"> and WR values into the equation below </t>
    </r>
  </si>
  <si>
    <t>(smallest ∆CdA)</t>
  </si>
  <si>
    <t>(largest ∆CdA)</t>
  </si>
  <si>
    <r>
      <t>List the ∆C</t>
    </r>
    <r>
      <rPr>
        <vertAlign val="subscript"/>
        <sz val="11"/>
        <color theme="1"/>
        <rFont val="Calibri"/>
        <family val="2"/>
        <scheme val="minor"/>
      </rPr>
      <t>d</t>
    </r>
    <r>
      <rPr>
        <sz val="11"/>
        <color theme="1"/>
        <rFont val="Calibri"/>
        <family val="2"/>
        <scheme val="minor"/>
      </rPr>
      <t>A (in units of m2 to 2 decimal places) for each aero device you have installed on the trailer. List them in order from largest to smallest. Leave all extra spaces blank.</t>
    </r>
  </si>
  <si>
    <t>· TRRL (Tire Rolling Resistance Level):</t>
  </si>
  <si>
    <t xml:space="preserve">· ∆CdA (Change in Drag Area): </t>
  </si>
  <si>
    <t xml:space="preserve">· WR (Weight Reduction): </t>
  </si>
  <si>
    <t>Compliance Equation</t>
  </si>
  <si>
    <t xml:space="preserve">        o Measured as Coefficient of Rolling Resistance (CRR) in units of kg/metric ton</t>
  </si>
  <si>
    <t xml:space="preserve">        o Should be reported to 1 decimal place</t>
  </si>
  <si>
    <t xml:space="preserve">        o Weight reduction is obtained by summing applicable values in the list of light weight components (Reference Table 6 &amp; 7). For example, if you have an aluminum floor, 
            you would have a 375 pound weight reduction, so you would insert ‘375’ into the equation. Note: weight reduction is a positive value.</t>
  </si>
  <si>
    <t xml:space="preserve">        o If you have no weight reduction technology installed, use “0” in the equation</t>
  </si>
  <si>
    <t>Combining Aero Devices</t>
  </si>
  <si>
    <r>
      <rPr>
        <b/>
        <sz val="11"/>
        <color theme="1"/>
        <rFont val="Calibri"/>
        <family val="2"/>
        <scheme val="minor"/>
      </rPr>
      <t>· C1, C2, C3, C4:</t>
    </r>
    <r>
      <rPr>
        <sz val="11"/>
        <color theme="1"/>
        <rFont val="Calibri"/>
        <family val="2"/>
        <scheme val="minor"/>
      </rPr>
      <t xml:space="preserve"> These regression coefficients are based on the trailer subcategory that you are certifying and can be found by looking at Reference Table 5</t>
    </r>
  </si>
  <si>
    <t>*fill out the fields in green</t>
  </si>
  <si>
    <t>What is your ∆CdA? (If you are using multiple pre-approved aero devices, see other tab to calculate CdA)</t>
  </si>
  <si>
    <t>REFERENCE TABLES</t>
  </si>
  <si>
    <t>Model Year</t>
  </si>
  <si>
    <t>Dry Van</t>
  </si>
  <si>
    <t>Refrigerated Van</t>
  </si>
  <si>
    <t>Long</t>
  </si>
  <si>
    <t>Short</t>
  </si>
  <si>
    <t>2021-2023</t>
  </si>
  <si>
    <t>2024-2026</t>
  </si>
  <si>
    <t>2027+</t>
  </si>
  <si>
    <t>2021+</t>
  </si>
  <si>
    <t>Reference Table 6 – Non-Wheel Weight Reductions for Trailers (pounds)</t>
  </si>
  <si>
    <t>Component</t>
  </si>
  <si>
    <t>Material</t>
  </si>
  <si>
    <t>Weight Reduction (pounds)</t>
  </si>
  <si>
    <t>Aluminum</t>
  </si>
  <si>
    <t>Hub and Drum (per axle)</t>
  </si>
  <si>
    <t>Composite (wood and plastic)</t>
  </si>
  <si>
    <t>Landing Gear</t>
  </si>
  <si>
    <t>Rear Door</t>
  </si>
  <si>
    <t>Rear Door Surround</t>
  </si>
  <si>
    <t>Roof Bows</t>
  </si>
  <si>
    <t>Side Posts</t>
  </si>
  <si>
    <t>Slider Box</t>
  </si>
  <si>
    <t>Upper Coupler Assembly</t>
  </si>
  <si>
    <t>Reference Table 7 – Wheel-Related Weight Reductions (pounds)</t>
  </si>
  <si>
    <t>Wheel-Reduction Technology</t>
  </si>
  <si>
    <t>Steel Wheel</t>
  </si>
  <si>
    <t>Aluminum or Aluminum Alloy Wheel</t>
  </si>
  <si>
    <t>High-Strength Steel Wheel</t>
  </si>
  <si>
    <t>Aluminum Wheel</t>
  </si>
  <si>
    <t>Light-Weight Aluminum Alloy Wheel</t>
  </si>
  <si>
    <t>Reference Table 3 – Phase 2 Non-Box/Non-Aero Trailer Requirements</t>
  </si>
  <si>
    <t>Required Design Specifications</t>
  </si>
  <si>
    <t>Tire CRR (kg/metric-ton)</t>
  </si>
  <si>
    <t>Tire Pressure System Type</t>
  </si>
  <si>
    <t>MY 2021+</t>
  </si>
  <si>
    <t>Non-Box</t>
  </si>
  <si>
    <t>≤6.0</t>
  </si>
  <si>
    <t>≤5.1</t>
  </si>
  <si>
    <t>TPMS or ATIS</t>
  </si>
  <si>
    <t>Non-Aero</t>
  </si>
  <si>
    <t>≤4.7</t>
  </si>
  <si>
    <t xml:space="preserve">        o If you are using multiple pre-approved aero devices, use the next tab in the spreadsheet to calculate the ∆CdA value.</t>
  </si>
  <si>
    <t>Verify that the eCO2 value meets the standard for your trailer (see Reference Tables 1&amp;2)</t>
  </si>
  <si>
    <r>
      <t xml:space="preserve">        o List the ∆CdA value that you computed in units of m</t>
    </r>
    <r>
      <rPr>
        <vertAlign val="superscript"/>
        <sz val="11"/>
        <color theme="1"/>
        <rFont val="Calibri"/>
        <family val="2"/>
        <scheme val="minor"/>
      </rPr>
      <t>2</t>
    </r>
    <r>
      <rPr>
        <sz val="11"/>
        <color theme="1"/>
        <rFont val="Calibri"/>
        <family val="2"/>
        <scheme val="minor"/>
      </rPr>
      <t>. It should be reported to 2 decimal places</t>
    </r>
  </si>
  <si>
    <r>
      <t>**This spreadsheet may be used as a</t>
    </r>
    <r>
      <rPr>
        <sz val="11"/>
        <color theme="1"/>
        <rFont val="Calibri"/>
        <family val="2"/>
        <scheme val="minor"/>
      </rPr>
      <t xml:space="preserve"> resource to help you determine if your trailer configurations will meet the standards. It is not part of the certification process and is </t>
    </r>
    <r>
      <rPr>
        <b/>
        <sz val="11"/>
        <color theme="1"/>
        <rFont val="Calibri"/>
        <family val="2"/>
        <scheme val="minor"/>
      </rPr>
      <t>not required</t>
    </r>
    <r>
      <rPr>
        <sz val="11"/>
        <color theme="1"/>
        <rFont val="Calibri"/>
        <family val="2"/>
        <scheme val="minor"/>
      </rPr>
      <t xml:space="preserve"> to be filled out and/or submitted. The compliance equation is</t>
    </r>
    <r>
      <rPr>
        <b/>
        <sz val="11"/>
        <color theme="1"/>
        <rFont val="Calibri"/>
        <family val="2"/>
        <scheme val="minor"/>
      </rPr>
      <t xml:space="preserve"> only for full-aero and partial-aero trailers</t>
    </r>
    <r>
      <rPr>
        <sz val="11"/>
        <color theme="1"/>
        <rFont val="Calibri"/>
        <family val="2"/>
        <scheme val="minor"/>
      </rPr>
      <t>.</t>
    </r>
  </si>
  <si>
    <r>
      <t>Reference Table 1 – Phase 2 CO</t>
    </r>
    <r>
      <rPr>
        <b/>
        <vertAlign val="subscript"/>
        <sz val="11"/>
        <color theme="1"/>
        <rFont val="Calibri"/>
        <family val="2"/>
        <scheme val="minor"/>
      </rPr>
      <t>2</t>
    </r>
    <r>
      <rPr>
        <b/>
        <sz val="11"/>
        <color theme="1"/>
        <rFont val="Calibri"/>
        <family val="2"/>
        <scheme val="minor"/>
      </rPr>
      <t xml:space="preserve"> Standards for Full-Aero Box Vans (g/ton-mile)</t>
    </r>
  </si>
  <si>
    <r>
      <t>Reference Table 2 – Phase 2 CO</t>
    </r>
    <r>
      <rPr>
        <b/>
        <vertAlign val="subscript"/>
        <sz val="11"/>
        <color theme="1"/>
        <rFont val="Calibri"/>
        <family val="2"/>
        <scheme val="minor"/>
      </rPr>
      <t>2</t>
    </r>
    <r>
      <rPr>
        <b/>
        <sz val="11"/>
        <color theme="1"/>
        <rFont val="Calibri"/>
        <family val="2"/>
        <scheme val="minor"/>
      </rPr>
      <t xml:space="preserve"> Standards for Partial-Aero Box Vans (g/ton-mile)</t>
    </r>
  </si>
  <si>
    <r>
      <t>Reference Table 4 - Bin Determinations for Trailers Based on Aerodynamic Test Results [ΔC</t>
    </r>
    <r>
      <rPr>
        <b/>
        <vertAlign val="subscript"/>
        <sz val="11"/>
        <color theme="1"/>
        <rFont val="Calibri"/>
        <family val="2"/>
        <scheme val="minor"/>
      </rPr>
      <t>d</t>
    </r>
    <r>
      <rPr>
        <b/>
        <sz val="11"/>
        <color theme="1"/>
        <rFont val="Calibri"/>
        <family val="2"/>
        <scheme val="minor"/>
      </rPr>
      <t>A in m</t>
    </r>
    <r>
      <rPr>
        <b/>
        <vertAlign val="superscript"/>
        <sz val="11"/>
        <color theme="1"/>
        <rFont val="Calibri"/>
        <family val="2"/>
        <scheme val="minor"/>
      </rPr>
      <t>2</t>
    </r>
    <r>
      <rPr>
        <b/>
        <sz val="11"/>
        <color theme="1"/>
        <rFont val="Calibri"/>
        <family val="2"/>
        <scheme val="minor"/>
      </rPr>
      <t>]</t>
    </r>
  </si>
  <si>
    <r>
      <t>Reference Table 5 – Regression Coefficients for Calculating CO</t>
    </r>
    <r>
      <rPr>
        <b/>
        <vertAlign val="subscript"/>
        <sz val="11"/>
        <color theme="1"/>
        <rFont val="Calibri"/>
        <family val="2"/>
        <scheme val="minor"/>
      </rPr>
      <t>2</t>
    </r>
    <r>
      <rPr>
        <b/>
        <sz val="11"/>
        <color theme="1"/>
        <rFont val="Calibri"/>
        <family val="2"/>
        <scheme val="minor"/>
      </rPr>
      <t xml:space="preserve"> Emissions</t>
    </r>
  </si>
  <si>
    <r>
      <t>Structure for Suspension Assembly</t>
    </r>
    <r>
      <rPr>
        <vertAlign val="superscript"/>
        <sz val="11"/>
        <color theme="1"/>
        <rFont val="Calibri"/>
        <family val="2"/>
        <scheme val="minor"/>
      </rPr>
      <t>1</t>
    </r>
  </si>
  <si>
    <r>
      <t>Floor</t>
    </r>
    <r>
      <rPr>
        <vertAlign val="superscript"/>
        <sz val="11"/>
        <color theme="1"/>
        <rFont val="Calibri"/>
        <family val="2"/>
        <scheme val="minor"/>
      </rPr>
      <t>2</t>
    </r>
  </si>
  <si>
    <r>
      <t>Floor Cross-members</t>
    </r>
    <r>
      <rPr>
        <vertAlign val="superscript"/>
        <sz val="11"/>
        <color theme="1"/>
        <rFont val="Calibri"/>
        <family val="2"/>
        <scheme val="minor"/>
      </rPr>
      <t>2</t>
    </r>
  </si>
  <si>
    <r>
      <t>1</t>
    </r>
    <r>
      <rPr>
        <sz val="11"/>
        <color theme="1"/>
        <rFont val="Calibri"/>
        <family val="2"/>
        <scheme val="minor"/>
      </rPr>
      <t>For tandem-axle suspension sub-frames made of aluminum, apply a weight reduction of 280 pounds. Use good engineering judgment to estimate a weight reduction for using aluminum sub-frames with other axle configurations.</t>
    </r>
  </si>
  <si>
    <r>
      <t xml:space="preserve">2 </t>
    </r>
    <r>
      <rPr>
        <sz val="11"/>
        <color theme="1"/>
        <rFont val="Calibri"/>
        <family val="2"/>
        <scheme val="minor"/>
      </rPr>
      <t>Calculate a smaller weight reduction for short trailers by multiplying the indicated values by 0.528 (28/53).</t>
    </r>
  </si>
  <si>
    <r>
      <t>1</t>
    </r>
    <r>
      <rPr>
        <sz val="11"/>
        <color theme="1"/>
        <rFont val="Calibri"/>
        <family val="2"/>
        <scheme val="minor"/>
      </rPr>
      <t>The weight reduction for wide-base tires accounts for reduced tire weight relative to dual-wide tires.</t>
    </r>
  </si>
  <si>
    <r>
      <t xml:space="preserve">Trailer manufacturers may combine delta CdA values for pre-approved aero devices that are not tested together, as long as each device does not significantly impair the effectiveness of another, consistent with good engineering judgment. Use this sheet to compute the composite ∆CdA value to </t>
    </r>
    <r>
      <rPr>
        <sz val="11"/>
        <rFont val="Calibri"/>
        <family val="2"/>
        <scheme val="minor"/>
      </rPr>
      <t>enter into step 3 of</t>
    </r>
    <r>
      <rPr>
        <sz val="11"/>
        <color rgb="FFFF0000"/>
        <rFont val="Calibri"/>
        <family val="2"/>
        <scheme val="minor"/>
      </rPr>
      <t xml:space="preserve"> </t>
    </r>
    <r>
      <rPr>
        <sz val="11"/>
        <color rgb="FF000000"/>
        <rFont val="Calibri"/>
        <family val="2"/>
        <scheme val="minor"/>
      </rPr>
      <t>the compliance equation.</t>
    </r>
  </si>
  <si>
    <t>Note: The ∆CdA value you enter here may not match the ∆CdA in the equation below. Please see Reference Table 4 for the conversion table.</t>
  </si>
  <si>
    <t>TPMS (or mix)</t>
  </si>
  <si>
    <r>
      <rPr>
        <b/>
        <sz val="11"/>
        <color theme="1"/>
        <rFont val="Calibri"/>
        <family val="2"/>
        <scheme val="minor"/>
      </rPr>
      <t>· C5 (Tire pressure system type)</t>
    </r>
    <r>
      <rPr>
        <sz val="11"/>
        <color theme="1"/>
        <rFont val="Calibri"/>
        <family val="2"/>
        <scheme val="minor"/>
      </rPr>
      <t>: Look at Reference Table 5</t>
    </r>
  </si>
  <si>
    <t xml:space="preserve">       • ATIS (Automatic Tire Inflation System) – a pneumatically or electronically activated system installed on a vehicle to maintain tire pressure at a preset level. These systems eliminate the 
           need to manually inflate tires. </t>
  </si>
  <si>
    <t xml:space="preserve">       • TPMS (Tire Pressure Monitoring System) – a vehicle system that monitors air pressure in each tire and alerts the operator when tire pressure falls below a specified value.</t>
  </si>
  <si>
    <t xml:space="preserve">                 o If you have a TPMS installed, or a mix of ATIS and TPMS, use 0.990</t>
  </si>
  <si>
    <t xml:space="preserve">                 o If you have no tire inflation systems installed, use 1.000</t>
  </si>
  <si>
    <t xml:space="preserve">                 o If you have an ATIS installed, use 0.988</t>
  </si>
  <si>
    <t>MY 2020</t>
  </si>
  <si>
    <r>
      <t>Dual-Wide Trailer Tire with</t>
    </r>
    <r>
      <rPr>
        <sz val="11"/>
        <color theme="1"/>
        <rFont val="Calibri"/>
        <family val="2"/>
        <scheme val="minor"/>
      </rPr>
      <t>:</t>
    </r>
  </si>
  <si>
    <r>
      <t>Wide-Base Single Trailer Tire with</t>
    </r>
    <r>
      <rPr>
        <vertAlign val="superscript"/>
        <sz val="11"/>
        <rFont val="Calibri"/>
        <family val="2"/>
        <scheme val="minor"/>
      </rPr>
      <t>1</t>
    </r>
    <r>
      <rPr>
        <sz val="11"/>
        <rFont val="Calibri"/>
        <family val="2"/>
        <scheme val="minor"/>
      </rPr>
      <t>:</t>
    </r>
  </si>
  <si>
    <t>Weight Reduction – Phase 2 
(pounds per wheel)</t>
  </si>
  <si>
    <t xml:space="preserve">                              </t>
  </si>
  <si>
    <r>
      <t>Look at the ∆C</t>
    </r>
    <r>
      <rPr>
        <vertAlign val="subscript"/>
        <sz val="11"/>
        <rFont val="Calibri"/>
        <family val="2"/>
        <scheme val="minor"/>
      </rPr>
      <t>d</t>
    </r>
    <r>
      <rPr>
        <sz val="11"/>
        <rFont val="Calibri"/>
        <family val="2"/>
        <scheme val="minor"/>
      </rPr>
      <t>A in the green box and input this value into Step 3 of the Compliance Equation tab of this spreadsheet.  The spreadsheet will automatically check for the designated Bin and the associated value for use in the compliance equation.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</si>
</sst>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20" x14ac:knownFonts="1">
    <font>
      <sz val="11"/>
      <color theme="1"/>
      <name val="Calibri"/>
      <family val="2"/>
      <scheme val="minor"/>
    </font>
    <font>
      <b/>
      <sz val="11"/>
      <color theme="1"/>
      <name val="Calibri"/>
      <family val="2"/>
      <scheme val="minor"/>
    </font>
    <font>
      <b/>
      <i/>
      <sz val="11"/>
      <name val="Calibri"/>
      <family val="2"/>
      <scheme val="minor"/>
    </font>
    <font>
      <vertAlign val="subscript"/>
      <sz val="11"/>
      <color theme="1"/>
      <name val="Calibri"/>
      <family val="2"/>
      <scheme val="minor"/>
    </font>
    <font>
      <b/>
      <vertAlign val="subscript"/>
      <sz val="11"/>
      <color theme="1"/>
      <name val="Calibri"/>
      <family val="2"/>
      <scheme val="minor"/>
    </font>
    <font>
      <sz val="11"/>
      <name val="Calibri"/>
      <family val="2"/>
      <scheme val="minor"/>
    </font>
    <font>
      <vertAlign val="subscript"/>
      <sz val="11"/>
      <name val="Calibri"/>
      <family val="2"/>
      <scheme val="minor"/>
    </font>
    <font>
      <b/>
      <sz val="11"/>
      <name val="Calibri"/>
      <family val="2"/>
      <scheme val="minor"/>
    </font>
    <font>
      <i/>
      <u/>
      <sz val="11"/>
      <color theme="1"/>
      <name val="Calibri"/>
      <family val="2"/>
      <scheme val="minor"/>
    </font>
    <font>
      <b/>
      <i/>
      <u/>
      <sz val="11"/>
      <color theme="1"/>
      <name val="Calibri"/>
      <family val="2"/>
      <scheme val="minor"/>
    </font>
    <font>
      <sz val="11"/>
      <color rgb="FF000000"/>
      <name val="Calibri"/>
      <family val="2"/>
      <scheme val="minor"/>
    </font>
    <font>
      <u/>
      <sz val="11"/>
      <color theme="1"/>
      <name val="Calibri"/>
      <family val="2"/>
      <scheme val="minor"/>
    </font>
    <font>
      <sz val="11"/>
      <color rgb="FFFF0000"/>
      <name val="Calibri"/>
      <family val="2"/>
      <scheme val="minor"/>
    </font>
    <font>
      <vertAlign val="superscript"/>
      <sz val="11"/>
      <color theme="1"/>
      <name val="Calibri"/>
      <family val="2"/>
      <scheme val="minor"/>
    </font>
    <font>
      <b/>
      <u/>
      <sz val="11"/>
      <color theme="1"/>
      <name val="Calibri"/>
      <family val="2"/>
      <scheme val="minor"/>
    </font>
    <font>
      <b/>
      <vertAlign val="superscript"/>
      <sz val="11"/>
      <color theme="1"/>
      <name val="Calibri"/>
      <family val="2"/>
      <scheme val="minor"/>
    </font>
    <font>
      <i/>
      <sz val="10"/>
      <name val="Calibri"/>
      <family val="2"/>
      <scheme val="minor"/>
    </font>
    <font>
      <i/>
      <sz val="10"/>
      <color theme="1"/>
      <name val="Calibri"/>
      <family val="2"/>
      <scheme val="minor"/>
    </font>
    <font>
      <b/>
      <sz val="10"/>
      <color theme="1"/>
      <name val="Calibri"/>
      <family val="2"/>
      <scheme val="minor"/>
    </font>
    <font>
      <vertAlign val="superscript"/>
      <sz val="11"/>
      <name val="Calibri"/>
      <family val="2"/>
      <scheme val="minor"/>
    </font>
  </fonts>
  <fills count="9">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rgb="FFE2EFD9"/>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F2F2F2"/>
        <bgColor indexed="64"/>
      </patternFill>
    </fill>
    <fill>
      <patternFill patternType="solid">
        <fgColor theme="9" tint="0.59999389629810485"/>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s>
  <cellStyleXfs count="1">
    <xf numFmtId="0" fontId="0" fillId="0" borderId="0"/>
  </cellStyleXfs>
  <cellXfs count="150">
    <xf numFmtId="0" fontId="0" fillId="0" borderId="0" xfId="0"/>
    <xf numFmtId="165" fontId="0" fillId="2" borderId="19" xfId="0" applyNumberFormat="1"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1" fillId="3" borderId="7" xfId="0" applyFont="1" applyFill="1" applyBorder="1" applyAlignment="1">
      <alignment horizontal="center" vertical="center" wrapText="1"/>
    </xf>
    <xf numFmtId="0" fontId="0" fillId="2" borderId="10" xfId="0" applyFill="1" applyBorder="1" applyAlignment="1">
      <alignment horizontal="center" vertical="center" wrapText="1"/>
    </xf>
    <xf numFmtId="0" fontId="0" fillId="2" borderId="8" xfId="0" applyFill="1" applyBorder="1" applyAlignment="1">
      <alignment horizontal="center" vertical="center" wrapText="1"/>
    </xf>
    <xf numFmtId="0" fontId="0" fillId="2" borderId="4" xfId="0" applyFill="1" applyBorder="1" applyAlignment="1">
      <alignment horizontal="center" vertical="center" wrapText="1"/>
    </xf>
    <xf numFmtId="0" fontId="0" fillId="5" borderId="0" xfId="0" applyFill="1" applyAlignment="1">
      <alignment horizontal="left" vertical="center"/>
    </xf>
    <xf numFmtId="0" fontId="0" fillId="0" borderId="10" xfId="0" applyBorder="1" applyAlignment="1">
      <alignment horizontal="center" vertical="center"/>
    </xf>
    <xf numFmtId="0" fontId="0" fillId="0" borderId="8" xfId="0" applyBorder="1" applyAlignment="1">
      <alignment horizontal="center" vertical="center"/>
    </xf>
    <xf numFmtId="0" fontId="1" fillId="6" borderId="13" xfId="0" applyFont="1" applyFill="1" applyBorder="1" applyAlignment="1">
      <alignment horizontal="center" vertical="center" wrapText="1"/>
    </xf>
    <xf numFmtId="0" fontId="1" fillId="6" borderId="15" xfId="0" applyFont="1" applyFill="1" applyBorder="1" applyAlignment="1">
      <alignment horizontal="center"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0" xfId="0" applyAlignment="1">
      <alignment horizontal="left" vertical="center"/>
    </xf>
    <xf numFmtId="0" fontId="0" fillId="0" borderId="30" xfId="0" applyBorder="1" applyAlignment="1">
      <alignment horizontal="left" vertical="center"/>
    </xf>
    <xf numFmtId="0" fontId="10" fillId="0" borderId="0" xfId="0" applyFont="1" applyAlignment="1">
      <alignment horizontal="left" wrapText="1"/>
    </xf>
    <xf numFmtId="0" fontId="0" fillId="0" borderId="25"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7" fillId="6" borderId="3" xfId="0" applyFont="1" applyFill="1" applyBorder="1" applyAlignment="1">
      <alignment horizontal="center" vertical="center"/>
    </xf>
    <xf numFmtId="0" fontId="7" fillId="6" borderId="25" xfId="0" applyFont="1" applyFill="1" applyBorder="1" applyAlignment="1">
      <alignment horizontal="center" vertical="center"/>
    </xf>
    <xf numFmtId="0" fontId="0" fillId="5" borderId="0" xfId="0" applyFill="1"/>
    <xf numFmtId="0" fontId="0" fillId="5" borderId="0" xfId="0" applyFill="1" applyAlignment="1">
      <alignment horizontal="left" vertical="top"/>
    </xf>
    <xf numFmtId="0" fontId="0" fillId="5" borderId="0" xfId="0" applyFill="1" applyAlignment="1">
      <alignment vertical="center" wrapText="1"/>
    </xf>
    <xf numFmtId="0" fontId="0" fillId="5" borderId="0" xfId="0" applyFill="1" applyAlignment="1">
      <alignment horizontal="center" vertical="center"/>
    </xf>
    <xf numFmtId="0" fontId="0" fillId="0" borderId="26" xfId="0" applyBorder="1"/>
    <xf numFmtId="0" fontId="0" fillId="0" borderId="27" xfId="0" applyBorder="1" applyAlignment="1">
      <alignment horizontal="center" vertical="center"/>
    </xf>
    <xf numFmtId="0" fontId="0" fillId="0" borderId="27" xfId="0" applyBorder="1"/>
    <xf numFmtId="0" fontId="0" fillId="0" borderId="28" xfId="0" applyBorder="1"/>
    <xf numFmtId="0" fontId="0" fillId="0" borderId="29" xfId="0" applyBorder="1"/>
    <xf numFmtId="0" fontId="0" fillId="0" borderId="30" xfId="0" applyBorder="1"/>
    <xf numFmtId="0" fontId="0" fillId="0" borderId="25" xfId="0" applyBorder="1"/>
    <xf numFmtId="0" fontId="0" fillId="0" borderId="24" xfId="0" applyBorder="1"/>
    <xf numFmtId="0" fontId="0" fillId="0" borderId="0" xfId="0"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165" fontId="0" fillId="0" borderId="19" xfId="0" applyNumberFormat="1" applyBorder="1" applyAlignment="1">
      <alignment horizontal="center" vertical="center"/>
    </xf>
    <xf numFmtId="164" fontId="0" fillId="0" borderId="20" xfId="0" applyNumberFormat="1" applyBorder="1" applyAlignment="1">
      <alignment horizontal="center" vertical="center"/>
    </xf>
    <xf numFmtId="0" fontId="0" fillId="0" borderId="23" xfId="0" applyBorder="1" applyAlignment="1">
      <alignment horizontal="center" vertical="center"/>
    </xf>
    <xf numFmtId="0" fontId="0" fillId="0" borderId="23" xfId="0" applyBorder="1"/>
    <xf numFmtId="0" fontId="9" fillId="0" borderId="27" xfId="0" applyFont="1" applyBorder="1" applyAlignment="1">
      <alignment horizontal="left" vertical="center"/>
    </xf>
    <xf numFmtId="0" fontId="1" fillId="6" borderId="7" xfId="0" applyFont="1" applyFill="1" applyBorder="1" applyAlignment="1">
      <alignment horizontal="center" vertical="center"/>
    </xf>
    <xf numFmtId="0" fontId="1" fillId="6" borderId="31" xfId="0" applyFont="1" applyFill="1" applyBorder="1" applyAlignment="1">
      <alignment horizontal="center" vertical="center"/>
    </xf>
    <xf numFmtId="0" fontId="0" fillId="0" borderId="29" xfId="0" applyBorder="1" applyProtection="1">
      <protection hidden="1"/>
    </xf>
    <xf numFmtId="0" fontId="0" fillId="0" borderId="0" xfId="0" applyAlignment="1" applyProtection="1">
      <alignment horizontal="left" vertical="top"/>
      <protection hidden="1"/>
    </xf>
    <xf numFmtId="0" fontId="0" fillId="0" borderId="0" xfId="0" applyProtection="1">
      <protection hidden="1"/>
    </xf>
    <xf numFmtId="0" fontId="0" fillId="0" borderId="30"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25" xfId="0" applyBorder="1" applyProtection="1">
      <protection hidden="1"/>
    </xf>
    <xf numFmtId="2" fontId="0" fillId="0" borderId="12" xfId="0" applyNumberFormat="1" applyBorder="1" applyAlignment="1" applyProtection="1">
      <alignment horizontal="center" vertical="center"/>
      <protection locked="0"/>
    </xf>
    <xf numFmtId="2" fontId="0" fillId="0" borderId="9" xfId="0" applyNumberFormat="1" applyBorder="1" applyAlignment="1" applyProtection="1">
      <alignment horizontal="center" vertical="center"/>
      <protection locked="0"/>
    </xf>
    <xf numFmtId="0" fontId="1" fillId="6" borderId="14"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0" fillId="0" borderId="26" xfId="0" applyBorder="1" applyProtection="1">
      <protection hidden="1"/>
    </xf>
    <xf numFmtId="0" fontId="0" fillId="0" borderId="27" xfId="0" applyBorder="1" applyProtection="1">
      <protection hidden="1"/>
    </xf>
    <xf numFmtId="0" fontId="0" fillId="0" borderId="28" xfId="0" applyBorder="1" applyProtection="1">
      <protection hidden="1"/>
    </xf>
    <xf numFmtId="0" fontId="0" fillId="0" borderId="23" xfId="0" applyBorder="1" applyAlignment="1" applyProtection="1">
      <alignment horizontal="left" vertical="center"/>
      <protection hidden="1"/>
    </xf>
    <xf numFmtId="0" fontId="0" fillId="0" borderId="24" xfId="0" applyBorder="1" applyAlignment="1" applyProtection="1">
      <alignment vertical="center" wrapText="1"/>
      <protection hidden="1"/>
    </xf>
    <xf numFmtId="0" fontId="0" fillId="0" borderId="30" xfId="0" applyBorder="1" applyProtection="1">
      <protection hidden="1"/>
    </xf>
    <xf numFmtId="0" fontId="0" fillId="0" borderId="0" xfId="0" applyAlignment="1" applyProtection="1">
      <alignment horizontal="left" vertical="center" wrapText="1"/>
      <protection hidden="1"/>
    </xf>
    <xf numFmtId="0" fontId="12" fillId="0" borderId="0" xfId="0" applyFont="1"/>
    <xf numFmtId="0" fontId="14" fillId="0" borderId="0" xfId="0" applyFont="1" applyAlignment="1">
      <alignment horizontal="center" vertical="center"/>
    </xf>
    <xf numFmtId="0" fontId="1" fillId="4"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wrapText="1"/>
    </xf>
    <xf numFmtId="0" fontId="1" fillId="4" borderId="1" xfId="0" applyFont="1" applyFill="1" applyBorder="1" applyAlignment="1">
      <alignment horizontal="center" vertical="center"/>
    </xf>
    <xf numFmtId="0" fontId="0" fillId="0" borderId="1" xfId="0" applyBorder="1" applyAlignment="1">
      <alignment horizontal="center" vertical="center"/>
    </xf>
    <xf numFmtId="0" fontId="1" fillId="8" borderId="13" xfId="0" applyFont="1" applyFill="1" applyBorder="1" applyAlignment="1">
      <alignment horizontal="center" vertical="center"/>
    </xf>
    <xf numFmtId="2" fontId="1" fillId="8" borderId="15" xfId="0" applyNumberFormat="1" applyFont="1" applyFill="1" applyBorder="1" applyAlignment="1" applyProtection="1">
      <alignment horizontal="center" vertical="center"/>
      <protection hidden="1"/>
    </xf>
    <xf numFmtId="0" fontId="18" fillId="4" borderId="1" xfId="0" applyFont="1" applyFill="1" applyBorder="1" applyAlignment="1">
      <alignment horizontal="center" vertical="center" wrapText="1"/>
    </xf>
    <xf numFmtId="165" fontId="0" fillId="0" borderId="1" xfId="0" applyNumberFormat="1" applyBorder="1" applyAlignment="1">
      <alignment horizontal="center" vertical="center" wrapText="1"/>
    </xf>
    <xf numFmtId="0" fontId="9" fillId="0" borderId="39" xfId="0" applyFont="1" applyBorder="1" applyAlignment="1" applyProtection="1">
      <alignment horizontal="left" vertical="center"/>
      <protection hidden="1"/>
    </xf>
    <xf numFmtId="0" fontId="0" fillId="0" borderId="0" xfId="0" applyAlignment="1" applyProtection="1">
      <alignment horizontal="left" vertical="center"/>
      <protection hidden="1"/>
    </xf>
    <xf numFmtId="0" fontId="0" fillId="2" borderId="1" xfId="0" applyFill="1"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11" fillId="0" borderId="0" xfId="0" applyFont="1" applyAlignment="1">
      <alignment horizontal="center" vertical="center"/>
    </xf>
    <xf numFmtId="0" fontId="8" fillId="0" borderId="0" xfId="0" applyFont="1" applyAlignment="1">
      <alignment horizontal="left" vertical="center"/>
    </xf>
    <xf numFmtId="0" fontId="1" fillId="0" borderId="0" xfId="0" applyFont="1" applyAlignment="1" applyProtection="1">
      <alignment horizontal="left" vertical="center"/>
      <protection hidden="1"/>
    </xf>
    <xf numFmtId="2" fontId="0" fillId="0" borderId="3" xfId="0" applyNumberFormat="1" applyBorder="1" applyAlignment="1">
      <alignment horizontal="center" vertical="center"/>
    </xf>
    <xf numFmtId="2" fontId="0" fillId="0" borderId="2" xfId="0" applyNumberForma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0" fillId="0" borderId="25"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5" fillId="2" borderId="3"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0" fillId="0" borderId="3" xfId="0" applyBorder="1" applyAlignment="1">
      <alignment horizontal="left" vertical="center"/>
    </xf>
    <xf numFmtId="0" fontId="0" fillId="0" borderId="2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wrapText="1"/>
    </xf>
    <xf numFmtId="0" fontId="0" fillId="0" borderId="21" xfId="0" applyBorder="1" applyAlignment="1">
      <alignment horizontal="left" vertical="center" wrapText="1"/>
    </xf>
    <xf numFmtId="0" fontId="0" fillId="0" borderId="2" xfId="0" applyBorder="1" applyAlignment="1">
      <alignment horizontal="left" vertical="center" wrapText="1"/>
    </xf>
    <xf numFmtId="0" fontId="16" fillId="0" borderId="29" xfId="0" applyFont="1" applyBorder="1" applyAlignment="1">
      <alignment horizontal="left" vertical="center" wrapText="1"/>
    </xf>
    <xf numFmtId="0" fontId="16" fillId="0" borderId="0" xfId="0" applyFont="1" applyAlignment="1">
      <alignment horizontal="left" vertical="center" wrapText="1"/>
    </xf>
    <xf numFmtId="0" fontId="0" fillId="0" borderId="22"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10" fillId="0" borderId="0" xfId="0" applyFont="1" applyAlignment="1">
      <alignment horizontal="left" wrapText="1"/>
    </xf>
    <xf numFmtId="0" fontId="17" fillId="0" borderId="29" xfId="0" applyFont="1" applyBorder="1" applyAlignment="1">
      <alignment horizontal="left" vertical="center"/>
    </xf>
    <xf numFmtId="0" fontId="17" fillId="0" borderId="0" xfId="0" applyFont="1" applyAlignment="1">
      <alignment horizontal="left" vertical="center"/>
    </xf>
    <xf numFmtId="0" fontId="5" fillId="0" borderId="25"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 fillId="0" borderId="0" xfId="0" applyFont="1" applyAlignment="1">
      <alignment horizontal="center" vertical="center" wrapText="1"/>
    </xf>
    <xf numFmtId="0" fontId="1" fillId="0" borderId="32" xfId="0" applyFont="1" applyBorder="1" applyAlignment="1">
      <alignment horizontal="center" vertical="center"/>
    </xf>
    <xf numFmtId="0" fontId="0" fillId="0" borderId="1" xfId="0" applyBorder="1" applyAlignment="1">
      <alignment horizontal="center" vertical="center" wrapText="1"/>
    </xf>
    <xf numFmtId="0" fontId="1" fillId="4" borderId="1" xfId="0" applyFont="1" applyFill="1" applyBorder="1" applyAlignment="1">
      <alignment horizontal="center" vertical="center" wrapText="1"/>
    </xf>
    <xf numFmtId="0" fontId="13" fillId="0" borderId="35" xfId="0" applyFont="1" applyBorder="1" applyAlignment="1">
      <alignment horizontal="left" vertical="center" wrapText="1"/>
    </xf>
    <xf numFmtId="0" fontId="13" fillId="0" borderId="0" xfId="0" applyFont="1" applyAlignment="1">
      <alignment horizontal="left" vertical="center" wrapText="1"/>
    </xf>
    <xf numFmtId="0" fontId="0" fillId="0" borderId="1" xfId="0" applyBorder="1" applyAlignment="1">
      <alignment horizontal="left" vertical="center" wrapText="1"/>
    </xf>
    <xf numFmtId="0" fontId="5"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1" fillId="4" borderId="33"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1" fillId="4" borderId="36" xfId="0" applyFont="1" applyFill="1" applyBorder="1" applyAlignment="1">
      <alignment horizontal="center" vertical="center" wrapText="1"/>
    </xf>
    <xf numFmtId="0" fontId="1" fillId="4" borderId="37" xfId="0" applyFont="1" applyFill="1" applyBorder="1" applyAlignment="1">
      <alignment horizontal="center" vertical="center" wrapText="1"/>
    </xf>
    <xf numFmtId="0" fontId="1" fillId="4" borderId="38"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0" borderId="0" xfId="0" applyFont="1" applyAlignment="1">
      <alignment horizontal="center" vertical="center"/>
    </xf>
    <xf numFmtId="0" fontId="1" fillId="4" borderId="1" xfId="0" applyFont="1" applyFill="1" applyBorder="1" applyAlignment="1">
      <alignment horizontal="center" vertical="center"/>
    </xf>
    <xf numFmtId="0" fontId="14" fillId="0" borderId="0" xfId="0" applyFont="1" applyAlignment="1">
      <alignment horizontal="center" vertical="center"/>
    </xf>
    <xf numFmtId="164" fontId="0" fillId="0" borderId="1" xfId="0" applyNumberFormat="1" applyBorder="1" applyAlignment="1">
      <alignment horizontal="center" vertical="center" wrapText="1"/>
    </xf>
    <xf numFmtId="164" fontId="0" fillId="0" borderId="11" xfId="0" applyNumberFormat="1" applyBorder="1" applyAlignment="1">
      <alignment horizontal="center" vertical="center" wrapText="1"/>
    </xf>
    <xf numFmtId="164" fontId="0" fillId="0" borderId="5" xfId="0" applyNumberFormat="1" applyBorder="1" applyAlignment="1">
      <alignment horizontal="center" vertical="center" wrapText="1"/>
    </xf>
    <xf numFmtId="0" fontId="0" fillId="0" borderId="12" xfId="0" applyBorder="1" applyAlignment="1">
      <alignment horizontal="center" vertical="center" wrapText="1"/>
    </xf>
    <xf numFmtId="0" fontId="0" fillId="0" borderId="9" xfId="0" applyBorder="1" applyAlignment="1">
      <alignment horizontal="center" vertical="center" wrapText="1"/>
    </xf>
    <xf numFmtId="0" fontId="0" fillId="0" borderId="6" xfId="0"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E7DEEC"/>
      <color rgb="FFF0DAED"/>
      <color rgb="FFEDD7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oneCellAnchor>
    <xdr:from>
      <xdr:col>3</xdr:col>
      <xdr:colOff>155543</xdr:colOff>
      <xdr:row>30</xdr:row>
      <xdr:rowOff>19180</xdr:rowOff>
    </xdr:from>
    <xdr:ext cx="4696670" cy="219163"/>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593818" y="209680"/>
              <a:ext cx="4696670"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400" i="1">
                            <a:solidFill>
                              <a:schemeClr val="tx1"/>
                            </a:solidFill>
                            <a:effectLst/>
                            <a:latin typeface="Cambria Math" panose="02040503050406030204" pitchFamily="18" charset="0"/>
                            <a:ea typeface="+mn-ea"/>
                            <a:cs typeface="+mn-cs"/>
                          </a:rPr>
                        </m:ctrlPr>
                      </m:sSubPr>
                      <m:e>
                        <m:r>
                          <a:rPr lang="en-US" sz="1400" i="1">
                            <a:solidFill>
                              <a:schemeClr val="tx1"/>
                            </a:solidFill>
                            <a:effectLst/>
                            <a:latin typeface="Cambria Math" panose="02040503050406030204" pitchFamily="18" charset="0"/>
                            <a:ea typeface="+mn-ea"/>
                            <a:cs typeface="+mn-cs"/>
                          </a:rPr>
                          <m:t>𝑒</m:t>
                        </m:r>
                      </m:e>
                      <m:sub>
                        <m:r>
                          <a:rPr lang="en-US" sz="1400" i="1">
                            <a:solidFill>
                              <a:schemeClr val="tx1"/>
                            </a:solidFill>
                            <a:effectLst/>
                            <a:latin typeface="Cambria Math" panose="02040503050406030204" pitchFamily="18" charset="0"/>
                            <a:ea typeface="+mn-ea"/>
                            <a:cs typeface="+mn-cs"/>
                          </a:rPr>
                          <m:t>𝐶𝑂</m:t>
                        </m:r>
                        <m:r>
                          <a:rPr lang="en-US" sz="1400" i="1">
                            <a:solidFill>
                              <a:schemeClr val="tx1"/>
                            </a:solidFill>
                            <a:effectLst/>
                            <a:latin typeface="Cambria Math" panose="02040503050406030204" pitchFamily="18" charset="0"/>
                            <a:ea typeface="+mn-ea"/>
                            <a:cs typeface="+mn-cs"/>
                          </a:rPr>
                          <m:t>2</m:t>
                        </m:r>
                      </m:sub>
                    </m:sSub>
                    <m:r>
                      <a:rPr lang="en-US" sz="1400" i="1">
                        <a:solidFill>
                          <a:schemeClr val="tx1"/>
                        </a:solidFill>
                        <a:effectLst/>
                        <a:latin typeface="Cambria Math" panose="02040503050406030204" pitchFamily="18" charset="0"/>
                        <a:ea typeface="+mn-ea"/>
                        <a:cs typeface="+mn-cs"/>
                      </a:rPr>
                      <m:t>=[</m:t>
                    </m:r>
                    <m:sSub>
                      <m:sSubPr>
                        <m:ctrlPr>
                          <a:rPr lang="en-US" sz="1400" i="1">
                            <a:solidFill>
                              <a:schemeClr val="tx1"/>
                            </a:solidFill>
                            <a:effectLst/>
                            <a:latin typeface="Cambria Math" panose="02040503050406030204" pitchFamily="18" charset="0"/>
                            <a:ea typeface="+mn-ea"/>
                            <a:cs typeface="+mn-cs"/>
                          </a:rPr>
                        </m:ctrlPr>
                      </m:sSubPr>
                      <m:e>
                        <m:r>
                          <a:rPr lang="en-US" sz="1400" i="1">
                            <a:solidFill>
                              <a:schemeClr val="tx1"/>
                            </a:solidFill>
                            <a:effectLst/>
                            <a:latin typeface="Cambria Math" panose="02040503050406030204" pitchFamily="18" charset="0"/>
                            <a:ea typeface="+mn-ea"/>
                            <a:cs typeface="+mn-cs"/>
                          </a:rPr>
                          <m:t>𝐶</m:t>
                        </m:r>
                      </m:e>
                      <m:sub>
                        <m:r>
                          <a:rPr lang="en-US" sz="1400" i="1">
                            <a:solidFill>
                              <a:schemeClr val="tx1"/>
                            </a:solidFill>
                            <a:effectLst/>
                            <a:latin typeface="Cambria Math" panose="02040503050406030204" pitchFamily="18" charset="0"/>
                            <a:ea typeface="+mn-ea"/>
                            <a:cs typeface="+mn-cs"/>
                          </a:rPr>
                          <m:t>1</m:t>
                        </m:r>
                      </m:sub>
                    </m:sSub>
                    <m:r>
                      <a:rPr lang="en-US" sz="1400" i="1">
                        <a:solidFill>
                          <a:schemeClr val="tx1"/>
                        </a:solidFill>
                        <a:effectLst/>
                        <a:latin typeface="Cambria Math" panose="02040503050406030204" pitchFamily="18" charset="0"/>
                        <a:ea typeface="+mn-ea"/>
                        <a:cs typeface="+mn-cs"/>
                      </a:rPr>
                      <m:t>+</m:t>
                    </m:r>
                    <m:sSub>
                      <m:sSubPr>
                        <m:ctrlPr>
                          <a:rPr lang="en-US" sz="1400" i="1">
                            <a:solidFill>
                              <a:schemeClr val="tx1"/>
                            </a:solidFill>
                            <a:effectLst/>
                            <a:latin typeface="Cambria Math" panose="02040503050406030204" pitchFamily="18" charset="0"/>
                            <a:ea typeface="+mn-ea"/>
                            <a:cs typeface="+mn-cs"/>
                          </a:rPr>
                        </m:ctrlPr>
                      </m:sSubPr>
                      <m:e>
                        <m:r>
                          <a:rPr lang="en-US" sz="1400" i="1">
                            <a:solidFill>
                              <a:schemeClr val="tx1"/>
                            </a:solidFill>
                            <a:effectLst/>
                            <a:latin typeface="Cambria Math" panose="02040503050406030204" pitchFamily="18" charset="0"/>
                            <a:ea typeface="+mn-ea"/>
                            <a:cs typeface="+mn-cs"/>
                          </a:rPr>
                          <m:t>𝐶</m:t>
                        </m:r>
                      </m:e>
                      <m:sub>
                        <m:r>
                          <a:rPr lang="en-US" sz="1400" i="1">
                            <a:solidFill>
                              <a:schemeClr val="tx1"/>
                            </a:solidFill>
                            <a:effectLst/>
                            <a:latin typeface="Cambria Math" panose="02040503050406030204" pitchFamily="18" charset="0"/>
                            <a:ea typeface="+mn-ea"/>
                            <a:cs typeface="+mn-cs"/>
                          </a:rPr>
                          <m:t>2</m:t>
                        </m:r>
                      </m:sub>
                    </m:sSub>
                    <m:r>
                      <a:rPr lang="en-US" sz="1400" i="1">
                        <a:solidFill>
                          <a:schemeClr val="tx1"/>
                        </a:solidFill>
                        <a:effectLst/>
                        <a:latin typeface="Cambria Math" panose="02040503050406030204" pitchFamily="18" charset="0"/>
                        <a:ea typeface="+mn-ea"/>
                        <a:cs typeface="+mn-cs"/>
                      </a:rPr>
                      <m:t>∗</m:t>
                    </m:r>
                    <m:d>
                      <m:dPr>
                        <m:ctrlPr>
                          <a:rPr lang="en-US" sz="1400" i="1">
                            <a:solidFill>
                              <a:schemeClr val="tx1"/>
                            </a:solidFill>
                            <a:effectLst/>
                            <a:latin typeface="Cambria Math" panose="02040503050406030204" pitchFamily="18" charset="0"/>
                            <a:ea typeface="+mn-ea"/>
                            <a:cs typeface="+mn-cs"/>
                          </a:rPr>
                        </m:ctrlPr>
                      </m:dPr>
                      <m:e>
                        <m:r>
                          <a:rPr lang="en-US" sz="1400" i="1">
                            <a:solidFill>
                              <a:schemeClr val="tx1"/>
                            </a:solidFill>
                            <a:effectLst/>
                            <a:latin typeface="Cambria Math" panose="02040503050406030204" pitchFamily="18" charset="0"/>
                            <a:ea typeface="+mn-ea"/>
                            <a:cs typeface="+mn-cs"/>
                          </a:rPr>
                          <m:t>𝑇𝑅𝑅𝐿</m:t>
                        </m:r>
                      </m:e>
                    </m:d>
                    <m:r>
                      <a:rPr lang="en-US" sz="1400" i="1">
                        <a:solidFill>
                          <a:schemeClr val="tx1"/>
                        </a:solidFill>
                        <a:effectLst/>
                        <a:latin typeface="Cambria Math" panose="02040503050406030204" pitchFamily="18" charset="0"/>
                        <a:ea typeface="+mn-ea"/>
                        <a:cs typeface="+mn-cs"/>
                      </a:rPr>
                      <m:t>+ </m:t>
                    </m:r>
                    <m:sSub>
                      <m:sSubPr>
                        <m:ctrlPr>
                          <a:rPr lang="en-US" sz="1400" i="1">
                            <a:solidFill>
                              <a:schemeClr val="tx1"/>
                            </a:solidFill>
                            <a:effectLst/>
                            <a:latin typeface="Cambria Math" panose="02040503050406030204" pitchFamily="18" charset="0"/>
                            <a:ea typeface="+mn-ea"/>
                            <a:cs typeface="+mn-cs"/>
                          </a:rPr>
                        </m:ctrlPr>
                      </m:sSubPr>
                      <m:e>
                        <m:r>
                          <a:rPr lang="en-US" sz="1400" i="1">
                            <a:solidFill>
                              <a:schemeClr val="tx1"/>
                            </a:solidFill>
                            <a:effectLst/>
                            <a:latin typeface="Cambria Math" panose="02040503050406030204" pitchFamily="18" charset="0"/>
                            <a:ea typeface="+mn-ea"/>
                            <a:cs typeface="+mn-cs"/>
                          </a:rPr>
                          <m:t>𝐶</m:t>
                        </m:r>
                      </m:e>
                      <m:sub>
                        <m:r>
                          <a:rPr lang="en-US" sz="1400" i="1">
                            <a:solidFill>
                              <a:schemeClr val="tx1"/>
                            </a:solidFill>
                            <a:effectLst/>
                            <a:latin typeface="Cambria Math" panose="02040503050406030204" pitchFamily="18" charset="0"/>
                            <a:ea typeface="+mn-ea"/>
                            <a:cs typeface="+mn-cs"/>
                          </a:rPr>
                          <m:t>3</m:t>
                        </m:r>
                      </m:sub>
                    </m:sSub>
                    <m:r>
                      <a:rPr lang="en-US" sz="1400" i="1">
                        <a:solidFill>
                          <a:schemeClr val="tx1"/>
                        </a:solidFill>
                        <a:effectLst/>
                        <a:latin typeface="Cambria Math" panose="02040503050406030204" pitchFamily="18" charset="0"/>
                        <a:ea typeface="+mn-ea"/>
                        <a:cs typeface="+mn-cs"/>
                      </a:rPr>
                      <m:t>∗</m:t>
                    </m:r>
                    <m:d>
                      <m:dPr>
                        <m:ctrlPr>
                          <a:rPr lang="en-US" sz="1400" i="1">
                            <a:solidFill>
                              <a:schemeClr val="tx1"/>
                            </a:solidFill>
                            <a:effectLst/>
                            <a:latin typeface="Cambria Math" panose="02040503050406030204" pitchFamily="18" charset="0"/>
                            <a:ea typeface="+mn-ea"/>
                            <a:cs typeface="+mn-cs"/>
                          </a:rPr>
                        </m:ctrlPr>
                      </m:dPr>
                      <m:e>
                        <m:r>
                          <a:rPr lang="en-US" sz="1400" i="1">
                            <a:solidFill>
                              <a:schemeClr val="tx1"/>
                            </a:solidFill>
                            <a:effectLst/>
                            <a:latin typeface="Cambria Math" panose="02040503050406030204" pitchFamily="18" charset="0"/>
                            <a:ea typeface="+mn-ea"/>
                            <a:cs typeface="+mn-cs"/>
                          </a:rPr>
                          <m:t>∆</m:t>
                        </m:r>
                        <m:sSub>
                          <m:sSubPr>
                            <m:ctrlPr>
                              <a:rPr lang="en-US" sz="1400" i="1">
                                <a:solidFill>
                                  <a:schemeClr val="tx1"/>
                                </a:solidFill>
                                <a:effectLst/>
                                <a:latin typeface="Cambria Math" panose="02040503050406030204" pitchFamily="18" charset="0"/>
                                <a:ea typeface="+mn-ea"/>
                                <a:cs typeface="+mn-cs"/>
                              </a:rPr>
                            </m:ctrlPr>
                          </m:sSubPr>
                          <m:e>
                            <m:r>
                              <a:rPr lang="en-US" sz="1400" i="1">
                                <a:solidFill>
                                  <a:schemeClr val="tx1"/>
                                </a:solidFill>
                                <a:effectLst/>
                                <a:latin typeface="Cambria Math" panose="02040503050406030204" pitchFamily="18" charset="0"/>
                                <a:ea typeface="+mn-ea"/>
                                <a:cs typeface="+mn-cs"/>
                              </a:rPr>
                              <m:t>𝐶</m:t>
                            </m:r>
                          </m:e>
                          <m:sub>
                            <m:r>
                              <a:rPr lang="en-US" sz="1400" i="1">
                                <a:solidFill>
                                  <a:schemeClr val="tx1"/>
                                </a:solidFill>
                                <a:effectLst/>
                                <a:latin typeface="Cambria Math" panose="02040503050406030204" pitchFamily="18" charset="0"/>
                                <a:ea typeface="+mn-ea"/>
                                <a:cs typeface="+mn-cs"/>
                              </a:rPr>
                              <m:t>𝑑</m:t>
                            </m:r>
                          </m:sub>
                        </m:sSub>
                        <m:r>
                          <a:rPr lang="en-US" sz="1400" i="1">
                            <a:solidFill>
                              <a:schemeClr val="tx1"/>
                            </a:solidFill>
                            <a:effectLst/>
                            <a:latin typeface="Cambria Math" panose="02040503050406030204" pitchFamily="18" charset="0"/>
                            <a:ea typeface="+mn-ea"/>
                            <a:cs typeface="+mn-cs"/>
                          </a:rPr>
                          <m:t>𝐴</m:t>
                        </m:r>
                      </m:e>
                    </m:d>
                    <m:r>
                      <a:rPr lang="en-US" sz="1400" i="1">
                        <a:solidFill>
                          <a:schemeClr val="tx1"/>
                        </a:solidFill>
                        <a:effectLst/>
                        <a:latin typeface="Cambria Math" panose="02040503050406030204" pitchFamily="18" charset="0"/>
                        <a:ea typeface="+mn-ea"/>
                        <a:cs typeface="+mn-cs"/>
                      </a:rPr>
                      <m:t>+ </m:t>
                    </m:r>
                    <m:sSub>
                      <m:sSubPr>
                        <m:ctrlPr>
                          <a:rPr lang="en-US" sz="1400" i="1">
                            <a:solidFill>
                              <a:schemeClr val="tx1"/>
                            </a:solidFill>
                            <a:effectLst/>
                            <a:latin typeface="Cambria Math" panose="02040503050406030204" pitchFamily="18" charset="0"/>
                            <a:ea typeface="+mn-ea"/>
                            <a:cs typeface="+mn-cs"/>
                          </a:rPr>
                        </m:ctrlPr>
                      </m:sSubPr>
                      <m:e>
                        <m:r>
                          <a:rPr lang="en-US" sz="1400" i="1">
                            <a:solidFill>
                              <a:schemeClr val="tx1"/>
                            </a:solidFill>
                            <a:effectLst/>
                            <a:latin typeface="Cambria Math" panose="02040503050406030204" pitchFamily="18" charset="0"/>
                            <a:ea typeface="+mn-ea"/>
                            <a:cs typeface="+mn-cs"/>
                          </a:rPr>
                          <m:t>𝐶</m:t>
                        </m:r>
                      </m:e>
                      <m:sub>
                        <m:r>
                          <a:rPr lang="en-US" sz="1400" i="1">
                            <a:solidFill>
                              <a:schemeClr val="tx1"/>
                            </a:solidFill>
                            <a:effectLst/>
                            <a:latin typeface="Cambria Math" panose="02040503050406030204" pitchFamily="18" charset="0"/>
                            <a:ea typeface="+mn-ea"/>
                            <a:cs typeface="+mn-cs"/>
                          </a:rPr>
                          <m:t>4</m:t>
                        </m:r>
                      </m:sub>
                    </m:sSub>
                    <m:r>
                      <a:rPr lang="en-US" sz="1400" i="1">
                        <a:solidFill>
                          <a:schemeClr val="tx1"/>
                        </a:solidFill>
                        <a:effectLst/>
                        <a:latin typeface="Cambria Math" panose="02040503050406030204" pitchFamily="18" charset="0"/>
                        <a:ea typeface="+mn-ea"/>
                        <a:cs typeface="+mn-cs"/>
                      </a:rPr>
                      <m:t>∗</m:t>
                    </m:r>
                    <m:d>
                      <m:dPr>
                        <m:ctrlPr>
                          <a:rPr lang="en-US" sz="1400" i="1">
                            <a:solidFill>
                              <a:schemeClr val="tx1"/>
                            </a:solidFill>
                            <a:effectLst/>
                            <a:latin typeface="Cambria Math" panose="02040503050406030204" pitchFamily="18" charset="0"/>
                            <a:ea typeface="+mn-ea"/>
                            <a:cs typeface="+mn-cs"/>
                          </a:rPr>
                        </m:ctrlPr>
                      </m:dPr>
                      <m:e>
                        <m:r>
                          <a:rPr lang="en-US" sz="1400" i="1">
                            <a:solidFill>
                              <a:schemeClr val="tx1"/>
                            </a:solidFill>
                            <a:effectLst/>
                            <a:latin typeface="Cambria Math" panose="02040503050406030204" pitchFamily="18" charset="0"/>
                            <a:ea typeface="+mn-ea"/>
                            <a:cs typeface="+mn-cs"/>
                          </a:rPr>
                          <m:t>𝑊𝑅</m:t>
                        </m:r>
                      </m:e>
                    </m:d>
                    <m:r>
                      <a:rPr lang="en-US" sz="1400" i="1">
                        <a:solidFill>
                          <a:schemeClr val="tx1"/>
                        </a:solidFill>
                        <a:effectLst/>
                        <a:latin typeface="Cambria Math" panose="02040503050406030204" pitchFamily="18" charset="0"/>
                        <a:ea typeface="+mn-ea"/>
                        <a:cs typeface="+mn-cs"/>
                      </a:rPr>
                      <m:t>]∗</m:t>
                    </m:r>
                    <m:sSub>
                      <m:sSubPr>
                        <m:ctrlPr>
                          <a:rPr lang="en-US" sz="1400" i="1">
                            <a:solidFill>
                              <a:schemeClr val="tx1"/>
                            </a:solidFill>
                            <a:effectLst/>
                            <a:latin typeface="Cambria Math" panose="02040503050406030204" pitchFamily="18" charset="0"/>
                            <a:ea typeface="+mn-ea"/>
                            <a:cs typeface="+mn-cs"/>
                          </a:rPr>
                        </m:ctrlPr>
                      </m:sSubPr>
                      <m:e>
                        <m:r>
                          <a:rPr lang="en-US" sz="1400" i="1">
                            <a:solidFill>
                              <a:schemeClr val="tx1"/>
                            </a:solidFill>
                            <a:effectLst/>
                            <a:latin typeface="Cambria Math" panose="02040503050406030204" pitchFamily="18" charset="0"/>
                            <a:ea typeface="+mn-ea"/>
                            <a:cs typeface="+mn-cs"/>
                          </a:rPr>
                          <m:t>𝐶</m:t>
                        </m:r>
                      </m:e>
                      <m:sub>
                        <m:r>
                          <a:rPr lang="en-US" sz="1400" b="0" i="1">
                            <a:solidFill>
                              <a:schemeClr val="tx1"/>
                            </a:solidFill>
                            <a:effectLst/>
                            <a:latin typeface="Cambria Math" panose="02040503050406030204" pitchFamily="18" charset="0"/>
                            <a:ea typeface="+mn-ea"/>
                            <a:cs typeface="+mn-cs"/>
                          </a:rPr>
                          <m:t>5</m:t>
                        </m:r>
                      </m:sub>
                    </m:sSub>
                    <m:r>
                      <a:rPr lang="en-US" sz="1400" i="1">
                        <a:solidFill>
                          <a:schemeClr val="tx1"/>
                        </a:solidFill>
                        <a:effectLst/>
                        <a:latin typeface="Cambria Math" panose="02040503050406030204" pitchFamily="18" charset="0"/>
                        <a:ea typeface="+mn-ea"/>
                        <a:cs typeface="+mn-cs"/>
                      </a:rPr>
                      <m:t> </m:t>
                    </m:r>
                  </m:oMath>
                </m:oMathPara>
              </a14:m>
              <a:endParaRPr lang="en-US" sz="1400"/>
            </a:p>
          </xdr:txBody>
        </xdr:sp>
      </mc:Choice>
      <mc:Fallback xmlns="">
        <xdr:sp macro="" textlink="">
          <xdr:nvSpPr>
            <xdr:cNvPr id="7" name="TextBox 6"/>
            <xdr:cNvSpPr txBox="1"/>
          </xdr:nvSpPr>
          <xdr:spPr>
            <a:xfrm>
              <a:off x="1593818" y="209680"/>
              <a:ext cx="4696670"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400" i="0">
                  <a:solidFill>
                    <a:schemeClr val="tx1"/>
                  </a:solidFill>
                  <a:effectLst/>
                  <a:latin typeface="Cambria Math" panose="02040503050406030204" pitchFamily="18" charset="0"/>
                  <a:ea typeface="+mn-ea"/>
                  <a:cs typeface="+mn-cs"/>
                </a:rPr>
                <a:t>𝑒_𝐶𝑂2=[𝐶_1+𝐶_2∗(𝑇𝑅𝑅𝐿)+ 𝐶_3∗(∆𝐶_𝑑 𝐴)+ 𝐶_4∗(𝑊𝑅)]∗𝐶_</a:t>
              </a:r>
              <a:r>
                <a:rPr lang="en-US" sz="1400" b="0" i="0">
                  <a:solidFill>
                    <a:schemeClr val="tx1"/>
                  </a:solidFill>
                  <a:effectLst/>
                  <a:latin typeface="Cambria Math" panose="02040503050406030204" pitchFamily="18" charset="0"/>
                  <a:ea typeface="+mn-ea"/>
                  <a:cs typeface="+mn-cs"/>
                </a:rPr>
                <a:t>5 </a:t>
              </a:r>
              <a:r>
                <a:rPr lang="en-US" sz="1400" i="0">
                  <a:solidFill>
                    <a:schemeClr val="tx1"/>
                  </a:solidFill>
                  <a:effectLst/>
                  <a:latin typeface="Cambria Math" panose="02040503050406030204" pitchFamily="18" charset="0"/>
                  <a:ea typeface="+mn-ea"/>
                  <a:cs typeface="+mn-cs"/>
                </a:rPr>
                <a:t> </a:t>
              </a:r>
              <a:endParaRPr lang="en-US" sz="1400"/>
            </a:p>
          </xdr:txBody>
        </xdr:sp>
      </mc:Fallback>
    </mc:AlternateContent>
    <xdr:clientData/>
  </xdr:oneCellAnchor>
  <xdr:oneCellAnchor>
    <xdr:from>
      <xdr:col>5</xdr:col>
      <xdr:colOff>810721</xdr:colOff>
      <xdr:row>5</xdr:row>
      <xdr:rowOff>94202</xdr:rowOff>
    </xdr:from>
    <xdr:ext cx="4720716" cy="219163"/>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4140330" y="1684463"/>
              <a:ext cx="472071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400" i="1">
                            <a:solidFill>
                              <a:schemeClr val="tx1"/>
                            </a:solidFill>
                            <a:effectLst/>
                            <a:latin typeface="Cambria Math" panose="02040503050406030204" pitchFamily="18" charset="0"/>
                            <a:ea typeface="+mn-ea"/>
                            <a:cs typeface="+mn-cs"/>
                          </a:rPr>
                        </m:ctrlPr>
                      </m:sSubPr>
                      <m:e>
                        <m:r>
                          <a:rPr lang="en-US" sz="1400" i="1">
                            <a:solidFill>
                              <a:schemeClr val="tx1"/>
                            </a:solidFill>
                            <a:effectLst/>
                            <a:latin typeface="Cambria Math" panose="02040503050406030204" pitchFamily="18" charset="0"/>
                            <a:ea typeface="+mn-ea"/>
                            <a:cs typeface="+mn-cs"/>
                          </a:rPr>
                          <m:t>𝑒</m:t>
                        </m:r>
                      </m:e>
                      <m:sub>
                        <m:r>
                          <a:rPr lang="en-US" sz="1400" i="1">
                            <a:solidFill>
                              <a:schemeClr val="tx1"/>
                            </a:solidFill>
                            <a:effectLst/>
                            <a:latin typeface="Cambria Math" panose="02040503050406030204" pitchFamily="18" charset="0"/>
                            <a:ea typeface="+mn-ea"/>
                            <a:cs typeface="+mn-cs"/>
                          </a:rPr>
                          <m:t>𝐶𝑂</m:t>
                        </m:r>
                        <m:r>
                          <a:rPr lang="en-US" sz="1400" i="1">
                            <a:solidFill>
                              <a:schemeClr val="tx1"/>
                            </a:solidFill>
                            <a:effectLst/>
                            <a:latin typeface="Cambria Math" panose="02040503050406030204" pitchFamily="18" charset="0"/>
                            <a:ea typeface="+mn-ea"/>
                            <a:cs typeface="+mn-cs"/>
                          </a:rPr>
                          <m:t>2</m:t>
                        </m:r>
                      </m:sub>
                    </m:sSub>
                    <m:r>
                      <a:rPr lang="en-US" sz="1400" i="1">
                        <a:solidFill>
                          <a:schemeClr val="tx1"/>
                        </a:solidFill>
                        <a:effectLst/>
                        <a:latin typeface="Cambria Math" panose="02040503050406030204" pitchFamily="18" charset="0"/>
                        <a:ea typeface="+mn-ea"/>
                        <a:cs typeface="+mn-cs"/>
                      </a:rPr>
                      <m:t>=[</m:t>
                    </m:r>
                    <m:sSub>
                      <m:sSubPr>
                        <m:ctrlPr>
                          <a:rPr lang="en-US" sz="1400" i="1">
                            <a:solidFill>
                              <a:schemeClr val="tx1"/>
                            </a:solidFill>
                            <a:effectLst/>
                            <a:latin typeface="Cambria Math" panose="02040503050406030204" pitchFamily="18" charset="0"/>
                            <a:ea typeface="+mn-ea"/>
                            <a:cs typeface="+mn-cs"/>
                          </a:rPr>
                        </m:ctrlPr>
                      </m:sSubPr>
                      <m:e>
                        <m:r>
                          <a:rPr lang="en-US" sz="1400" i="1">
                            <a:solidFill>
                              <a:schemeClr val="tx1"/>
                            </a:solidFill>
                            <a:effectLst/>
                            <a:latin typeface="Cambria Math" panose="02040503050406030204" pitchFamily="18" charset="0"/>
                            <a:ea typeface="+mn-ea"/>
                            <a:cs typeface="+mn-cs"/>
                          </a:rPr>
                          <m:t>𝐶</m:t>
                        </m:r>
                      </m:e>
                      <m:sub>
                        <m:r>
                          <a:rPr lang="en-US" sz="1400" i="1">
                            <a:solidFill>
                              <a:schemeClr val="tx1"/>
                            </a:solidFill>
                            <a:effectLst/>
                            <a:latin typeface="Cambria Math" panose="02040503050406030204" pitchFamily="18" charset="0"/>
                            <a:ea typeface="+mn-ea"/>
                            <a:cs typeface="+mn-cs"/>
                          </a:rPr>
                          <m:t>1</m:t>
                        </m:r>
                      </m:sub>
                    </m:sSub>
                    <m:r>
                      <a:rPr lang="en-US" sz="1400" i="1">
                        <a:solidFill>
                          <a:schemeClr val="tx1"/>
                        </a:solidFill>
                        <a:effectLst/>
                        <a:latin typeface="Cambria Math" panose="02040503050406030204" pitchFamily="18" charset="0"/>
                        <a:ea typeface="+mn-ea"/>
                        <a:cs typeface="+mn-cs"/>
                      </a:rPr>
                      <m:t>+</m:t>
                    </m:r>
                    <m:sSub>
                      <m:sSubPr>
                        <m:ctrlPr>
                          <a:rPr lang="en-US" sz="1400" i="1">
                            <a:solidFill>
                              <a:schemeClr val="tx1"/>
                            </a:solidFill>
                            <a:effectLst/>
                            <a:latin typeface="Cambria Math" panose="02040503050406030204" pitchFamily="18" charset="0"/>
                            <a:ea typeface="+mn-ea"/>
                            <a:cs typeface="+mn-cs"/>
                          </a:rPr>
                        </m:ctrlPr>
                      </m:sSubPr>
                      <m:e>
                        <m:r>
                          <a:rPr lang="en-US" sz="1400" i="1">
                            <a:solidFill>
                              <a:schemeClr val="tx1"/>
                            </a:solidFill>
                            <a:effectLst/>
                            <a:latin typeface="Cambria Math" panose="02040503050406030204" pitchFamily="18" charset="0"/>
                            <a:ea typeface="+mn-ea"/>
                            <a:cs typeface="+mn-cs"/>
                          </a:rPr>
                          <m:t>𝐶</m:t>
                        </m:r>
                      </m:e>
                      <m:sub>
                        <m:r>
                          <a:rPr lang="en-US" sz="1400" i="1">
                            <a:solidFill>
                              <a:schemeClr val="tx1"/>
                            </a:solidFill>
                            <a:effectLst/>
                            <a:latin typeface="Cambria Math" panose="02040503050406030204" pitchFamily="18" charset="0"/>
                            <a:ea typeface="+mn-ea"/>
                            <a:cs typeface="+mn-cs"/>
                          </a:rPr>
                          <m:t>2</m:t>
                        </m:r>
                      </m:sub>
                    </m:sSub>
                    <m:r>
                      <a:rPr lang="en-US" sz="1400" i="1">
                        <a:solidFill>
                          <a:schemeClr val="tx1"/>
                        </a:solidFill>
                        <a:effectLst/>
                        <a:latin typeface="Cambria Math" panose="02040503050406030204" pitchFamily="18" charset="0"/>
                        <a:ea typeface="+mn-ea"/>
                        <a:cs typeface="+mn-cs"/>
                      </a:rPr>
                      <m:t>∗</m:t>
                    </m:r>
                    <m:d>
                      <m:dPr>
                        <m:ctrlPr>
                          <a:rPr lang="en-US" sz="1400" i="1">
                            <a:solidFill>
                              <a:schemeClr val="tx1"/>
                            </a:solidFill>
                            <a:effectLst/>
                            <a:latin typeface="Cambria Math" panose="02040503050406030204" pitchFamily="18" charset="0"/>
                            <a:ea typeface="+mn-ea"/>
                            <a:cs typeface="+mn-cs"/>
                          </a:rPr>
                        </m:ctrlPr>
                      </m:dPr>
                      <m:e>
                        <m:r>
                          <a:rPr lang="en-US" sz="1400" i="1">
                            <a:solidFill>
                              <a:schemeClr val="tx1"/>
                            </a:solidFill>
                            <a:effectLst/>
                            <a:latin typeface="Cambria Math" panose="02040503050406030204" pitchFamily="18" charset="0"/>
                            <a:ea typeface="+mn-ea"/>
                            <a:cs typeface="+mn-cs"/>
                          </a:rPr>
                          <m:t>𝑇𝑅𝑅𝐿</m:t>
                        </m:r>
                      </m:e>
                    </m:d>
                    <m:r>
                      <a:rPr lang="en-US" sz="1400" i="1">
                        <a:solidFill>
                          <a:schemeClr val="tx1"/>
                        </a:solidFill>
                        <a:effectLst/>
                        <a:latin typeface="Cambria Math" panose="02040503050406030204" pitchFamily="18" charset="0"/>
                        <a:ea typeface="+mn-ea"/>
                        <a:cs typeface="+mn-cs"/>
                      </a:rPr>
                      <m:t>+ </m:t>
                    </m:r>
                    <m:sSub>
                      <m:sSubPr>
                        <m:ctrlPr>
                          <a:rPr lang="en-US" sz="1400" i="1">
                            <a:solidFill>
                              <a:schemeClr val="tx1"/>
                            </a:solidFill>
                            <a:effectLst/>
                            <a:latin typeface="Cambria Math" panose="02040503050406030204" pitchFamily="18" charset="0"/>
                            <a:ea typeface="+mn-ea"/>
                            <a:cs typeface="+mn-cs"/>
                          </a:rPr>
                        </m:ctrlPr>
                      </m:sSubPr>
                      <m:e>
                        <m:r>
                          <a:rPr lang="en-US" sz="1400" i="1">
                            <a:solidFill>
                              <a:schemeClr val="tx1"/>
                            </a:solidFill>
                            <a:effectLst/>
                            <a:latin typeface="Cambria Math" panose="02040503050406030204" pitchFamily="18" charset="0"/>
                            <a:ea typeface="+mn-ea"/>
                            <a:cs typeface="+mn-cs"/>
                          </a:rPr>
                          <m:t>𝐶</m:t>
                        </m:r>
                      </m:e>
                      <m:sub>
                        <m:r>
                          <a:rPr lang="en-US" sz="1400" i="1">
                            <a:solidFill>
                              <a:schemeClr val="tx1"/>
                            </a:solidFill>
                            <a:effectLst/>
                            <a:latin typeface="Cambria Math" panose="02040503050406030204" pitchFamily="18" charset="0"/>
                            <a:ea typeface="+mn-ea"/>
                            <a:cs typeface="+mn-cs"/>
                          </a:rPr>
                          <m:t>3</m:t>
                        </m:r>
                      </m:sub>
                    </m:sSub>
                    <m:r>
                      <a:rPr lang="en-US" sz="1400" i="1">
                        <a:solidFill>
                          <a:schemeClr val="tx1"/>
                        </a:solidFill>
                        <a:effectLst/>
                        <a:latin typeface="Cambria Math" panose="02040503050406030204" pitchFamily="18" charset="0"/>
                        <a:ea typeface="+mn-ea"/>
                        <a:cs typeface="+mn-cs"/>
                      </a:rPr>
                      <m:t>∗</m:t>
                    </m:r>
                    <m:d>
                      <m:dPr>
                        <m:ctrlPr>
                          <a:rPr lang="en-US" sz="1400" i="1">
                            <a:solidFill>
                              <a:schemeClr val="tx1"/>
                            </a:solidFill>
                            <a:effectLst/>
                            <a:latin typeface="Cambria Math" panose="02040503050406030204" pitchFamily="18" charset="0"/>
                            <a:ea typeface="+mn-ea"/>
                            <a:cs typeface="+mn-cs"/>
                          </a:rPr>
                        </m:ctrlPr>
                      </m:dPr>
                      <m:e>
                        <m:r>
                          <a:rPr lang="en-US" sz="1400" i="1">
                            <a:solidFill>
                              <a:schemeClr val="tx1"/>
                            </a:solidFill>
                            <a:effectLst/>
                            <a:latin typeface="Cambria Math" panose="02040503050406030204" pitchFamily="18" charset="0"/>
                            <a:ea typeface="+mn-ea"/>
                            <a:cs typeface="+mn-cs"/>
                          </a:rPr>
                          <m:t>∆</m:t>
                        </m:r>
                        <m:sSub>
                          <m:sSubPr>
                            <m:ctrlPr>
                              <a:rPr lang="en-US" sz="1400" i="1">
                                <a:solidFill>
                                  <a:schemeClr val="tx1"/>
                                </a:solidFill>
                                <a:effectLst/>
                                <a:latin typeface="Cambria Math" panose="02040503050406030204" pitchFamily="18" charset="0"/>
                                <a:ea typeface="+mn-ea"/>
                                <a:cs typeface="+mn-cs"/>
                              </a:rPr>
                            </m:ctrlPr>
                          </m:sSubPr>
                          <m:e>
                            <m:r>
                              <a:rPr lang="en-US" sz="1400" i="1">
                                <a:solidFill>
                                  <a:schemeClr val="tx1"/>
                                </a:solidFill>
                                <a:effectLst/>
                                <a:latin typeface="Cambria Math" panose="02040503050406030204" pitchFamily="18" charset="0"/>
                                <a:ea typeface="+mn-ea"/>
                                <a:cs typeface="+mn-cs"/>
                              </a:rPr>
                              <m:t>𝐶</m:t>
                            </m:r>
                          </m:e>
                          <m:sub>
                            <m:r>
                              <a:rPr lang="en-US" sz="1400" i="1">
                                <a:solidFill>
                                  <a:schemeClr val="tx1"/>
                                </a:solidFill>
                                <a:effectLst/>
                                <a:latin typeface="Cambria Math" panose="02040503050406030204" pitchFamily="18" charset="0"/>
                                <a:ea typeface="+mn-ea"/>
                                <a:cs typeface="+mn-cs"/>
                              </a:rPr>
                              <m:t>𝑑</m:t>
                            </m:r>
                          </m:sub>
                        </m:sSub>
                        <m:r>
                          <a:rPr lang="en-US" sz="1400" i="1">
                            <a:solidFill>
                              <a:schemeClr val="tx1"/>
                            </a:solidFill>
                            <a:effectLst/>
                            <a:latin typeface="Cambria Math" panose="02040503050406030204" pitchFamily="18" charset="0"/>
                            <a:ea typeface="+mn-ea"/>
                            <a:cs typeface="+mn-cs"/>
                          </a:rPr>
                          <m:t>𝐴</m:t>
                        </m:r>
                      </m:e>
                    </m:d>
                    <m:r>
                      <a:rPr lang="en-US" sz="1400" i="1">
                        <a:solidFill>
                          <a:schemeClr val="tx1"/>
                        </a:solidFill>
                        <a:effectLst/>
                        <a:latin typeface="Cambria Math" panose="02040503050406030204" pitchFamily="18" charset="0"/>
                        <a:ea typeface="+mn-ea"/>
                        <a:cs typeface="+mn-cs"/>
                      </a:rPr>
                      <m:t>+ </m:t>
                    </m:r>
                    <m:sSub>
                      <m:sSubPr>
                        <m:ctrlPr>
                          <a:rPr lang="en-US" sz="1400" i="1">
                            <a:solidFill>
                              <a:schemeClr val="tx1"/>
                            </a:solidFill>
                            <a:effectLst/>
                            <a:latin typeface="Cambria Math" panose="02040503050406030204" pitchFamily="18" charset="0"/>
                            <a:ea typeface="+mn-ea"/>
                            <a:cs typeface="+mn-cs"/>
                          </a:rPr>
                        </m:ctrlPr>
                      </m:sSubPr>
                      <m:e>
                        <m:r>
                          <a:rPr lang="en-US" sz="1400" i="1">
                            <a:solidFill>
                              <a:schemeClr val="tx1"/>
                            </a:solidFill>
                            <a:effectLst/>
                            <a:latin typeface="Cambria Math" panose="02040503050406030204" pitchFamily="18" charset="0"/>
                            <a:ea typeface="+mn-ea"/>
                            <a:cs typeface="+mn-cs"/>
                          </a:rPr>
                          <m:t>𝐶</m:t>
                        </m:r>
                      </m:e>
                      <m:sub>
                        <m:r>
                          <a:rPr lang="en-US" sz="1400" i="1">
                            <a:solidFill>
                              <a:schemeClr val="tx1"/>
                            </a:solidFill>
                            <a:effectLst/>
                            <a:latin typeface="Cambria Math" panose="02040503050406030204" pitchFamily="18" charset="0"/>
                            <a:ea typeface="+mn-ea"/>
                            <a:cs typeface="+mn-cs"/>
                          </a:rPr>
                          <m:t>4</m:t>
                        </m:r>
                      </m:sub>
                    </m:sSub>
                    <m:r>
                      <a:rPr lang="en-US" sz="1400" i="1">
                        <a:solidFill>
                          <a:schemeClr val="tx1"/>
                        </a:solidFill>
                        <a:effectLst/>
                        <a:latin typeface="Cambria Math" panose="02040503050406030204" pitchFamily="18" charset="0"/>
                        <a:ea typeface="+mn-ea"/>
                        <a:cs typeface="+mn-cs"/>
                      </a:rPr>
                      <m:t>∗</m:t>
                    </m:r>
                    <m:d>
                      <m:dPr>
                        <m:ctrlPr>
                          <a:rPr lang="en-US" sz="1400" i="1">
                            <a:solidFill>
                              <a:schemeClr val="tx1"/>
                            </a:solidFill>
                            <a:effectLst/>
                            <a:latin typeface="Cambria Math" panose="02040503050406030204" pitchFamily="18" charset="0"/>
                            <a:ea typeface="+mn-ea"/>
                            <a:cs typeface="+mn-cs"/>
                          </a:rPr>
                        </m:ctrlPr>
                      </m:dPr>
                      <m:e>
                        <m:r>
                          <a:rPr lang="en-US" sz="1400" i="1">
                            <a:solidFill>
                              <a:schemeClr val="tx1"/>
                            </a:solidFill>
                            <a:effectLst/>
                            <a:latin typeface="Cambria Math" panose="02040503050406030204" pitchFamily="18" charset="0"/>
                            <a:ea typeface="+mn-ea"/>
                            <a:cs typeface="+mn-cs"/>
                          </a:rPr>
                          <m:t>𝑊𝑅</m:t>
                        </m:r>
                      </m:e>
                    </m:d>
                    <m:r>
                      <a:rPr lang="en-US" sz="1400" i="1">
                        <a:solidFill>
                          <a:schemeClr val="tx1"/>
                        </a:solidFill>
                        <a:effectLst/>
                        <a:latin typeface="Cambria Math" panose="02040503050406030204" pitchFamily="18" charset="0"/>
                        <a:ea typeface="+mn-ea"/>
                        <a:cs typeface="+mn-cs"/>
                      </a:rPr>
                      <m:t>]∗</m:t>
                    </m:r>
                    <m:sSub>
                      <m:sSubPr>
                        <m:ctrlPr>
                          <a:rPr lang="en-US" sz="1400" i="1">
                            <a:solidFill>
                              <a:schemeClr val="tx1"/>
                            </a:solidFill>
                            <a:effectLst/>
                            <a:latin typeface="Cambria Math" panose="02040503050406030204" pitchFamily="18" charset="0"/>
                            <a:ea typeface="+mn-ea"/>
                            <a:cs typeface="+mn-cs"/>
                          </a:rPr>
                        </m:ctrlPr>
                      </m:sSubPr>
                      <m:e>
                        <m:r>
                          <a:rPr lang="en-US" sz="1400" i="1">
                            <a:solidFill>
                              <a:schemeClr val="tx1"/>
                            </a:solidFill>
                            <a:effectLst/>
                            <a:latin typeface="Cambria Math" panose="02040503050406030204" pitchFamily="18" charset="0"/>
                            <a:ea typeface="+mn-ea"/>
                            <a:cs typeface="+mn-cs"/>
                          </a:rPr>
                          <m:t>𝐶</m:t>
                        </m:r>
                      </m:e>
                      <m:sub>
                        <m:r>
                          <a:rPr lang="en-US" sz="1400" b="0" i="1">
                            <a:solidFill>
                              <a:schemeClr val="tx1"/>
                            </a:solidFill>
                            <a:effectLst/>
                            <a:latin typeface="Cambria Math" panose="02040503050406030204" pitchFamily="18" charset="0"/>
                            <a:ea typeface="+mn-ea"/>
                            <a:cs typeface="+mn-cs"/>
                          </a:rPr>
                          <m:t>5</m:t>
                        </m:r>
                      </m:sub>
                    </m:sSub>
                    <m:r>
                      <a:rPr lang="en-US" sz="1400" i="1">
                        <a:solidFill>
                          <a:schemeClr val="tx1"/>
                        </a:solidFill>
                        <a:effectLst/>
                        <a:latin typeface="Cambria Math" panose="02040503050406030204" pitchFamily="18" charset="0"/>
                        <a:ea typeface="+mn-ea"/>
                        <a:cs typeface="+mn-cs"/>
                      </a:rPr>
                      <m:t> </m:t>
                    </m:r>
                  </m:oMath>
                </m:oMathPara>
              </a14:m>
              <a:endParaRPr lang="en-US" sz="1400"/>
            </a:p>
          </xdr:txBody>
        </xdr:sp>
      </mc:Choice>
      <mc:Fallback xmlns="">
        <xdr:sp macro="" textlink="">
          <xdr:nvSpPr>
            <xdr:cNvPr id="6" name="TextBox 5"/>
            <xdr:cNvSpPr txBox="1"/>
          </xdr:nvSpPr>
          <xdr:spPr>
            <a:xfrm>
              <a:off x="4140330" y="1684463"/>
              <a:ext cx="4720716"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400" i="0">
                  <a:solidFill>
                    <a:schemeClr val="tx1"/>
                  </a:solidFill>
                  <a:effectLst/>
                  <a:latin typeface="Cambria Math" panose="02040503050406030204" pitchFamily="18" charset="0"/>
                  <a:ea typeface="+mn-ea"/>
                  <a:cs typeface="+mn-cs"/>
                </a:rPr>
                <a:t>𝑒_𝐶𝑂2=[𝐶_1+𝐶_2∗(𝑇𝑅𝑅𝐿)+ 𝐶_3∗(∆𝐶_𝑑 𝐴)+ 𝐶_4∗(𝑊𝑅)]∗𝐶_</a:t>
              </a:r>
              <a:r>
                <a:rPr lang="en-US" sz="1400" b="0" i="0">
                  <a:solidFill>
                    <a:schemeClr val="tx1"/>
                  </a:solidFill>
                  <a:effectLst/>
                  <a:latin typeface="Cambria Math" panose="02040503050406030204" pitchFamily="18" charset="0"/>
                  <a:ea typeface="+mn-ea"/>
                  <a:cs typeface="+mn-cs"/>
                </a:rPr>
                <a:t>5 </a:t>
              </a:r>
              <a:r>
                <a:rPr lang="en-US" sz="1400" i="0">
                  <a:solidFill>
                    <a:schemeClr val="tx1"/>
                  </a:solidFill>
                  <a:effectLst/>
                  <a:latin typeface="Cambria Math" panose="02040503050406030204" pitchFamily="18" charset="0"/>
                  <a:ea typeface="+mn-ea"/>
                  <a:cs typeface="+mn-cs"/>
                </a:rPr>
                <a:t> </a:t>
              </a:r>
              <a:endParaRPr lang="en-US" sz="14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oneCellAnchor>
    <xdr:from>
      <xdr:col>3</xdr:col>
      <xdr:colOff>344970</xdr:colOff>
      <xdr:row>6</xdr:row>
      <xdr:rowOff>12009</xdr:rowOff>
    </xdr:from>
    <xdr:ext cx="7833491" cy="180434"/>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2945709" y="1163292"/>
              <a:ext cx="7833491" cy="1804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d>
                      <m:dPr>
                        <m:begChr m:val="["/>
                        <m:endChr m:val="]"/>
                        <m:ctrlPr>
                          <a:rPr lang="en-US" sz="1200" i="1">
                            <a:solidFill>
                              <a:schemeClr val="tx1"/>
                            </a:solidFill>
                            <a:effectLst/>
                            <a:latin typeface="Cambria Math" panose="02040503050406030204" pitchFamily="18" charset="0"/>
                            <a:ea typeface="+mn-ea"/>
                            <a:cs typeface="+mn-cs"/>
                          </a:rPr>
                        </m:ctrlPr>
                      </m:dPr>
                      <m:e>
                        <m:d>
                          <m:dPr>
                            <m:ctrlPr>
                              <a:rPr lang="en-US" sz="1200" i="1">
                                <a:solidFill>
                                  <a:schemeClr val="tx1"/>
                                </a:solidFill>
                                <a:effectLst/>
                                <a:latin typeface="Cambria Math" panose="02040503050406030204" pitchFamily="18" charset="0"/>
                                <a:ea typeface="+mn-ea"/>
                                <a:cs typeface="+mn-cs"/>
                              </a:rPr>
                            </m:ctrlPr>
                          </m:dPr>
                          <m:e>
                            <m:r>
                              <a:rPr lang="en-US" sz="1200" i="1">
                                <a:solidFill>
                                  <a:schemeClr val="tx1"/>
                                </a:solidFill>
                                <a:effectLst/>
                                <a:latin typeface="Cambria Math" panose="02040503050406030204" pitchFamily="18" charset="0"/>
                                <a:ea typeface="+mn-ea"/>
                                <a:cs typeface="+mn-cs"/>
                              </a:rPr>
                              <m:t>𝐴𝑒𝑟𝑜𝐷𝑒𝑣𝑖𝑐𝑒</m:t>
                            </m:r>
                            <m:r>
                              <a:rPr lang="en-US" sz="1200" i="1">
                                <a:solidFill>
                                  <a:schemeClr val="tx1"/>
                                </a:solidFill>
                                <a:effectLst/>
                                <a:latin typeface="Cambria Math" panose="02040503050406030204" pitchFamily="18" charset="0"/>
                                <a:ea typeface="+mn-ea"/>
                                <a:cs typeface="+mn-cs"/>
                              </a:rPr>
                              <m:t>1×1</m:t>
                            </m:r>
                          </m:e>
                        </m:d>
                        <m:r>
                          <a:rPr lang="en-US" sz="1200" i="1">
                            <a:solidFill>
                              <a:schemeClr val="tx1"/>
                            </a:solidFill>
                            <a:effectLst/>
                            <a:latin typeface="Cambria Math" panose="02040503050406030204" pitchFamily="18" charset="0"/>
                            <a:ea typeface="+mn-ea"/>
                            <a:cs typeface="+mn-cs"/>
                          </a:rPr>
                          <m:t>+ </m:t>
                        </m:r>
                        <m:d>
                          <m:dPr>
                            <m:ctrlPr>
                              <a:rPr lang="en-US" sz="1200" i="1">
                                <a:solidFill>
                                  <a:schemeClr val="tx1"/>
                                </a:solidFill>
                                <a:effectLst/>
                                <a:latin typeface="Cambria Math" panose="02040503050406030204" pitchFamily="18" charset="0"/>
                                <a:ea typeface="+mn-ea"/>
                                <a:cs typeface="+mn-cs"/>
                              </a:rPr>
                            </m:ctrlPr>
                          </m:dPr>
                          <m:e>
                            <m:r>
                              <a:rPr lang="en-US" sz="1200" i="1">
                                <a:solidFill>
                                  <a:schemeClr val="tx1"/>
                                </a:solidFill>
                                <a:effectLst/>
                                <a:latin typeface="Cambria Math" panose="02040503050406030204" pitchFamily="18" charset="0"/>
                                <a:ea typeface="+mn-ea"/>
                                <a:cs typeface="+mn-cs"/>
                              </a:rPr>
                              <m:t>𝐴𝑒𝑟𝑜𝐷𝑒𝑣𝑖𝑐𝑒</m:t>
                            </m:r>
                            <m:r>
                              <a:rPr lang="en-US" sz="1200" i="1">
                                <a:solidFill>
                                  <a:schemeClr val="tx1"/>
                                </a:solidFill>
                                <a:effectLst/>
                                <a:latin typeface="Cambria Math" panose="02040503050406030204" pitchFamily="18" charset="0"/>
                                <a:ea typeface="+mn-ea"/>
                                <a:cs typeface="+mn-cs"/>
                              </a:rPr>
                              <m:t>2×0.9</m:t>
                            </m:r>
                          </m:e>
                        </m:d>
                        <m:r>
                          <a:rPr lang="en-US" sz="1200" i="1">
                            <a:solidFill>
                              <a:schemeClr val="tx1"/>
                            </a:solidFill>
                            <a:effectLst/>
                            <a:latin typeface="Cambria Math" panose="02040503050406030204" pitchFamily="18" charset="0"/>
                            <a:ea typeface="+mn-ea"/>
                            <a:cs typeface="+mn-cs"/>
                          </a:rPr>
                          <m:t>+ </m:t>
                        </m:r>
                        <m:d>
                          <m:dPr>
                            <m:ctrlPr>
                              <a:rPr lang="en-US" sz="1200" i="1">
                                <a:solidFill>
                                  <a:schemeClr val="tx1"/>
                                </a:solidFill>
                                <a:effectLst/>
                                <a:latin typeface="Cambria Math" panose="02040503050406030204" pitchFamily="18" charset="0"/>
                                <a:ea typeface="+mn-ea"/>
                                <a:cs typeface="+mn-cs"/>
                              </a:rPr>
                            </m:ctrlPr>
                          </m:dPr>
                          <m:e>
                            <m:r>
                              <a:rPr lang="en-US" sz="1200" i="1">
                                <a:solidFill>
                                  <a:schemeClr val="tx1"/>
                                </a:solidFill>
                                <a:effectLst/>
                                <a:latin typeface="Cambria Math" panose="02040503050406030204" pitchFamily="18" charset="0"/>
                                <a:ea typeface="+mn-ea"/>
                                <a:cs typeface="+mn-cs"/>
                              </a:rPr>
                              <m:t>𝐴𝑒𝑟𝑜𝐷𝑒𝑣𝑖𝑐𝑒</m:t>
                            </m:r>
                            <m:r>
                              <a:rPr lang="en-US" sz="1200" i="1">
                                <a:solidFill>
                                  <a:schemeClr val="tx1"/>
                                </a:solidFill>
                                <a:effectLst/>
                                <a:latin typeface="Cambria Math" panose="02040503050406030204" pitchFamily="18" charset="0"/>
                                <a:ea typeface="+mn-ea"/>
                                <a:cs typeface="+mn-cs"/>
                              </a:rPr>
                              <m:t>3×0.8</m:t>
                            </m:r>
                          </m:e>
                        </m:d>
                        <m:r>
                          <a:rPr lang="en-US" sz="1200" i="1">
                            <a:solidFill>
                              <a:schemeClr val="tx1"/>
                            </a:solidFill>
                            <a:effectLst/>
                            <a:latin typeface="Cambria Math" panose="02040503050406030204" pitchFamily="18" charset="0"/>
                            <a:ea typeface="+mn-ea"/>
                            <a:cs typeface="+mn-cs"/>
                          </a:rPr>
                          <m:t>+ (</m:t>
                        </m:r>
                        <m:r>
                          <a:rPr lang="en-US" sz="1200" i="1">
                            <a:solidFill>
                              <a:schemeClr val="tx1"/>
                            </a:solidFill>
                            <a:effectLst/>
                            <a:latin typeface="Cambria Math" panose="02040503050406030204" pitchFamily="18" charset="0"/>
                            <a:ea typeface="+mn-ea"/>
                            <a:cs typeface="+mn-cs"/>
                          </a:rPr>
                          <m:t>𝐴𝑒𝑟𝑜𝐷𝑒𝑣𝑖𝑐𝑒</m:t>
                        </m:r>
                        <m:r>
                          <a:rPr lang="en-US" sz="1200" i="1">
                            <a:solidFill>
                              <a:schemeClr val="tx1"/>
                            </a:solidFill>
                            <a:effectLst/>
                            <a:latin typeface="Cambria Math" panose="02040503050406030204" pitchFamily="18" charset="0"/>
                            <a:ea typeface="+mn-ea"/>
                            <a:cs typeface="+mn-cs"/>
                          </a:rPr>
                          <m:t>(</m:t>
                        </m:r>
                        <m:r>
                          <a:rPr lang="en-US" sz="1200" i="1">
                            <a:solidFill>
                              <a:schemeClr val="tx1"/>
                            </a:solidFill>
                            <a:effectLst/>
                            <a:latin typeface="Cambria Math" panose="02040503050406030204" pitchFamily="18" charset="0"/>
                            <a:ea typeface="+mn-ea"/>
                            <a:cs typeface="+mn-cs"/>
                          </a:rPr>
                          <m:t>𝑥</m:t>
                        </m:r>
                        <m:r>
                          <a:rPr lang="en-US" sz="1200" i="1">
                            <a:solidFill>
                              <a:schemeClr val="tx1"/>
                            </a:solidFill>
                            <a:effectLst/>
                            <a:latin typeface="Cambria Math" panose="02040503050406030204" pitchFamily="18" charset="0"/>
                            <a:ea typeface="+mn-ea"/>
                            <a:cs typeface="+mn-cs"/>
                          </a:rPr>
                          <m:t>)×0.8)… </m:t>
                        </m:r>
                      </m:e>
                    </m:d>
                    <m:r>
                      <a:rPr lang="en-US" sz="1200" i="1">
                        <a:solidFill>
                          <a:schemeClr val="tx1"/>
                        </a:solidFill>
                        <a:effectLst/>
                        <a:latin typeface="Cambria Math" panose="02040503050406030204" pitchFamily="18" charset="0"/>
                        <a:ea typeface="+mn-ea"/>
                        <a:cs typeface="+mn-cs"/>
                      </a:rPr>
                      <m:t>= </m:t>
                    </m:r>
                    <m:r>
                      <a:rPr lang="en-US" sz="1200" i="1">
                        <a:solidFill>
                          <a:schemeClr val="tx1"/>
                        </a:solidFill>
                        <a:effectLst/>
                        <a:latin typeface="Cambria Math" panose="02040503050406030204" pitchFamily="18" charset="0"/>
                        <a:ea typeface="+mn-ea"/>
                        <a:cs typeface="+mn-cs"/>
                      </a:rPr>
                      <m:t>𝐶𝑜𝑚𝑏𝑖𝑛𝑒𝑑</m:t>
                    </m:r>
                    <m:r>
                      <a:rPr lang="en-US" sz="1200" i="1">
                        <a:solidFill>
                          <a:schemeClr val="tx1"/>
                        </a:solidFill>
                        <a:effectLst/>
                        <a:latin typeface="Cambria Math" panose="02040503050406030204" pitchFamily="18" charset="0"/>
                        <a:ea typeface="+mn-ea"/>
                        <a:cs typeface="+mn-cs"/>
                      </a:rPr>
                      <m:t> ∆</m:t>
                    </m:r>
                    <m:sSub>
                      <m:sSubPr>
                        <m:ctrlPr>
                          <a:rPr lang="en-US" sz="1200" i="1">
                            <a:solidFill>
                              <a:schemeClr val="tx1"/>
                            </a:solidFill>
                            <a:effectLst/>
                            <a:latin typeface="Cambria Math" panose="02040503050406030204" pitchFamily="18" charset="0"/>
                            <a:ea typeface="+mn-ea"/>
                            <a:cs typeface="+mn-cs"/>
                          </a:rPr>
                        </m:ctrlPr>
                      </m:sSubPr>
                      <m:e>
                        <m:r>
                          <a:rPr lang="en-US" sz="1200" i="1">
                            <a:solidFill>
                              <a:schemeClr val="tx1"/>
                            </a:solidFill>
                            <a:effectLst/>
                            <a:latin typeface="Cambria Math" panose="02040503050406030204" pitchFamily="18" charset="0"/>
                            <a:ea typeface="+mn-ea"/>
                            <a:cs typeface="+mn-cs"/>
                          </a:rPr>
                          <m:t>𝐶</m:t>
                        </m:r>
                      </m:e>
                      <m:sub>
                        <m:r>
                          <a:rPr lang="en-US" sz="1200" i="1">
                            <a:solidFill>
                              <a:schemeClr val="tx1"/>
                            </a:solidFill>
                            <a:effectLst/>
                            <a:latin typeface="Cambria Math" panose="02040503050406030204" pitchFamily="18" charset="0"/>
                            <a:ea typeface="+mn-ea"/>
                            <a:cs typeface="+mn-cs"/>
                          </a:rPr>
                          <m:t>𝑑</m:t>
                        </m:r>
                      </m:sub>
                    </m:sSub>
                    <m:r>
                      <a:rPr lang="en-US" sz="1200" i="1">
                        <a:solidFill>
                          <a:schemeClr val="tx1"/>
                        </a:solidFill>
                        <a:effectLst/>
                        <a:latin typeface="Cambria Math" panose="02040503050406030204" pitchFamily="18" charset="0"/>
                        <a:ea typeface="+mn-ea"/>
                        <a:cs typeface="+mn-cs"/>
                      </a:rPr>
                      <m:t>𝐴</m:t>
                    </m:r>
                  </m:oMath>
                </m:oMathPara>
              </a14:m>
              <a:endParaRPr lang="en-US" sz="1200">
                <a:latin typeface="Cambria" panose="02040503050406030204" pitchFamily="18" charset="0"/>
                <a:ea typeface="Cambria" panose="02040503050406030204" pitchFamily="18" charset="0"/>
              </a:endParaRPr>
            </a:p>
          </xdr:txBody>
        </xdr:sp>
      </mc:Choice>
      <mc:Fallback xmlns="">
        <xdr:sp macro="" textlink="">
          <xdr:nvSpPr>
            <xdr:cNvPr id="3" name="TextBox 2"/>
            <xdr:cNvSpPr txBox="1"/>
          </xdr:nvSpPr>
          <xdr:spPr>
            <a:xfrm>
              <a:off x="2945709" y="1163292"/>
              <a:ext cx="7833491" cy="1804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200" i="0">
                  <a:solidFill>
                    <a:schemeClr val="tx1"/>
                  </a:solidFill>
                  <a:effectLst/>
                  <a:latin typeface="Cambria Math" panose="02040503050406030204" pitchFamily="18" charset="0"/>
                  <a:ea typeface="+mn-ea"/>
                  <a:cs typeface="+mn-cs"/>
                </a:rPr>
                <a:t>[(𝐴𝑒𝑟𝑜𝐷𝑒𝑣𝑖𝑐𝑒1×1)+ (𝐴𝑒𝑟𝑜𝐷𝑒𝑣𝑖𝑐𝑒2×0.9)+ (𝐴𝑒𝑟𝑜𝐷𝑒𝑣𝑖𝑐𝑒3×0.8)+ (𝐴𝑒𝑟𝑜𝐷𝑒𝑣𝑖𝑐𝑒(𝑥)×0.8)… ]= 𝐶𝑜𝑚𝑏𝑖𝑛𝑒𝑑 ∆𝐶_𝑑 𝐴</a:t>
              </a:r>
              <a:endParaRPr lang="en-US" sz="1200">
                <a:latin typeface="Cambria" panose="02040503050406030204" pitchFamily="18" charset="0"/>
                <a:ea typeface="Cambria" panose="02040503050406030204" pitchFamily="18" charset="0"/>
              </a:endParaRPr>
            </a:p>
          </xdr:txBody>
        </xdr:sp>
      </mc:Fallback>
    </mc:AlternateContent>
    <xdr:clientData/>
  </xdr:oneCellAnchor>
</xdr:wsDr>
</file>

<file path=xl/persons/person.xml><?xml version="1.0" encoding="utf-8"?>
<personList xmlns="http://schemas.microsoft.com/office/spreadsheetml/2018/threadedcomments" xmlns:x="http://schemas.openxmlformats.org/spreadsheetml/2006/main">
  <person displayName="Kimberly Heroy-Rogalski" id="{C51C89EF-4D58-4BB2-BAB4-8BC47EC87A5B}" userId="c70fdd5706319704"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31" dT="2019-04-06T13:33:03.69" personId="{C51C89EF-4D58-4BB2-BAB4-8BC47EC87A5B}" id="{2BF65D40-2ECA-4874-A34D-35A509A6982F}">
    <text>Define ATIS and TPMS in the spreadsheet somewhere, and in this droplist, please correct TMPS to TPMS.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X43"/>
  <sheetViews>
    <sheetView showGridLines="0" showRowColHeaders="0" tabSelected="1" zoomScale="145" zoomScaleNormal="145" workbookViewId="0">
      <selection activeCell="I35" sqref="I35:J35"/>
    </sheetView>
  </sheetViews>
  <sheetFormatPr defaultColWidth="9.1796875" defaultRowHeight="14.5" x14ac:dyDescent="0.35"/>
  <cols>
    <col min="1" max="1" width="9.1796875" style="36"/>
    <col min="2" max="2" width="3.453125" style="36" customWidth="1"/>
    <col min="3" max="3" width="12.453125" style="39" customWidth="1"/>
    <col min="4" max="10" width="12.453125" style="36" customWidth="1"/>
    <col min="11" max="11" width="10.54296875" style="36" customWidth="1"/>
    <col min="12" max="17" width="9.1796875" style="36"/>
    <col min="18" max="18" width="3.7265625" style="36" customWidth="1"/>
    <col min="19" max="16384" width="9.1796875" style="36"/>
  </cols>
  <sheetData>
    <row r="1" spans="2:24" ht="28.5" customHeight="1" x14ac:dyDescent="0.35">
      <c r="B1" s="70"/>
      <c r="C1" s="88" t="s">
        <v>63</v>
      </c>
      <c r="D1" s="88"/>
      <c r="E1" s="88"/>
      <c r="F1" s="88"/>
      <c r="G1" s="88"/>
      <c r="H1" s="88"/>
      <c r="I1" s="88"/>
      <c r="J1" s="88"/>
      <c r="K1" s="88"/>
      <c r="L1" s="88"/>
      <c r="M1" s="88"/>
      <c r="N1" s="88"/>
      <c r="O1" s="88"/>
      <c r="P1" s="88"/>
      <c r="Q1" s="71"/>
      <c r="R1" s="72"/>
    </row>
    <row r="2" spans="2:24" ht="15" customHeight="1" x14ac:dyDescent="0.35">
      <c r="B2" s="60"/>
      <c r="C2" s="90" t="s">
        <v>117</v>
      </c>
      <c r="D2" s="90"/>
      <c r="E2" s="90"/>
      <c r="F2" s="90"/>
      <c r="G2" s="90"/>
      <c r="H2" s="90"/>
      <c r="I2" s="90"/>
      <c r="J2" s="90"/>
      <c r="K2" s="90"/>
      <c r="L2" s="90"/>
      <c r="M2" s="90"/>
      <c r="N2" s="90"/>
      <c r="O2" s="90"/>
      <c r="P2" s="90"/>
      <c r="Q2" s="90"/>
      <c r="R2" s="75"/>
    </row>
    <row r="3" spans="2:24" ht="15" customHeight="1" x14ac:dyDescent="0.35">
      <c r="B3" s="60"/>
      <c r="C3" s="90"/>
      <c r="D3" s="90"/>
      <c r="E3" s="90"/>
      <c r="F3" s="90"/>
      <c r="G3" s="90"/>
      <c r="H3" s="90"/>
      <c r="I3" s="90"/>
      <c r="J3" s="90"/>
      <c r="K3" s="90"/>
      <c r="L3" s="90"/>
      <c r="M3" s="90"/>
      <c r="N3" s="90"/>
      <c r="O3" s="90"/>
      <c r="P3" s="90"/>
      <c r="Q3" s="90"/>
      <c r="R3" s="75"/>
    </row>
    <row r="4" spans="2:24" ht="15" customHeight="1" x14ac:dyDescent="0.35">
      <c r="B4" s="60"/>
      <c r="C4" s="90"/>
      <c r="D4" s="90"/>
      <c r="E4" s="90"/>
      <c r="F4" s="90"/>
      <c r="G4" s="90"/>
      <c r="H4" s="90"/>
      <c r="I4" s="90"/>
      <c r="J4" s="90"/>
      <c r="K4" s="90"/>
      <c r="L4" s="90"/>
      <c r="M4" s="90"/>
      <c r="N4" s="90"/>
      <c r="O4" s="90"/>
      <c r="P4" s="90"/>
      <c r="Q4" s="90"/>
      <c r="R4" s="75"/>
    </row>
    <row r="5" spans="2:24" ht="15" customHeight="1" x14ac:dyDescent="0.35">
      <c r="B5" s="60"/>
      <c r="C5" s="76"/>
      <c r="D5" s="76"/>
      <c r="E5" s="76"/>
      <c r="F5" s="76"/>
      <c r="G5" s="76"/>
      <c r="H5" s="76"/>
      <c r="I5" s="76"/>
      <c r="J5" s="76"/>
      <c r="K5" s="76"/>
      <c r="L5" s="76"/>
      <c r="M5" s="76"/>
      <c r="N5" s="76"/>
      <c r="O5" s="76"/>
      <c r="P5" s="76"/>
      <c r="Q5" s="76"/>
      <c r="R5" s="75"/>
    </row>
    <row r="6" spans="2:24" x14ac:dyDescent="0.35">
      <c r="B6" s="60"/>
      <c r="C6" s="62"/>
      <c r="D6" s="61"/>
      <c r="E6" s="61"/>
      <c r="F6" s="61"/>
      <c r="G6" s="61"/>
      <c r="H6" s="61"/>
      <c r="I6" s="61"/>
      <c r="J6" s="61"/>
      <c r="K6" s="62"/>
      <c r="L6" s="62"/>
      <c r="M6" s="62"/>
      <c r="N6" s="62"/>
      <c r="O6" s="64"/>
      <c r="P6" s="64"/>
      <c r="Q6" s="64"/>
      <c r="R6" s="63"/>
      <c r="S6" s="38"/>
      <c r="T6" s="38"/>
      <c r="U6" s="38"/>
      <c r="V6" s="38"/>
      <c r="W6" s="38"/>
      <c r="X6" s="38"/>
    </row>
    <row r="7" spans="2:24" x14ac:dyDescent="0.35">
      <c r="B7" s="60"/>
      <c r="C7" s="62"/>
      <c r="D7" s="61"/>
      <c r="E7" s="61"/>
      <c r="F7" s="61"/>
      <c r="G7" s="61"/>
      <c r="H7" s="61"/>
      <c r="I7" s="61"/>
      <c r="J7" s="61"/>
      <c r="K7" s="62"/>
      <c r="L7" s="62"/>
      <c r="M7" s="62"/>
      <c r="N7" s="62"/>
      <c r="O7" s="64"/>
      <c r="P7" s="64"/>
      <c r="Q7" s="64"/>
      <c r="R7" s="63"/>
      <c r="S7" s="38"/>
      <c r="T7" s="38"/>
      <c r="U7" s="38"/>
      <c r="V7" s="38"/>
      <c r="W7" s="38"/>
      <c r="X7" s="38"/>
    </row>
    <row r="8" spans="2:24" x14ac:dyDescent="0.35">
      <c r="B8" s="60"/>
      <c r="C8" s="89" t="s">
        <v>69</v>
      </c>
      <c r="D8" s="89"/>
      <c r="E8" s="89"/>
      <c r="F8" s="89"/>
      <c r="G8" s="89"/>
      <c r="H8" s="89"/>
      <c r="I8" s="89"/>
      <c r="J8" s="89"/>
      <c r="K8" s="89"/>
      <c r="L8" s="89"/>
      <c r="M8" s="89"/>
      <c r="N8" s="89"/>
      <c r="O8" s="89"/>
      <c r="P8" s="89"/>
      <c r="Q8" s="89"/>
      <c r="R8" s="63"/>
      <c r="S8" s="38"/>
      <c r="T8" s="38"/>
      <c r="U8" s="38"/>
      <c r="V8" s="38"/>
      <c r="W8" s="38"/>
      <c r="X8" s="38"/>
    </row>
    <row r="9" spans="2:24" x14ac:dyDescent="0.35">
      <c r="B9" s="60"/>
      <c r="C9" s="89" t="s">
        <v>131</v>
      </c>
      <c r="D9" s="89"/>
      <c r="E9" s="89"/>
      <c r="F9" s="89"/>
      <c r="G9" s="89"/>
      <c r="H9" s="89"/>
      <c r="I9" s="89"/>
      <c r="J9" s="89"/>
      <c r="K9" s="89"/>
      <c r="L9" s="89"/>
      <c r="M9" s="89"/>
      <c r="N9" s="89"/>
      <c r="O9" s="89"/>
      <c r="P9" s="89"/>
      <c r="Q9" s="89"/>
      <c r="R9" s="63"/>
      <c r="S9" s="38"/>
      <c r="T9" s="38"/>
      <c r="U9" s="38"/>
      <c r="V9" s="38"/>
      <c r="W9" s="38"/>
      <c r="X9" s="38"/>
    </row>
    <row r="10" spans="2:24" x14ac:dyDescent="0.35">
      <c r="B10" s="60"/>
      <c r="C10" s="91" t="s">
        <v>132</v>
      </c>
      <c r="D10" s="91"/>
      <c r="E10" s="91"/>
      <c r="F10" s="91"/>
      <c r="G10" s="91"/>
      <c r="H10" s="91"/>
      <c r="I10" s="91"/>
      <c r="J10" s="91"/>
      <c r="K10" s="91"/>
      <c r="L10" s="91"/>
      <c r="M10" s="91"/>
      <c r="N10" s="91"/>
      <c r="O10" s="91"/>
      <c r="P10" s="91"/>
      <c r="Q10" s="91"/>
      <c r="R10" s="63"/>
      <c r="S10" s="38"/>
      <c r="T10" s="38"/>
      <c r="U10" s="38"/>
      <c r="V10" s="38"/>
      <c r="W10" s="38"/>
      <c r="X10" s="38"/>
    </row>
    <row r="11" spans="2:24" x14ac:dyDescent="0.35">
      <c r="B11" s="60"/>
      <c r="C11" s="91"/>
      <c r="D11" s="91"/>
      <c r="E11" s="91"/>
      <c r="F11" s="91"/>
      <c r="G11" s="91"/>
      <c r="H11" s="91"/>
      <c r="I11" s="91"/>
      <c r="J11" s="91"/>
      <c r="K11" s="91"/>
      <c r="L11" s="91"/>
      <c r="M11" s="91"/>
      <c r="N11" s="91"/>
      <c r="O11" s="91"/>
      <c r="P11" s="91"/>
      <c r="Q11" s="91"/>
      <c r="R11" s="63"/>
      <c r="S11" s="38"/>
      <c r="T11" s="38"/>
      <c r="U11" s="38"/>
      <c r="V11" s="38"/>
      <c r="W11" s="38"/>
      <c r="X11" s="38"/>
    </row>
    <row r="12" spans="2:24" x14ac:dyDescent="0.35">
      <c r="B12" s="60"/>
      <c r="C12" s="89" t="s">
        <v>133</v>
      </c>
      <c r="D12" s="89"/>
      <c r="E12" s="89"/>
      <c r="F12" s="89"/>
      <c r="G12" s="89"/>
      <c r="H12" s="89"/>
      <c r="I12" s="89"/>
      <c r="J12" s="89"/>
      <c r="K12" s="89"/>
      <c r="L12" s="89"/>
      <c r="M12" s="89"/>
      <c r="N12" s="89"/>
      <c r="O12" s="89"/>
      <c r="P12" s="89"/>
      <c r="Q12" s="89"/>
      <c r="R12" s="63"/>
      <c r="S12" s="38"/>
      <c r="T12" s="38"/>
      <c r="U12" s="38"/>
      <c r="V12" s="38"/>
      <c r="W12" s="38"/>
      <c r="X12" s="38"/>
    </row>
    <row r="13" spans="2:24" x14ac:dyDescent="0.35">
      <c r="B13" s="60"/>
      <c r="C13" s="89" t="s">
        <v>136</v>
      </c>
      <c r="D13" s="89"/>
      <c r="E13" s="89"/>
      <c r="F13" s="89"/>
      <c r="G13" s="89"/>
      <c r="H13" s="89"/>
      <c r="I13" s="89"/>
      <c r="J13" s="89"/>
      <c r="K13" s="89"/>
      <c r="L13" s="89"/>
      <c r="M13" s="89"/>
      <c r="N13" s="89"/>
      <c r="O13" s="89"/>
      <c r="P13" s="89"/>
      <c r="Q13" s="64"/>
      <c r="R13" s="63"/>
      <c r="S13" s="38"/>
      <c r="T13" s="38"/>
      <c r="U13" s="38"/>
      <c r="V13" s="38"/>
      <c r="W13" s="38"/>
      <c r="X13" s="38"/>
    </row>
    <row r="14" spans="2:24" x14ac:dyDescent="0.35">
      <c r="B14" s="60"/>
      <c r="C14" s="89" t="s">
        <v>134</v>
      </c>
      <c r="D14" s="89"/>
      <c r="E14" s="89"/>
      <c r="F14" s="89"/>
      <c r="G14" s="89"/>
      <c r="H14" s="89"/>
      <c r="I14" s="89"/>
      <c r="J14" s="89"/>
      <c r="K14" s="89"/>
      <c r="L14" s="89"/>
      <c r="M14" s="89"/>
      <c r="N14" s="89"/>
      <c r="O14" s="89"/>
      <c r="P14" s="89"/>
      <c r="Q14" s="64"/>
      <c r="R14" s="63"/>
      <c r="S14" s="38"/>
      <c r="T14" s="38"/>
      <c r="U14" s="38"/>
      <c r="V14" s="38"/>
      <c r="W14" s="38"/>
      <c r="X14" s="38"/>
    </row>
    <row r="15" spans="2:24" x14ac:dyDescent="0.35">
      <c r="B15" s="60"/>
      <c r="C15" s="89" t="s">
        <v>135</v>
      </c>
      <c r="D15" s="89"/>
      <c r="E15" s="89"/>
      <c r="F15" s="89"/>
      <c r="G15" s="89"/>
      <c r="H15" s="89"/>
      <c r="I15" s="89"/>
      <c r="J15" s="89"/>
      <c r="K15" s="89"/>
      <c r="L15" s="89"/>
      <c r="M15" s="89"/>
      <c r="N15" s="89"/>
      <c r="O15" s="89"/>
      <c r="P15" s="89"/>
      <c r="Q15" s="64"/>
      <c r="R15" s="63"/>
      <c r="S15" s="38"/>
      <c r="T15" s="38"/>
      <c r="U15" s="38"/>
      <c r="V15" s="38"/>
      <c r="W15" s="38"/>
      <c r="X15" s="38"/>
    </row>
    <row r="16" spans="2:24" x14ac:dyDescent="0.35">
      <c r="B16" s="60"/>
      <c r="C16" s="94" t="s">
        <v>60</v>
      </c>
      <c r="D16" s="89"/>
      <c r="E16" s="89"/>
      <c r="F16" s="89"/>
      <c r="G16" s="89"/>
      <c r="H16" s="89"/>
      <c r="I16" s="89"/>
      <c r="J16" s="89"/>
      <c r="K16" s="89"/>
      <c r="L16" s="89"/>
      <c r="M16" s="89"/>
      <c r="N16" s="89"/>
      <c r="O16" s="89"/>
      <c r="P16" s="89"/>
      <c r="Q16" s="64"/>
      <c r="R16" s="63"/>
      <c r="S16" s="38"/>
      <c r="T16" s="38"/>
      <c r="U16" s="38"/>
      <c r="V16" s="38"/>
      <c r="W16" s="38"/>
      <c r="X16" s="38"/>
    </row>
    <row r="17" spans="2:24" x14ac:dyDescent="0.35">
      <c r="B17" s="60"/>
      <c r="C17" s="89" t="s">
        <v>64</v>
      </c>
      <c r="D17" s="89"/>
      <c r="E17" s="89"/>
      <c r="F17" s="89"/>
      <c r="G17" s="89"/>
      <c r="H17" s="89"/>
      <c r="I17" s="89"/>
      <c r="J17" s="89"/>
      <c r="K17" s="89"/>
      <c r="L17" s="89"/>
      <c r="M17" s="89"/>
      <c r="N17" s="89"/>
      <c r="O17" s="89"/>
      <c r="P17" s="89"/>
      <c r="Q17" s="64"/>
      <c r="R17" s="63"/>
      <c r="S17" s="38"/>
      <c r="T17" s="38"/>
      <c r="U17" s="38"/>
      <c r="V17" s="38"/>
      <c r="W17" s="38"/>
      <c r="X17" s="38"/>
    </row>
    <row r="18" spans="2:24" x14ac:dyDescent="0.35">
      <c r="B18" s="60"/>
      <c r="C18" s="89" t="s">
        <v>65</v>
      </c>
      <c r="D18" s="89"/>
      <c r="E18" s="89"/>
      <c r="F18" s="89"/>
      <c r="G18" s="89"/>
      <c r="H18" s="89"/>
      <c r="I18" s="89"/>
      <c r="J18" s="89"/>
      <c r="K18" s="89"/>
      <c r="L18" s="89"/>
      <c r="M18" s="89"/>
      <c r="N18" s="89"/>
      <c r="O18" s="89"/>
      <c r="P18" s="89"/>
      <c r="Q18" s="64"/>
      <c r="R18" s="63"/>
      <c r="S18" s="38"/>
      <c r="T18" s="38"/>
      <c r="U18" s="38"/>
      <c r="V18" s="38"/>
      <c r="W18" s="38"/>
      <c r="X18" s="38"/>
    </row>
    <row r="19" spans="2:24" x14ac:dyDescent="0.35">
      <c r="B19" s="60"/>
      <c r="C19" s="94" t="s">
        <v>61</v>
      </c>
      <c r="D19" s="89"/>
      <c r="E19" s="89"/>
      <c r="F19" s="89"/>
      <c r="G19" s="89"/>
      <c r="H19" s="89"/>
      <c r="I19" s="89"/>
      <c r="J19" s="89"/>
      <c r="K19" s="89"/>
      <c r="L19" s="89"/>
      <c r="M19" s="89"/>
      <c r="N19" s="89"/>
      <c r="O19" s="89"/>
      <c r="P19" s="89"/>
      <c r="Q19" s="64"/>
      <c r="R19" s="63"/>
      <c r="S19" s="38"/>
      <c r="T19" s="38"/>
      <c r="U19" s="38"/>
      <c r="V19" s="38"/>
      <c r="W19" s="38"/>
      <c r="X19" s="38"/>
    </row>
    <row r="20" spans="2:24" x14ac:dyDescent="0.35">
      <c r="B20" s="60"/>
      <c r="C20" s="91" t="s">
        <v>114</v>
      </c>
      <c r="D20" s="91"/>
      <c r="E20" s="91"/>
      <c r="F20" s="91"/>
      <c r="G20" s="91"/>
      <c r="H20" s="91"/>
      <c r="I20" s="91"/>
      <c r="J20" s="91"/>
      <c r="K20" s="91"/>
      <c r="L20" s="91"/>
      <c r="M20" s="91"/>
      <c r="N20" s="91"/>
      <c r="O20" s="91"/>
      <c r="P20" s="91"/>
      <c r="Q20" s="91"/>
      <c r="R20" s="63"/>
      <c r="S20" s="38"/>
      <c r="T20" s="38"/>
      <c r="U20" s="38"/>
      <c r="V20" s="38"/>
      <c r="W20" s="38"/>
      <c r="X20" s="38"/>
    </row>
    <row r="21" spans="2:24" ht="16.5" x14ac:dyDescent="0.35">
      <c r="B21" s="60"/>
      <c r="C21" s="89" t="s">
        <v>116</v>
      </c>
      <c r="D21" s="89"/>
      <c r="E21" s="89"/>
      <c r="F21" s="89"/>
      <c r="G21" s="89"/>
      <c r="H21" s="89"/>
      <c r="I21" s="89"/>
      <c r="J21" s="89"/>
      <c r="K21" s="89"/>
      <c r="L21" s="89"/>
      <c r="M21" s="89"/>
      <c r="N21" s="89"/>
      <c r="O21" s="89"/>
      <c r="P21" s="89"/>
      <c r="Q21" s="64"/>
      <c r="R21" s="63"/>
      <c r="S21" s="38"/>
      <c r="T21" s="38"/>
      <c r="U21" s="38"/>
      <c r="V21" s="38"/>
      <c r="W21" s="38"/>
      <c r="X21" s="38"/>
    </row>
    <row r="22" spans="2:24" x14ac:dyDescent="0.35">
      <c r="B22" s="60"/>
      <c r="C22" s="94" t="s">
        <v>62</v>
      </c>
      <c r="D22" s="89"/>
      <c r="E22" s="89"/>
      <c r="F22" s="89"/>
      <c r="G22" s="89"/>
      <c r="H22" s="89"/>
      <c r="I22" s="89"/>
      <c r="J22" s="89"/>
      <c r="K22" s="89"/>
      <c r="L22" s="89"/>
      <c r="M22" s="89"/>
      <c r="N22" s="89"/>
      <c r="O22" s="89"/>
      <c r="P22" s="89"/>
      <c r="Q22" s="64"/>
      <c r="R22" s="63"/>
      <c r="S22" s="38"/>
      <c r="T22" s="38"/>
      <c r="U22" s="38"/>
      <c r="V22" s="38"/>
      <c r="W22" s="38"/>
      <c r="X22" s="38"/>
    </row>
    <row r="23" spans="2:24" ht="28.5" customHeight="1" x14ac:dyDescent="0.35">
      <c r="B23" s="60"/>
      <c r="C23" s="91" t="s">
        <v>66</v>
      </c>
      <c r="D23" s="91"/>
      <c r="E23" s="91"/>
      <c r="F23" s="91"/>
      <c r="G23" s="91"/>
      <c r="H23" s="91"/>
      <c r="I23" s="91"/>
      <c r="J23" s="91"/>
      <c r="K23" s="91"/>
      <c r="L23" s="91"/>
      <c r="M23" s="91"/>
      <c r="N23" s="91"/>
      <c r="O23" s="91"/>
      <c r="P23" s="91"/>
      <c r="Q23" s="91"/>
      <c r="R23" s="63"/>
      <c r="S23" s="38"/>
      <c r="T23" s="38"/>
      <c r="U23" s="38"/>
      <c r="V23" s="38"/>
      <c r="W23" s="38"/>
      <c r="X23" s="38"/>
    </row>
    <row r="24" spans="2:24" x14ac:dyDescent="0.35">
      <c r="B24" s="60"/>
      <c r="C24" s="89" t="s">
        <v>67</v>
      </c>
      <c r="D24" s="89"/>
      <c r="E24" s="89"/>
      <c r="F24" s="89"/>
      <c r="G24" s="89"/>
      <c r="H24" s="89"/>
      <c r="I24" s="89"/>
      <c r="J24" s="89"/>
      <c r="K24" s="89"/>
      <c r="L24" s="89"/>
      <c r="M24" s="89"/>
      <c r="N24" s="89"/>
      <c r="O24" s="89"/>
      <c r="P24" s="89"/>
      <c r="Q24" s="89"/>
      <c r="R24" s="63"/>
      <c r="S24" s="38"/>
      <c r="T24" s="38"/>
      <c r="U24" s="38"/>
      <c r="V24" s="38"/>
      <c r="W24" s="38"/>
      <c r="X24" s="38"/>
    </row>
    <row r="25" spans="2:24" ht="15" thickBot="1" x14ac:dyDescent="0.4">
      <c r="B25" s="65"/>
      <c r="C25" s="73"/>
      <c r="D25" s="73"/>
      <c r="E25" s="73"/>
      <c r="F25" s="73"/>
      <c r="G25" s="73"/>
      <c r="H25" s="73"/>
      <c r="I25" s="73"/>
      <c r="J25" s="73"/>
      <c r="K25" s="73"/>
      <c r="L25" s="73"/>
      <c r="M25" s="73"/>
      <c r="N25" s="73"/>
      <c r="O25" s="73"/>
      <c r="P25" s="73"/>
      <c r="Q25" s="73"/>
      <c r="R25" s="74"/>
      <c r="S25" s="38"/>
      <c r="T25" s="38"/>
      <c r="U25" s="38"/>
      <c r="V25" s="38"/>
      <c r="W25" s="38"/>
      <c r="X25" s="38"/>
    </row>
    <row r="26" spans="2:24" x14ac:dyDescent="0.35">
      <c r="C26" s="37"/>
      <c r="D26" s="37"/>
      <c r="E26" s="37"/>
      <c r="F26" s="37"/>
      <c r="G26" s="37"/>
      <c r="H26" s="37"/>
      <c r="I26" s="37"/>
      <c r="J26" s="37"/>
    </row>
    <row r="27" spans="2:24" ht="15" thickBot="1" x14ac:dyDescent="0.4"/>
    <row r="28" spans="2:24" x14ac:dyDescent="0.35">
      <c r="B28" s="40"/>
      <c r="C28" s="41"/>
      <c r="D28" s="42"/>
      <c r="E28" s="42"/>
      <c r="F28" s="42"/>
      <c r="G28" s="42"/>
      <c r="H28" s="42"/>
      <c r="I28" s="42"/>
      <c r="J28" s="42"/>
      <c r="K28" s="42"/>
      <c r="L28" s="42"/>
      <c r="M28" s="42"/>
      <c r="N28" s="42"/>
      <c r="O28" s="42"/>
      <c r="P28" s="42"/>
      <c r="Q28" s="42"/>
      <c r="R28" s="43"/>
    </row>
    <row r="29" spans="2:24" x14ac:dyDescent="0.35">
      <c r="B29" s="44"/>
      <c r="C29" s="93" t="s">
        <v>28</v>
      </c>
      <c r="D29" s="93"/>
      <c r="E29"/>
      <c r="F29"/>
      <c r="G29"/>
      <c r="H29"/>
      <c r="I29"/>
      <c r="J29"/>
      <c r="K29"/>
      <c r="L29"/>
      <c r="M29"/>
      <c r="N29"/>
      <c r="O29"/>
      <c r="P29"/>
      <c r="Q29"/>
      <c r="R29" s="45"/>
    </row>
    <row r="30" spans="2:24" x14ac:dyDescent="0.35">
      <c r="B30" s="44"/>
      <c r="C30" s="48"/>
      <c r="D30"/>
      <c r="E30"/>
      <c r="F30"/>
      <c r="G30"/>
      <c r="H30"/>
      <c r="I30"/>
      <c r="J30"/>
      <c r="K30"/>
      <c r="L30"/>
      <c r="M30"/>
      <c r="N30"/>
      <c r="O30"/>
      <c r="P30"/>
      <c r="Q30"/>
      <c r="R30" s="45"/>
    </row>
    <row r="31" spans="2:24" x14ac:dyDescent="0.35">
      <c r="B31" s="44"/>
      <c r="C31" s="48"/>
      <c r="D31"/>
      <c r="E31"/>
      <c r="F31"/>
      <c r="G31"/>
      <c r="H31"/>
      <c r="I31"/>
      <c r="J31"/>
      <c r="K31"/>
      <c r="L31"/>
      <c r="M31"/>
      <c r="N31"/>
      <c r="O31"/>
      <c r="P31"/>
      <c r="Q31"/>
      <c r="R31" s="45"/>
    </row>
    <row r="32" spans="2:24" ht="15" thickBot="1" x14ac:dyDescent="0.4">
      <c r="B32" s="44"/>
      <c r="C32" s="48"/>
      <c r="D32"/>
      <c r="E32"/>
      <c r="F32"/>
      <c r="G32"/>
      <c r="H32"/>
      <c r="I32"/>
      <c r="J32"/>
      <c r="K32"/>
      <c r="L32"/>
      <c r="M32"/>
      <c r="N32"/>
      <c r="O32"/>
      <c r="P32"/>
      <c r="Q32"/>
      <c r="R32" s="45"/>
    </row>
    <row r="33" spans="2:18" s="39" customFormat="1" ht="30" customHeight="1" thickBot="1" x14ac:dyDescent="0.4">
      <c r="B33" s="49"/>
      <c r="C33" s="58" t="s">
        <v>13</v>
      </c>
      <c r="D33" s="104" t="s">
        <v>27</v>
      </c>
      <c r="E33" s="105"/>
      <c r="F33" s="105"/>
      <c r="G33" s="105"/>
      <c r="H33" s="106"/>
      <c r="I33" s="102" t="s">
        <v>8</v>
      </c>
      <c r="J33" s="103"/>
      <c r="K33" s="92" t="s">
        <v>70</v>
      </c>
      <c r="L33" s="92"/>
      <c r="M33" s="92"/>
      <c r="N33" s="48"/>
      <c r="O33" s="48"/>
      <c r="P33" s="48"/>
      <c r="Q33" s="48"/>
      <c r="R33" s="50"/>
    </row>
    <row r="34" spans="2:18" s="39" customFormat="1" ht="30" customHeight="1" thickBot="1" x14ac:dyDescent="0.4">
      <c r="B34" s="49"/>
      <c r="C34" s="58" t="s">
        <v>14</v>
      </c>
      <c r="D34" s="104" t="s">
        <v>17</v>
      </c>
      <c r="E34" s="105"/>
      <c r="F34" s="105"/>
      <c r="G34" s="105"/>
      <c r="H34" s="106"/>
      <c r="I34" s="102" t="s">
        <v>130</v>
      </c>
      <c r="J34" s="103"/>
      <c r="K34" s="48"/>
      <c r="L34" s="48"/>
      <c r="M34" s="48"/>
      <c r="N34" s="48"/>
      <c r="O34" s="48"/>
      <c r="P34" s="48"/>
      <c r="Q34" s="48"/>
      <c r="R34" s="50"/>
    </row>
    <row r="35" spans="2:18" s="39" customFormat="1" ht="30" customHeight="1" thickBot="1" x14ac:dyDescent="0.4">
      <c r="B35" s="49"/>
      <c r="C35" s="58" t="s">
        <v>15</v>
      </c>
      <c r="D35" s="107" t="s">
        <v>71</v>
      </c>
      <c r="E35" s="108"/>
      <c r="F35" s="108"/>
      <c r="G35" s="108"/>
      <c r="H35" s="109"/>
      <c r="I35" s="102">
        <v>1.18</v>
      </c>
      <c r="J35" s="103"/>
      <c r="K35" s="110" t="s">
        <v>129</v>
      </c>
      <c r="L35" s="111"/>
      <c r="M35" s="111"/>
      <c r="N35" s="111"/>
      <c r="O35" s="111"/>
      <c r="P35" s="111"/>
      <c r="Q35" s="111"/>
      <c r="R35" s="50"/>
    </row>
    <row r="36" spans="2:18" ht="30" customHeight="1" thickBot="1" x14ac:dyDescent="0.4">
      <c r="B36" s="44"/>
      <c r="C36" s="59" t="s">
        <v>16</v>
      </c>
      <c r="D36" s="99" t="s">
        <v>56</v>
      </c>
      <c r="E36" s="100"/>
      <c r="F36" s="100"/>
      <c r="G36" s="100"/>
      <c r="H36" s="100"/>
      <c r="I36" s="100"/>
      <c r="J36" s="101"/>
      <c r="K36"/>
      <c r="L36"/>
      <c r="M36"/>
      <c r="N36"/>
      <c r="O36"/>
      <c r="P36"/>
      <c r="Q36"/>
      <c r="R36" s="45"/>
    </row>
    <row r="37" spans="2:18" ht="30" customHeight="1" thickBot="1" x14ac:dyDescent="0.4">
      <c r="B37" s="44"/>
      <c r="C37" s="59" t="s">
        <v>55</v>
      </c>
      <c r="D37" s="112" t="s">
        <v>115</v>
      </c>
      <c r="E37" s="113"/>
      <c r="F37" s="113"/>
      <c r="G37" s="113"/>
      <c r="H37" s="113"/>
      <c r="I37" s="113"/>
      <c r="J37" s="114"/>
      <c r="K37"/>
      <c r="L37"/>
      <c r="M37"/>
      <c r="N37"/>
      <c r="O37"/>
      <c r="P37"/>
      <c r="Q37"/>
      <c r="R37" s="45"/>
    </row>
    <row r="38" spans="2:18" ht="30" customHeight="1" thickBot="1" x14ac:dyDescent="0.4">
      <c r="B38" s="44"/>
      <c r="C38" s="48"/>
      <c r="D38" s="28"/>
      <c r="E38" s="28"/>
      <c r="F38" s="28"/>
      <c r="G38" s="28"/>
      <c r="H38" s="28"/>
      <c r="I38" s="28"/>
      <c r="J38" s="28"/>
      <c r="K38" s="48"/>
      <c r="L38" s="48"/>
      <c r="M38" s="48"/>
      <c r="N38" s="48"/>
      <c r="O38" s="48"/>
      <c r="P38" s="48"/>
      <c r="Q38"/>
      <c r="R38" s="45"/>
    </row>
    <row r="39" spans="2:18" s="39" customFormat="1" ht="30" customHeight="1" thickBot="1" x14ac:dyDescent="0.4">
      <c r="B39" s="49"/>
      <c r="C39" s="22" t="s">
        <v>0</v>
      </c>
      <c r="D39" s="68" t="s">
        <v>1</v>
      </c>
      <c r="E39" s="68" t="s">
        <v>18</v>
      </c>
      <c r="F39" s="68" t="s">
        <v>2</v>
      </c>
      <c r="G39" s="68" t="s">
        <v>24</v>
      </c>
      <c r="H39" s="68" t="s">
        <v>3</v>
      </c>
      <c r="I39" s="68" t="s">
        <v>19</v>
      </c>
      <c r="J39" s="69" t="s">
        <v>4</v>
      </c>
      <c r="K39" s="48"/>
      <c r="L39"/>
      <c r="M39"/>
      <c r="N39"/>
      <c r="O39"/>
      <c r="P39"/>
      <c r="Q39" s="48"/>
      <c r="R39" s="45"/>
    </row>
    <row r="40" spans="2:18" s="39" customFormat="1" ht="30" customHeight="1" thickBot="1" x14ac:dyDescent="0.4">
      <c r="B40" s="49"/>
      <c r="C40" s="51">
        <f>VLOOKUP($I$33,Values!$A$1:$E$6,2,FALSE)</f>
        <v>76.099999999999994</v>
      </c>
      <c r="D40" s="52">
        <f>VLOOKUP($I$33,Values!$A$1:$E$6,3,FALSE)</f>
        <v>1.67</v>
      </c>
      <c r="E40" s="1">
        <v>4.5999999999999996</v>
      </c>
      <c r="F40" s="52">
        <f>VLOOKUP($I$33,Values!$A$1:$E$6,4,FALSE)</f>
        <v>-5.82</v>
      </c>
      <c r="G40" s="53">
        <f>IF(I35&lt;=0.09,0, IF(I35&lt;=0.39,0.1, IF(I35&lt;=0.69,0.4, IF(I35&lt;=0.99,0.7, IF(I35&lt;=1.39,1, IF(I35&lt;=1.79,1.4, IF(I35&gt;=1.8,1.8)))))))</f>
        <v>1</v>
      </c>
      <c r="H40" s="52">
        <f>VLOOKUP($I$33,Values!$A$1:$E$6,5,FALSE)</f>
        <v>-1.0300000000000001E-3</v>
      </c>
      <c r="I40" s="2">
        <v>350</v>
      </c>
      <c r="J40" s="54">
        <f>HLOOKUP($I$34,Values!F2:H6,2,FALSE)</f>
        <v>0.99</v>
      </c>
      <c r="K40" s="48"/>
      <c r="L40"/>
      <c r="M40"/>
      <c r="N40"/>
      <c r="O40"/>
      <c r="P40"/>
      <c r="Q40" s="48"/>
      <c r="R40" s="45"/>
    </row>
    <row r="41" spans="2:18" ht="30" customHeight="1" thickBot="1" x14ac:dyDescent="0.4">
      <c r="B41" s="44"/>
      <c r="C41" s="48"/>
      <c r="D41"/>
      <c r="E41"/>
      <c r="F41"/>
      <c r="G41"/>
      <c r="H41"/>
      <c r="I41"/>
      <c r="J41"/>
      <c r="K41"/>
      <c r="L41"/>
      <c r="M41"/>
      <c r="N41"/>
      <c r="O41"/>
      <c r="P41"/>
      <c r="Q41"/>
      <c r="R41" s="45"/>
    </row>
    <row r="42" spans="2:18" ht="30" customHeight="1" thickBot="1" x14ac:dyDescent="0.4">
      <c r="B42" s="44"/>
      <c r="C42" s="48"/>
      <c r="D42"/>
      <c r="E42"/>
      <c r="F42"/>
      <c r="G42" s="97" t="s">
        <v>12</v>
      </c>
      <c r="H42" s="98"/>
      <c r="I42" s="95">
        <f>((C40+(D40*E40)+(F40*G40)+(H40*I40))*J40)</f>
        <v>76.825484999999986</v>
      </c>
      <c r="J42" s="96"/>
      <c r="K42" s="77"/>
      <c r="L42"/>
      <c r="M42"/>
      <c r="N42"/>
      <c r="O42"/>
      <c r="P42"/>
      <c r="Q42"/>
      <c r="R42" s="45"/>
    </row>
    <row r="43" spans="2:18" ht="15" thickBot="1" x14ac:dyDescent="0.4">
      <c r="B43" s="46"/>
      <c r="C43" s="55"/>
      <c r="D43" s="56"/>
      <c r="E43" s="56"/>
      <c r="F43" s="56"/>
      <c r="G43" s="56"/>
      <c r="H43" s="56"/>
      <c r="I43" s="56"/>
      <c r="J43" s="56"/>
      <c r="K43" s="56"/>
      <c r="L43" s="56"/>
      <c r="M43" s="56"/>
      <c r="N43" s="56"/>
      <c r="O43" s="56"/>
      <c r="P43" s="56"/>
      <c r="Q43" s="56"/>
      <c r="R43" s="47"/>
    </row>
  </sheetData>
  <sheetProtection sheet="1" selectLockedCells="1"/>
  <dataConsolidate/>
  <mergeCells count="31">
    <mergeCell ref="K35:Q35"/>
    <mergeCell ref="I34:J34"/>
    <mergeCell ref="I33:J33"/>
    <mergeCell ref="D33:H33"/>
    <mergeCell ref="D37:J37"/>
    <mergeCell ref="I42:J42"/>
    <mergeCell ref="G42:H42"/>
    <mergeCell ref="D36:J36"/>
    <mergeCell ref="I35:J35"/>
    <mergeCell ref="D34:H34"/>
    <mergeCell ref="D35:H35"/>
    <mergeCell ref="C15:P15"/>
    <mergeCell ref="C14:P14"/>
    <mergeCell ref="C20:Q20"/>
    <mergeCell ref="K33:M33"/>
    <mergeCell ref="C29:D29"/>
    <mergeCell ref="C23:Q23"/>
    <mergeCell ref="C24:Q24"/>
    <mergeCell ref="C18:P18"/>
    <mergeCell ref="C19:P19"/>
    <mergeCell ref="C22:P22"/>
    <mergeCell ref="C21:P21"/>
    <mergeCell ref="C17:P17"/>
    <mergeCell ref="C16:P16"/>
    <mergeCell ref="C1:P1"/>
    <mergeCell ref="C12:Q12"/>
    <mergeCell ref="C2:Q4"/>
    <mergeCell ref="C8:Q8"/>
    <mergeCell ref="C13:P13"/>
    <mergeCell ref="C9:Q9"/>
    <mergeCell ref="C10:Q11"/>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Error" error="Use the dropdown to select the trailer type">
          <x14:formula1>
            <xm:f>Values!$F$2:$H$2</xm:f>
          </x14:formula1>
          <xm:sqref>I34</xm:sqref>
        </x14:dataValidation>
        <x14:dataValidation type="list" allowBlank="1" showInputMessage="1" showErrorMessage="1" errorTitle="Error" error="Use the dropdown to select the trailer type">
          <x14:formula1>
            <xm:f>Values!$A$3:$A$6</xm:f>
          </x14:formula1>
          <xm:sqref>I33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S26"/>
  <sheetViews>
    <sheetView showGridLines="0" showRowColHeaders="0" zoomScale="130" zoomScaleNormal="130" workbookViewId="0">
      <selection activeCell="D14" sqref="D14"/>
    </sheetView>
  </sheetViews>
  <sheetFormatPr defaultColWidth="9.1796875" defaultRowHeight="14.5" x14ac:dyDescent="0.35"/>
  <cols>
    <col min="1" max="1" width="9.1796875" style="19"/>
    <col min="2" max="2" width="2.453125" style="19" customWidth="1"/>
    <col min="3" max="4" width="27.26953125" style="19" customWidth="1"/>
    <col min="5" max="18" width="9.1796875" style="19"/>
    <col min="19" max="19" width="3.81640625" style="19" customWidth="1"/>
    <col min="20" max="16384" width="9.1796875" style="19"/>
  </cols>
  <sheetData>
    <row r="1" spans="2:19" x14ac:dyDescent="0.35">
      <c r="B1" s="24"/>
      <c r="C1" s="57" t="s">
        <v>68</v>
      </c>
      <c r="D1" s="25"/>
      <c r="E1" s="25"/>
      <c r="F1" s="25"/>
      <c r="G1" s="25"/>
      <c r="H1" s="25"/>
      <c r="I1" s="25"/>
      <c r="J1" s="25"/>
      <c r="K1" s="25"/>
      <c r="L1" s="25"/>
      <c r="M1" s="25"/>
      <c r="N1" s="25"/>
      <c r="O1" s="25"/>
      <c r="P1" s="25"/>
      <c r="Q1" s="25"/>
      <c r="R1" s="25"/>
      <c r="S1" s="26"/>
    </row>
    <row r="2" spans="2:19" ht="15.75" customHeight="1" x14ac:dyDescent="0.35">
      <c r="B2" s="27"/>
      <c r="C2" s="115" t="s">
        <v>128</v>
      </c>
      <c r="D2" s="115"/>
      <c r="E2" s="115"/>
      <c r="F2" s="115"/>
      <c r="G2" s="115"/>
      <c r="H2" s="115"/>
      <c r="I2" s="115"/>
      <c r="J2" s="115"/>
      <c r="K2" s="115"/>
      <c r="L2" s="115"/>
      <c r="M2" s="115"/>
      <c r="N2" s="115"/>
      <c r="O2" s="115"/>
      <c r="P2" s="115"/>
      <c r="Q2" s="28"/>
      <c r="R2" s="28"/>
      <c r="S2" s="29"/>
    </row>
    <row r="3" spans="2:19" ht="15" customHeight="1" x14ac:dyDescent="0.35">
      <c r="B3" s="27"/>
      <c r="C3" s="115"/>
      <c r="D3" s="115"/>
      <c r="E3" s="115"/>
      <c r="F3" s="115"/>
      <c r="G3" s="115"/>
      <c r="H3" s="115"/>
      <c r="I3" s="115"/>
      <c r="J3" s="115"/>
      <c r="K3" s="115"/>
      <c r="L3" s="115"/>
      <c r="M3" s="115"/>
      <c r="N3" s="115"/>
      <c r="O3" s="115"/>
      <c r="P3" s="115"/>
      <c r="Q3" s="28"/>
      <c r="R3" s="28"/>
      <c r="S3" s="29"/>
    </row>
    <row r="4" spans="2:19" ht="15" customHeight="1" x14ac:dyDescent="0.35">
      <c r="B4" s="27"/>
      <c r="C4" s="30"/>
      <c r="D4" s="30"/>
      <c r="E4" s="30"/>
      <c r="F4" s="30"/>
      <c r="G4" s="30"/>
      <c r="H4" s="30"/>
      <c r="I4" s="30"/>
      <c r="J4" s="30"/>
      <c r="K4" s="30"/>
      <c r="L4" s="30"/>
      <c r="M4" s="30"/>
      <c r="N4" s="30"/>
      <c r="O4" s="30"/>
      <c r="P4" s="28"/>
      <c r="Q4" s="28"/>
      <c r="R4" s="28"/>
      <c r="S4" s="29"/>
    </row>
    <row r="5" spans="2:19" x14ac:dyDescent="0.35">
      <c r="B5" s="27"/>
      <c r="C5" s="93" t="s">
        <v>31</v>
      </c>
      <c r="D5" s="93"/>
      <c r="E5" s="28"/>
      <c r="F5" s="28"/>
      <c r="G5" s="28"/>
      <c r="H5" s="28"/>
      <c r="I5" s="28"/>
      <c r="J5" s="28"/>
      <c r="K5" s="28"/>
      <c r="L5" s="28"/>
      <c r="M5" s="28"/>
      <c r="N5" s="28"/>
      <c r="O5" s="28"/>
      <c r="P5" s="28"/>
      <c r="Q5" s="28"/>
      <c r="R5" s="28"/>
      <c r="S5" s="29"/>
    </row>
    <row r="6" spans="2:19" x14ac:dyDescent="0.35">
      <c r="B6" s="27"/>
      <c r="C6" s="28"/>
      <c r="D6" s="28"/>
      <c r="E6" s="28"/>
      <c r="F6" s="28"/>
      <c r="G6" s="28"/>
      <c r="H6" s="28"/>
      <c r="I6" s="28"/>
      <c r="J6" s="28"/>
      <c r="K6" s="28"/>
      <c r="L6" s="28"/>
      <c r="M6" s="28"/>
      <c r="N6" s="28"/>
      <c r="O6" s="28"/>
      <c r="P6" s="28"/>
      <c r="Q6" s="28"/>
      <c r="R6" s="28"/>
      <c r="S6" s="29"/>
    </row>
    <row r="7" spans="2:19" x14ac:dyDescent="0.35">
      <c r="B7" s="27"/>
      <c r="C7" s="28"/>
      <c r="D7" s="28"/>
      <c r="E7" s="28"/>
      <c r="F7" s="28"/>
      <c r="G7" s="28"/>
      <c r="H7" s="28"/>
      <c r="I7" s="28"/>
      <c r="J7" s="28"/>
      <c r="K7" s="28"/>
      <c r="L7" s="28"/>
      <c r="M7" s="28"/>
      <c r="N7" s="28"/>
      <c r="O7" s="28"/>
      <c r="P7" s="28"/>
      <c r="Q7" s="28"/>
      <c r="R7" s="28"/>
      <c r="S7" s="29"/>
    </row>
    <row r="8" spans="2:19" ht="15" thickBot="1" x14ac:dyDescent="0.4">
      <c r="B8" s="27"/>
      <c r="C8" s="28"/>
      <c r="D8" s="28"/>
      <c r="E8" s="28"/>
      <c r="F8" s="28"/>
      <c r="G8" s="28"/>
      <c r="H8" s="28"/>
      <c r="I8" s="28"/>
      <c r="J8" s="28"/>
      <c r="K8" s="28"/>
      <c r="L8" s="28"/>
      <c r="M8" s="28"/>
      <c r="N8" s="28"/>
      <c r="O8" s="28"/>
      <c r="P8" s="28"/>
      <c r="Q8" s="28"/>
      <c r="R8" s="28"/>
      <c r="S8" s="29"/>
    </row>
    <row r="9" spans="2:19" ht="31.5" customHeight="1" thickBot="1" x14ac:dyDescent="0.4">
      <c r="B9" s="27"/>
      <c r="C9" s="34" t="s">
        <v>29</v>
      </c>
      <c r="D9" s="104" t="s">
        <v>59</v>
      </c>
      <c r="E9" s="105"/>
      <c r="F9" s="105"/>
      <c r="G9" s="105"/>
      <c r="H9" s="105"/>
      <c r="I9" s="105"/>
      <c r="J9" s="105"/>
      <c r="K9" s="105"/>
      <c r="L9" s="105"/>
      <c r="M9" s="105"/>
      <c r="N9" s="105"/>
      <c r="O9" s="105"/>
      <c r="P9" s="105"/>
      <c r="Q9" s="105"/>
      <c r="R9" s="106"/>
      <c r="S9" s="29"/>
    </row>
    <row r="10" spans="2:19" ht="31.5" customHeight="1" thickBot="1" x14ac:dyDescent="0.4">
      <c r="B10" s="27"/>
      <c r="C10" s="35" t="s">
        <v>30</v>
      </c>
      <c r="D10" s="118" t="s">
        <v>142</v>
      </c>
      <c r="E10" s="119"/>
      <c r="F10" s="119"/>
      <c r="G10" s="119"/>
      <c r="H10" s="119"/>
      <c r="I10" s="119"/>
      <c r="J10" s="119"/>
      <c r="K10" s="119"/>
      <c r="L10" s="119"/>
      <c r="M10" s="119"/>
      <c r="N10" s="119"/>
      <c r="O10" s="119"/>
      <c r="P10" s="119"/>
      <c r="Q10" s="119"/>
      <c r="R10" s="120"/>
      <c r="S10" s="29"/>
    </row>
    <row r="11" spans="2:19" x14ac:dyDescent="0.35">
      <c r="B11" s="27"/>
      <c r="C11" s="28"/>
      <c r="D11" s="28"/>
      <c r="E11" s="28"/>
      <c r="F11" s="28"/>
      <c r="G11" s="28"/>
      <c r="H11" s="28"/>
      <c r="I11" s="28"/>
      <c r="J11" s="28"/>
      <c r="K11" s="28"/>
      <c r="L11" s="28"/>
      <c r="M11" s="28"/>
      <c r="N11" s="28"/>
      <c r="O11" s="28"/>
      <c r="P11" s="28"/>
      <c r="Q11" s="28"/>
      <c r="R11" s="28"/>
      <c r="S11" s="29"/>
    </row>
    <row r="12" spans="2:19" ht="15" thickBot="1" x14ac:dyDescent="0.4">
      <c r="B12" s="27"/>
      <c r="C12" s="28"/>
      <c r="D12" s="28"/>
      <c r="E12" s="28"/>
      <c r="F12" s="28"/>
      <c r="G12" s="28"/>
      <c r="H12" s="28"/>
      <c r="I12" s="28"/>
      <c r="J12" s="28"/>
      <c r="K12" s="28"/>
      <c r="L12" s="28"/>
      <c r="M12" s="28"/>
      <c r="N12" s="28"/>
      <c r="O12" s="28"/>
      <c r="P12" s="28"/>
      <c r="Q12" s="28"/>
      <c r="R12" s="28"/>
      <c r="S12" s="29"/>
    </row>
    <row r="13" spans="2:19" ht="35.25" customHeight="1" thickBot="1" x14ac:dyDescent="0.4">
      <c r="B13" s="27"/>
      <c r="C13" s="22" t="s">
        <v>32</v>
      </c>
      <c r="D13" s="23" t="s">
        <v>23</v>
      </c>
      <c r="E13" s="28"/>
      <c r="F13" s="28"/>
      <c r="G13" s="28"/>
      <c r="H13" s="28"/>
      <c r="I13" s="28"/>
      <c r="J13" s="28"/>
      <c r="K13" s="28"/>
      <c r="L13" s="28"/>
      <c r="M13" s="28"/>
      <c r="N13" s="28"/>
      <c r="O13" s="28"/>
      <c r="P13" s="28"/>
      <c r="Q13" s="28"/>
      <c r="R13" s="28"/>
      <c r="S13" s="29"/>
    </row>
    <row r="14" spans="2:19" ht="25.5" customHeight="1" x14ac:dyDescent="0.35">
      <c r="B14" s="27"/>
      <c r="C14" s="20" t="s">
        <v>20</v>
      </c>
      <c r="D14" s="66">
        <v>0.5</v>
      </c>
      <c r="E14" s="116" t="s">
        <v>58</v>
      </c>
      <c r="F14" s="117"/>
      <c r="G14" s="28"/>
      <c r="H14" s="28"/>
      <c r="I14" s="28"/>
      <c r="J14" s="28"/>
      <c r="K14" s="28"/>
      <c r="L14" s="28"/>
      <c r="M14" s="28"/>
      <c r="N14" s="28"/>
      <c r="O14" s="28"/>
      <c r="P14" s="28"/>
      <c r="Q14" s="28"/>
      <c r="R14" s="28"/>
      <c r="S14" s="29"/>
    </row>
    <row r="15" spans="2:19" ht="25.5" customHeight="1" x14ac:dyDescent="0.35">
      <c r="B15" s="27"/>
      <c r="C15" s="21" t="s">
        <v>21</v>
      </c>
      <c r="D15" s="67">
        <v>0.4</v>
      </c>
      <c r="E15" s="28"/>
      <c r="F15" s="28"/>
      <c r="G15" s="28"/>
      <c r="H15" s="28"/>
      <c r="I15" s="28"/>
      <c r="J15" s="28"/>
      <c r="K15" s="28"/>
      <c r="L15" s="28"/>
      <c r="M15" s="28"/>
      <c r="N15" s="28"/>
      <c r="O15" s="28"/>
      <c r="P15" s="28"/>
      <c r="Q15" s="28"/>
      <c r="R15" s="28"/>
      <c r="S15" s="29"/>
    </row>
    <row r="16" spans="2:19" ht="25.5" customHeight="1" x14ac:dyDescent="0.35">
      <c r="B16" s="27"/>
      <c r="C16" s="21" t="s">
        <v>22</v>
      </c>
      <c r="D16" s="67">
        <v>0.3</v>
      </c>
      <c r="E16" s="28"/>
      <c r="F16" s="28"/>
      <c r="G16" s="28"/>
      <c r="H16" s="28"/>
      <c r="I16" s="28"/>
      <c r="J16" s="28"/>
      <c r="K16" s="28"/>
      <c r="L16" s="28"/>
      <c r="M16" s="28"/>
      <c r="N16" s="28"/>
      <c r="O16" s="28"/>
      <c r="P16" s="28"/>
      <c r="Q16" s="28"/>
      <c r="R16" s="28"/>
      <c r="S16" s="29"/>
    </row>
    <row r="17" spans="2:19" ht="25.5" customHeight="1" thickBot="1" x14ac:dyDescent="0.4">
      <c r="B17" s="27"/>
      <c r="C17" s="21" t="s">
        <v>25</v>
      </c>
      <c r="D17" s="67">
        <v>0.1</v>
      </c>
      <c r="E17" s="116" t="s">
        <v>57</v>
      </c>
      <c r="F17" s="117"/>
      <c r="G17" s="28"/>
      <c r="H17" s="28"/>
      <c r="I17" s="28"/>
      <c r="J17" s="28"/>
      <c r="K17" s="28"/>
      <c r="L17" s="28"/>
      <c r="M17" s="28"/>
      <c r="N17" s="28"/>
      <c r="O17" s="28"/>
      <c r="P17" s="28"/>
      <c r="Q17" s="28"/>
      <c r="R17" s="28"/>
      <c r="S17" s="29"/>
    </row>
    <row r="18" spans="2:19" ht="25.5" customHeight="1" thickBot="1" x14ac:dyDescent="0.4">
      <c r="B18" s="27"/>
      <c r="C18" s="84" t="s">
        <v>26</v>
      </c>
      <c r="D18" s="85">
        <f>(D14*1)+(D15*0.9)+(D16*0.8)+(D17*0.8)</f>
        <v>1.1800000000000002</v>
      </c>
      <c r="E18" s="28"/>
      <c r="F18" s="28"/>
      <c r="G18" s="28"/>
      <c r="H18" s="28"/>
      <c r="I18" s="28"/>
      <c r="J18" s="28"/>
      <c r="K18" s="28"/>
      <c r="L18" s="28"/>
      <c r="M18" s="28"/>
      <c r="N18" s="28"/>
      <c r="O18" s="28"/>
      <c r="P18" s="28"/>
      <c r="Q18" s="28"/>
      <c r="R18" s="28"/>
      <c r="S18" s="29"/>
    </row>
    <row r="19" spans="2:19" x14ac:dyDescent="0.35">
      <c r="B19" s="27"/>
      <c r="C19" s="28"/>
      <c r="D19" s="28"/>
      <c r="E19" s="28"/>
      <c r="F19" s="28"/>
      <c r="G19" s="28"/>
      <c r="H19" s="28"/>
      <c r="I19" s="28"/>
      <c r="J19" s="28"/>
      <c r="K19" s="28"/>
      <c r="L19" s="28"/>
      <c r="M19" s="28"/>
      <c r="N19" s="28"/>
      <c r="O19" s="28"/>
      <c r="P19" s="28"/>
      <c r="Q19" s="28"/>
      <c r="R19" s="28"/>
      <c r="S19" s="29"/>
    </row>
    <row r="20" spans="2:19" x14ac:dyDescent="0.35">
      <c r="B20" s="27"/>
      <c r="C20" s="28"/>
      <c r="D20" s="28"/>
      <c r="E20" s="28"/>
      <c r="F20" s="28"/>
      <c r="G20" s="28"/>
      <c r="H20" s="28"/>
      <c r="I20" s="28"/>
      <c r="J20" s="28"/>
      <c r="K20" s="28"/>
      <c r="L20" s="28"/>
      <c r="M20" s="28"/>
      <c r="N20" s="28"/>
      <c r="O20" s="28"/>
      <c r="P20" s="28"/>
      <c r="Q20" s="28"/>
      <c r="R20" s="28"/>
      <c r="S20" s="29"/>
    </row>
    <row r="21" spans="2:19" ht="13.5" customHeight="1" x14ac:dyDescent="0.35">
      <c r="B21" s="27"/>
      <c r="C21" s="28"/>
      <c r="D21" s="28"/>
      <c r="E21" s="28"/>
      <c r="F21" s="28"/>
      <c r="G21" s="28"/>
      <c r="H21" s="28"/>
      <c r="I21" s="28"/>
      <c r="J21" s="28"/>
      <c r="K21" s="28"/>
      <c r="L21" s="28"/>
      <c r="M21" s="28"/>
      <c r="N21" s="28"/>
      <c r="O21" s="28"/>
      <c r="P21" s="28"/>
      <c r="Q21" s="28"/>
      <c r="R21" s="28"/>
      <c r="S21" s="29"/>
    </row>
    <row r="22" spans="2:19" ht="15" thickBot="1" x14ac:dyDescent="0.4">
      <c r="B22" s="31"/>
      <c r="C22" s="32"/>
      <c r="D22" s="32"/>
      <c r="E22" s="32"/>
      <c r="F22" s="32"/>
      <c r="G22" s="32"/>
      <c r="H22" s="32"/>
      <c r="I22" s="32"/>
      <c r="J22" s="32"/>
      <c r="K22" s="32"/>
      <c r="L22" s="32"/>
      <c r="M22" s="32"/>
      <c r="N22" s="32"/>
      <c r="O22" s="32"/>
      <c r="P22" s="32"/>
      <c r="Q22" s="32"/>
      <c r="R22" s="32"/>
      <c r="S22" s="33"/>
    </row>
    <row r="26" spans="2:19" x14ac:dyDescent="0.35">
      <c r="C26" s="19" t="s">
        <v>141</v>
      </c>
    </row>
  </sheetData>
  <sheetProtection sheet="1" selectLockedCells="1"/>
  <mergeCells count="6">
    <mergeCell ref="C2:P3"/>
    <mergeCell ref="E17:F17"/>
    <mergeCell ref="D9:R9"/>
    <mergeCell ref="D10:R10"/>
    <mergeCell ref="C5:D5"/>
    <mergeCell ref="E14:F1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C1:K79"/>
  <sheetViews>
    <sheetView showGridLines="0" showRowColHeaders="0" zoomScale="130" zoomScaleNormal="130" workbookViewId="0">
      <selection activeCell="D1" sqref="D1:H2"/>
    </sheetView>
  </sheetViews>
  <sheetFormatPr defaultColWidth="9.1796875" defaultRowHeight="14.5" x14ac:dyDescent="0.35"/>
  <cols>
    <col min="1" max="2" width="3.26953125" customWidth="1"/>
    <col min="3" max="3" width="9.1796875" customWidth="1"/>
    <col min="4" max="8" width="16.81640625" customWidth="1"/>
    <col min="9" max="11" width="9.26953125" customWidth="1"/>
  </cols>
  <sheetData>
    <row r="1" spans="4:8" x14ac:dyDescent="0.35">
      <c r="D1" s="138" t="s">
        <v>72</v>
      </c>
      <c r="E1" s="138"/>
      <c r="F1" s="138"/>
      <c r="G1" s="138"/>
      <c r="H1" s="138"/>
    </row>
    <row r="2" spans="4:8" x14ac:dyDescent="0.35">
      <c r="D2" s="138"/>
      <c r="E2" s="138"/>
      <c r="F2" s="138"/>
      <c r="G2" s="138"/>
      <c r="H2" s="138"/>
    </row>
    <row r="3" spans="4:8" x14ac:dyDescent="0.35">
      <c r="D3" s="78"/>
      <c r="E3" s="78"/>
      <c r="F3" s="78"/>
      <c r="G3" s="78"/>
      <c r="H3" s="78"/>
    </row>
    <row r="4" spans="4:8" ht="16.5" x14ac:dyDescent="0.35">
      <c r="D4" s="136" t="s">
        <v>118</v>
      </c>
      <c r="E4" s="136"/>
      <c r="F4" s="136"/>
      <c r="G4" s="136"/>
      <c r="H4" s="136"/>
    </row>
    <row r="5" spans="4:8" x14ac:dyDescent="0.35">
      <c r="D5" s="124" t="s">
        <v>73</v>
      </c>
      <c r="E5" s="124" t="s">
        <v>74</v>
      </c>
      <c r="F5" s="124"/>
      <c r="G5" s="124" t="s">
        <v>75</v>
      </c>
      <c r="H5" s="124"/>
    </row>
    <row r="6" spans="4:8" x14ac:dyDescent="0.35">
      <c r="D6" s="124"/>
      <c r="E6" s="79" t="s">
        <v>76</v>
      </c>
      <c r="F6" s="79" t="s">
        <v>77</v>
      </c>
      <c r="G6" s="79" t="s">
        <v>76</v>
      </c>
      <c r="H6" s="79" t="s">
        <v>77</v>
      </c>
    </row>
    <row r="7" spans="4:8" x14ac:dyDescent="0.35">
      <c r="D7" s="10">
        <v>2020</v>
      </c>
      <c r="E7" s="10">
        <v>81.3</v>
      </c>
      <c r="F7" s="10">
        <v>125.4</v>
      </c>
      <c r="G7" s="87">
        <v>83</v>
      </c>
      <c r="H7" s="10">
        <v>129.1</v>
      </c>
    </row>
    <row r="8" spans="4:8" x14ac:dyDescent="0.35">
      <c r="D8" s="10" t="s">
        <v>78</v>
      </c>
      <c r="E8" s="10">
        <v>78.900000000000006</v>
      </c>
      <c r="F8" s="10">
        <v>123.7</v>
      </c>
      <c r="G8" s="10">
        <v>80.599999999999994</v>
      </c>
      <c r="H8" s="10">
        <v>127.5</v>
      </c>
    </row>
    <row r="9" spans="4:8" x14ac:dyDescent="0.35">
      <c r="D9" s="10" t="s">
        <v>79</v>
      </c>
      <c r="E9" s="10">
        <v>77.2</v>
      </c>
      <c r="F9" s="10">
        <v>120.9</v>
      </c>
      <c r="G9" s="10">
        <v>78.900000000000006</v>
      </c>
      <c r="H9" s="10">
        <v>124.7</v>
      </c>
    </row>
    <row r="10" spans="4:8" x14ac:dyDescent="0.35">
      <c r="D10" s="10" t="s">
        <v>80</v>
      </c>
      <c r="E10" s="10">
        <v>75.7</v>
      </c>
      <c r="F10" s="10">
        <v>118.8</v>
      </c>
      <c r="G10" s="10">
        <v>77.400000000000006</v>
      </c>
      <c r="H10" s="10">
        <v>122.7</v>
      </c>
    </row>
    <row r="11" spans="4:8" x14ac:dyDescent="0.35">
      <c r="D11" s="80"/>
    </row>
    <row r="12" spans="4:8" x14ac:dyDescent="0.35">
      <c r="D12" s="80"/>
    </row>
    <row r="13" spans="4:8" ht="16.5" x14ac:dyDescent="0.35">
      <c r="D13" s="136" t="s">
        <v>119</v>
      </c>
      <c r="E13" s="136"/>
      <c r="F13" s="136"/>
      <c r="G13" s="136"/>
      <c r="H13" s="136"/>
    </row>
    <row r="14" spans="4:8" x14ac:dyDescent="0.35">
      <c r="D14" s="124" t="s">
        <v>73</v>
      </c>
      <c r="E14" s="124" t="s">
        <v>74</v>
      </c>
      <c r="F14" s="124"/>
      <c r="G14" s="124" t="s">
        <v>75</v>
      </c>
      <c r="H14" s="124"/>
    </row>
    <row r="15" spans="4:8" x14ac:dyDescent="0.35">
      <c r="D15" s="124"/>
      <c r="E15" s="79" t="s">
        <v>76</v>
      </c>
      <c r="F15" s="79" t="s">
        <v>77</v>
      </c>
      <c r="G15" s="79" t="s">
        <v>76</v>
      </c>
      <c r="H15" s="79" t="s">
        <v>77</v>
      </c>
    </row>
    <row r="16" spans="4:8" x14ac:dyDescent="0.35">
      <c r="D16" s="10">
        <v>2020</v>
      </c>
      <c r="E16" s="10">
        <v>81.3</v>
      </c>
      <c r="F16" s="10">
        <v>125.4</v>
      </c>
      <c r="G16" s="87">
        <v>83</v>
      </c>
      <c r="H16" s="10">
        <v>129.1</v>
      </c>
    </row>
    <row r="17" spans="3:9" x14ac:dyDescent="0.35">
      <c r="D17" s="10" t="s">
        <v>81</v>
      </c>
      <c r="E17" s="10">
        <v>80.599999999999994</v>
      </c>
      <c r="F17" s="10">
        <v>123.7</v>
      </c>
      <c r="G17" s="10">
        <v>82.3</v>
      </c>
      <c r="H17" s="10">
        <v>127.5</v>
      </c>
    </row>
    <row r="18" spans="3:9" x14ac:dyDescent="0.35">
      <c r="D18" s="81"/>
      <c r="E18" s="81"/>
      <c r="F18" s="81"/>
      <c r="G18" s="81"/>
      <c r="H18" s="81"/>
    </row>
    <row r="19" spans="3:9" x14ac:dyDescent="0.35">
      <c r="D19" s="81"/>
      <c r="E19" s="81"/>
      <c r="F19" s="81"/>
      <c r="G19" s="81"/>
      <c r="H19" s="81"/>
    </row>
    <row r="20" spans="3:9" x14ac:dyDescent="0.35">
      <c r="D20" s="122" t="s">
        <v>103</v>
      </c>
      <c r="E20" s="122"/>
      <c r="F20" s="122"/>
      <c r="G20" s="122"/>
      <c r="H20" s="122"/>
    </row>
    <row r="21" spans="3:9" x14ac:dyDescent="0.35">
      <c r="D21" s="124" t="s">
        <v>104</v>
      </c>
      <c r="E21" s="137" t="s">
        <v>105</v>
      </c>
      <c r="F21" s="137"/>
      <c r="G21" s="137" t="s">
        <v>106</v>
      </c>
      <c r="H21" s="137"/>
    </row>
    <row r="22" spans="3:9" x14ac:dyDescent="0.35">
      <c r="D22" s="124"/>
      <c r="E22" s="82" t="s">
        <v>137</v>
      </c>
      <c r="F22" s="82" t="s">
        <v>107</v>
      </c>
      <c r="G22" s="137"/>
      <c r="H22" s="137"/>
    </row>
    <row r="23" spans="3:9" x14ac:dyDescent="0.35">
      <c r="D23" s="83" t="s">
        <v>108</v>
      </c>
      <c r="E23" s="10" t="s">
        <v>109</v>
      </c>
      <c r="F23" s="10" t="s">
        <v>110</v>
      </c>
      <c r="G23" s="123" t="s">
        <v>111</v>
      </c>
      <c r="H23" s="123"/>
    </row>
    <row r="24" spans="3:9" x14ac:dyDescent="0.35">
      <c r="D24" s="83" t="s">
        <v>112</v>
      </c>
      <c r="E24" s="10" t="s">
        <v>110</v>
      </c>
      <c r="F24" s="10" t="s">
        <v>113</v>
      </c>
      <c r="G24" s="123" t="s">
        <v>111</v>
      </c>
      <c r="H24" s="123"/>
    </row>
    <row r="25" spans="3:9" x14ac:dyDescent="0.35">
      <c r="D25" s="80"/>
    </row>
    <row r="26" spans="3:9" x14ac:dyDescent="0.35">
      <c r="D26" s="48"/>
    </row>
    <row r="27" spans="3:9" ht="18" customHeight="1" x14ac:dyDescent="0.35">
      <c r="C27" s="121" t="s">
        <v>120</v>
      </c>
      <c r="D27" s="121"/>
      <c r="E27" s="121"/>
      <c r="F27" s="121"/>
      <c r="G27" s="121"/>
      <c r="H27" s="121"/>
      <c r="I27" s="121"/>
    </row>
    <row r="28" spans="3:9" ht="52.5" customHeight="1" x14ac:dyDescent="0.35">
      <c r="D28" s="79" t="s">
        <v>48</v>
      </c>
      <c r="E28" s="124" t="s">
        <v>33</v>
      </c>
      <c r="F28" s="124"/>
      <c r="G28" s="124" t="s">
        <v>49</v>
      </c>
      <c r="H28" s="124"/>
    </row>
    <row r="29" spans="3:9" x14ac:dyDescent="0.35">
      <c r="D29" s="10" t="s">
        <v>34</v>
      </c>
      <c r="E29" s="123" t="s">
        <v>35</v>
      </c>
      <c r="F29" s="123"/>
      <c r="G29" s="123">
        <v>0</v>
      </c>
      <c r="H29" s="123"/>
    </row>
    <row r="30" spans="3:9" x14ac:dyDescent="0.35">
      <c r="D30" s="10" t="s">
        <v>36</v>
      </c>
      <c r="E30" s="123" t="s">
        <v>37</v>
      </c>
      <c r="F30" s="123"/>
      <c r="G30" s="123">
        <v>0.1</v>
      </c>
      <c r="H30" s="123"/>
    </row>
    <row r="31" spans="3:9" x14ac:dyDescent="0.35">
      <c r="D31" s="10" t="s">
        <v>38</v>
      </c>
      <c r="E31" s="123" t="s">
        <v>39</v>
      </c>
      <c r="F31" s="123"/>
      <c r="G31" s="123">
        <v>0.4</v>
      </c>
      <c r="H31" s="123"/>
    </row>
    <row r="32" spans="3:9" x14ac:dyDescent="0.35">
      <c r="D32" s="10" t="s">
        <v>40</v>
      </c>
      <c r="E32" s="123" t="s">
        <v>41</v>
      </c>
      <c r="F32" s="123"/>
      <c r="G32" s="123">
        <v>0.7</v>
      </c>
      <c r="H32" s="123"/>
    </row>
    <row r="33" spans="3:11" x14ac:dyDescent="0.35">
      <c r="D33" s="10" t="s">
        <v>42</v>
      </c>
      <c r="E33" s="123" t="s">
        <v>43</v>
      </c>
      <c r="F33" s="123"/>
      <c r="G33" s="123">
        <v>1</v>
      </c>
      <c r="H33" s="123"/>
    </row>
    <row r="34" spans="3:11" x14ac:dyDescent="0.35">
      <c r="D34" s="10" t="s">
        <v>44</v>
      </c>
      <c r="E34" s="123" t="s">
        <v>45</v>
      </c>
      <c r="F34" s="123"/>
      <c r="G34" s="123">
        <v>1.4</v>
      </c>
      <c r="H34" s="123"/>
    </row>
    <row r="35" spans="3:11" x14ac:dyDescent="0.35">
      <c r="D35" s="10" t="s">
        <v>46</v>
      </c>
      <c r="E35" s="123" t="s">
        <v>47</v>
      </c>
      <c r="F35" s="123"/>
      <c r="G35" s="123">
        <v>1.8</v>
      </c>
      <c r="H35" s="123"/>
    </row>
    <row r="36" spans="3:11" x14ac:dyDescent="0.35">
      <c r="D36" s="48"/>
    </row>
    <row r="37" spans="3:11" x14ac:dyDescent="0.35">
      <c r="D37" s="48"/>
    </row>
    <row r="38" spans="3:11" ht="16.5" x14ac:dyDescent="0.35">
      <c r="C38" s="122" t="s">
        <v>121</v>
      </c>
      <c r="D38" s="122"/>
      <c r="E38" s="122"/>
      <c r="F38" s="122"/>
      <c r="G38" s="122"/>
      <c r="H38" s="122"/>
      <c r="I38" s="122"/>
      <c r="J38" s="122"/>
      <c r="K38" s="122"/>
    </row>
    <row r="39" spans="3:11" ht="24" customHeight="1" x14ac:dyDescent="0.35">
      <c r="C39" s="124" t="s">
        <v>5</v>
      </c>
      <c r="D39" s="124"/>
      <c r="E39" s="124" t="s">
        <v>50</v>
      </c>
      <c r="F39" s="124" t="s">
        <v>51</v>
      </c>
      <c r="G39" s="124" t="s">
        <v>52</v>
      </c>
      <c r="H39" s="124" t="s">
        <v>53</v>
      </c>
      <c r="I39" s="124" t="s">
        <v>54</v>
      </c>
      <c r="J39" s="124"/>
      <c r="K39" s="124"/>
    </row>
    <row r="40" spans="3:11" ht="24" customHeight="1" x14ac:dyDescent="0.35">
      <c r="C40" s="124"/>
      <c r="D40" s="124"/>
      <c r="E40" s="124"/>
      <c r="F40" s="124"/>
      <c r="G40" s="124"/>
      <c r="H40" s="124"/>
      <c r="I40" s="86" t="s">
        <v>6</v>
      </c>
      <c r="J40" s="86" t="s">
        <v>130</v>
      </c>
      <c r="K40" s="86" t="s">
        <v>7</v>
      </c>
    </row>
    <row r="41" spans="3:11" ht="15" customHeight="1" x14ac:dyDescent="0.35">
      <c r="C41" s="123" t="s">
        <v>8</v>
      </c>
      <c r="D41" s="123"/>
      <c r="E41" s="10">
        <v>76.099999999999994</v>
      </c>
      <c r="F41" s="10">
        <v>1.67</v>
      </c>
      <c r="G41" s="10">
        <v>-5.82</v>
      </c>
      <c r="H41" s="10">
        <v>-1.0300000000000001E-3</v>
      </c>
      <c r="I41" s="123">
        <v>1</v>
      </c>
      <c r="J41" s="139">
        <v>0.99</v>
      </c>
      <c r="K41" s="123">
        <v>0.98799999999999999</v>
      </c>
    </row>
    <row r="42" spans="3:11" x14ac:dyDescent="0.35">
      <c r="C42" s="123" t="s">
        <v>9</v>
      </c>
      <c r="D42" s="123"/>
      <c r="E42" s="10">
        <v>77.400000000000006</v>
      </c>
      <c r="F42" s="10">
        <v>1.75</v>
      </c>
      <c r="G42" s="10">
        <v>-5.78</v>
      </c>
      <c r="H42" s="10">
        <v>-1.0300000000000001E-3</v>
      </c>
      <c r="I42" s="123"/>
      <c r="J42" s="139"/>
      <c r="K42" s="123"/>
    </row>
    <row r="43" spans="3:11" x14ac:dyDescent="0.35">
      <c r="C43" s="123" t="s">
        <v>10</v>
      </c>
      <c r="D43" s="123"/>
      <c r="E43" s="10">
        <v>117.8</v>
      </c>
      <c r="F43" s="10">
        <v>1.78</v>
      </c>
      <c r="G43" s="10">
        <v>-9.48</v>
      </c>
      <c r="H43" s="10">
        <v>-2.5799999999999998E-3</v>
      </c>
      <c r="I43" s="123"/>
      <c r="J43" s="139"/>
      <c r="K43" s="123"/>
    </row>
    <row r="44" spans="3:11" x14ac:dyDescent="0.35">
      <c r="C44" s="123" t="s">
        <v>11</v>
      </c>
      <c r="D44" s="123"/>
      <c r="E44" s="10">
        <v>121.1</v>
      </c>
      <c r="F44" s="10">
        <v>1.88</v>
      </c>
      <c r="G44" s="10">
        <v>-9.36</v>
      </c>
      <c r="H44" s="10">
        <v>-2.64E-3</v>
      </c>
      <c r="I44" s="123"/>
      <c r="J44" s="139"/>
      <c r="K44" s="123"/>
    </row>
    <row r="45" spans="3:11" x14ac:dyDescent="0.35">
      <c r="D45" s="81"/>
      <c r="E45" s="81"/>
      <c r="F45" s="81"/>
      <c r="G45" s="81"/>
      <c r="H45" s="81"/>
    </row>
    <row r="46" spans="3:11" x14ac:dyDescent="0.35">
      <c r="D46" s="81"/>
      <c r="E46" s="81"/>
      <c r="F46" s="81"/>
      <c r="G46" s="81"/>
      <c r="H46" s="81"/>
    </row>
    <row r="47" spans="3:11" x14ac:dyDescent="0.35">
      <c r="D47" s="122" t="s">
        <v>82</v>
      </c>
      <c r="E47" s="122"/>
      <c r="F47" s="122"/>
      <c r="G47" s="122"/>
      <c r="H47" s="122"/>
    </row>
    <row r="48" spans="3:11" ht="15" customHeight="1" x14ac:dyDescent="0.35">
      <c r="D48" s="130" t="s">
        <v>83</v>
      </c>
      <c r="E48" s="131"/>
      <c r="F48" s="130" t="s">
        <v>84</v>
      </c>
      <c r="G48" s="131"/>
      <c r="H48" s="134" t="s">
        <v>85</v>
      </c>
    </row>
    <row r="49" spans="4:8" x14ac:dyDescent="0.35">
      <c r="D49" s="132"/>
      <c r="E49" s="133"/>
      <c r="F49" s="132"/>
      <c r="G49" s="133"/>
      <c r="H49" s="135"/>
    </row>
    <row r="50" spans="4:8" x14ac:dyDescent="0.35">
      <c r="D50" s="123" t="s">
        <v>122</v>
      </c>
      <c r="E50" s="123"/>
      <c r="F50" s="123" t="s">
        <v>86</v>
      </c>
      <c r="G50" s="123"/>
      <c r="H50" s="10">
        <v>280</v>
      </c>
    </row>
    <row r="51" spans="4:8" x14ac:dyDescent="0.35">
      <c r="D51" s="123" t="s">
        <v>87</v>
      </c>
      <c r="E51" s="123"/>
      <c r="F51" s="123" t="s">
        <v>86</v>
      </c>
      <c r="G51" s="123"/>
      <c r="H51" s="10">
        <v>80</v>
      </c>
    </row>
    <row r="52" spans="4:8" x14ac:dyDescent="0.35">
      <c r="D52" s="123" t="s">
        <v>123</v>
      </c>
      <c r="E52" s="123"/>
      <c r="F52" s="123" t="s">
        <v>86</v>
      </c>
      <c r="G52" s="123"/>
      <c r="H52" s="10">
        <v>375</v>
      </c>
    </row>
    <row r="53" spans="4:8" x14ac:dyDescent="0.35">
      <c r="D53" s="123" t="s">
        <v>123</v>
      </c>
      <c r="E53" s="123"/>
      <c r="F53" s="123" t="s">
        <v>88</v>
      </c>
      <c r="G53" s="123"/>
      <c r="H53" s="10">
        <v>245</v>
      </c>
    </row>
    <row r="54" spans="4:8" x14ac:dyDescent="0.35">
      <c r="D54" s="123" t="s">
        <v>124</v>
      </c>
      <c r="E54" s="123"/>
      <c r="F54" s="123" t="s">
        <v>86</v>
      </c>
      <c r="G54" s="123"/>
      <c r="H54" s="10">
        <v>250</v>
      </c>
    </row>
    <row r="55" spans="4:8" x14ac:dyDescent="0.35">
      <c r="D55" s="123" t="s">
        <v>89</v>
      </c>
      <c r="E55" s="123"/>
      <c r="F55" s="123" t="s">
        <v>86</v>
      </c>
      <c r="G55" s="123"/>
      <c r="H55" s="10">
        <v>50</v>
      </c>
    </row>
    <row r="56" spans="4:8" x14ac:dyDescent="0.35">
      <c r="D56" s="123" t="s">
        <v>90</v>
      </c>
      <c r="E56" s="123"/>
      <c r="F56" s="123" t="s">
        <v>86</v>
      </c>
      <c r="G56" s="123"/>
      <c r="H56" s="10">
        <v>187</v>
      </c>
    </row>
    <row r="57" spans="4:8" x14ac:dyDescent="0.35">
      <c r="D57" s="123" t="s">
        <v>91</v>
      </c>
      <c r="E57" s="123"/>
      <c r="F57" s="123" t="s">
        <v>86</v>
      </c>
      <c r="G57" s="123"/>
      <c r="H57" s="10">
        <v>150</v>
      </c>
    </row>
    <row r="58" spans="4:8" x14ac:dyDescent="0.35">
      <c r="D58" s="123" t="s">
        <v>92</v>
      </c>
      <c r="E58" s="123"/>
      <c r="F58" s="123" t="s">
        <v>86</v>
      </c>
      <c r="G58" s="123"/>
      <c r="H58" s="10">
        <v>100</v>
      </c>
    </row>
    <row r="59" spans="4:8" x14ac:dyDescent="0.35">
      <c r="D59" s="123" t="s">
        <v>93</v>
      </c>
      <c r="E59" s="123"/>
      <c r="F59" s="123" t="s">
        <v>86</v>
      </c>
      <c r="G59" s="123"/>
      <c r="H59" s="10">
        <v>300</v>
      </c>
    </row>
    <row r="60" spans="4:8" x14ac:dyDescent="0.35">
      <c r="D60" s="123" t="s">
        <v>94</v>
      </c>
      <c r="E60" s="123"/>
      <c r="F60" s="123" t="s">
        <v>86</v>
      </c>
      <c r="G60" s="123"/>
      <c r="H60" s="10">
        <v>150</v>
      </c>
    </row>
    <row r="61" spans="4:8" x14ac:dyDescent="0.35">
      <c r="D61" s="123" t="s">
        <v>95</v>
      </c>
      <c r="E61" s="123"/>
      <c r="F61" s="123" t="s">
        <v>86</v>
      </c>
      <c r="G61" s="123"/>
      <c r="H61" s="10">
        <v>430</v>
      </c>
    </row>
    <row r="62" spans="4:8" ht="15" customHeight="1" x14ac:dyDescent="0.35">
      <c r="D62" s="125" t="s">
        <v>125</v>
      </c>
      <c r="E62" s="125"/>
      <c r="F62" s="125"/>
      <c r="G62" s="125"/>
      <c r="H62" s="125"/>
    </row>
    <row r="63" spans="4:8" x14ac:dyDescent="0.35">
      <c r="D63" s="126"/>
      <c r="E63" s="126"/>
      <c r="F63" s="126"/>
      <c r="G63" s="126"/>
      <c r="H63" s="126"/>
    </row>
    <row r="64" spans="4:8" x14ac:dyDescent="0.35">
      <c r="D64" s="126"/>
      <c r="E64" s="126"/>
      <c r="F64" s="126"/>
      <c r="G64" s="126"/>
      <c r="H64" s="126"/>
    </row>
    <row r="65" spans="4:8" ht="16.5" x14ac:dyDescent="0.35">
      <c r="D65" s="126" t="s">
        <v>126</v>
      </c>
      <c r="E65" s="126"/>
      <c r="F65" s="126"/>
      <c r="G65" s="126"/>
      <c r="H65" s="126"/>
    </row>
    <row r="66" spans="4:8" x14ac:dyDescent="0.35">
      <c r="D66" s="48"/>
    </row>
    <row r="67" spans="4:8" x14ac:dyDescent="0.35">
      <c r="D67" s="48"/>
    </row>
    <row r="68" spans="4:8" x14ac:dyDescent="0.35">
      <c r="D68" s="122" t="s">
        <v>96</v>
      </c>
      <c r="E68" s="122"/>
      <c r="F68" s="122"/>
      <c r="G68" s="122"/>
    </row>
    <row r="69" spans="4:8" x14ac:dyDescent="0.35">
      <c r="D69" s="124" t="s">
        <v>97</v>
      </c>
      <c r="E69" s="124"/>
      <c r="F69" s="124" t="s">
        <v>140</v>
      </c>
      <c r="G69" s="124"/>
    </row>
    <row r="70" spans="4:8" x14ac:dyDescent="0.35">
      <c r="D70" s="124"/>
      <c r="E70" s="124"/>
      <c r="F70" s="124"/>
      <c r="G70" s="124"/>
    </row>
    <row r="71" spans="4:8" ht="15" customHeight="1" x14ac:dyDescent="0.35">
      <c r="D71" s="128" t="s">
        <v>139</v>
      </c>
      <c r="E71" s="128"/>
      <c r="F71" s="128"/>
      <c r="G71" s="128"/>
    </row>
    <row r="72" spans="4:8" x14ac:dyDescent="0.35">
      <c r="D72" s="127" t="s">
        <v>98</v>
      </c>
      <c r="E72" s="127"/>
      <c r="F72" s="123">
        <v>84</v>
      </c>
      <c r="G72" s="123"/>
    </row>
    <row r="73" spans="4:8" x14ac:dyDescent="0.35">
      <c r="D73" s="127" t="s">
        <v>99</v>
      </c>
      <c r="E73" s="127"/>
      <c r="F73" s="123">
        <v>131</v>
      </c>
      <c r="G73" s="123"/>
    </row>
    <row r="74" spans="4:8" x14ac:dyDescent="0.35">
      <c r="D74" s="129" t="s">
        <v>138</v>
      </c>
      <c r="E74" s="129"/>
      <c r="F74" s="129"/>
      <c r="G74" s="129"/>
    </row>
    <row r="75" spans="4:8" x14ac:dyDescent="0.35">
      <c r="D75" s="127" t="s">
        <v>100</v>
      </c>
      <c r="E75" s="127"/>
      <c r="F75" s="123">
        <v>8</v>
      </c>
      <c r="G75" s="123"/>
    </row>
    <row r="76" spans="4:8" x14ac:dyDescent="0.35">
      <c r="D76" s="127" t="s">
        <v>101</v>
      </c>
      <c r="E76" s="127"/>
      <c r="F76" s="123">
        <v>25</v>
      </c>
      <c r="G76" s="123"/>
    </row>
    <row r="77" spans="4:8" x14ac:dyDescent="0.35">
      <c r="D77" s="127" t="s">
        <v>102</v>
      </c>
      <c r="E77" s="127"/>
      <c r="F77" s="123">
        <v>25</v>
      </c>
      <c r="G77" s="123"/>
    </row>
    <row r="78" spans="4:8" x14ac:dyDescent="0.35">
      <c r="D78" s="125" t="s">
        <v>127</v>
      </c>
      <c r="E78" s="125"/>
      <c r="F78" s="125"/>
      <c r="G78" s="125"/>
    </row>
    <row r="79" spans="4:8" x14ac:dyDescent="0.35">
      <c r="D79" s="126"/>
      <c r="E79" s="126"/>
      <c r="F79" s="126"/>
      <c r="G79" s="126"/>
    </row>
  </sheetData>
  <sheetProtection sheet="1" objects="1" scenarios="1"/>
  <mergeCells count="92">
    <mergeCell ref="D1:H2"/>
    <mergeCell ref="C39:D40"/>
    <mergeCell ref="C41:D41"/>
    <mergeCell ref="C42:D42"/>
    <mergeCell ref="C43:D43"/>
    <mergeCell ref="C38:K38"/>
    <mergeCell ref="I41:I44"/>
    <mergeCell ref="J41:J44"/>
    <mergeCell ref="K41:K44"/>
    <mergeCell ref="E21:F21"/>
    <mergeCell ref="E39:E40"/>
    <mergeCell ref="F39:F40"/>
    <mergeCell ref="G39:G40"/>
    <mergeCell ref="G23:H23"/>
    <mergeCell ref="G29:H29"/>
    <mergeCell ref="G30:H30"/>
    <mergeCell ref="D48:E49"/>
    <mergeCell ref="F48:G49"/>
    <mergeCell ref="H48:H49"/>
    <mergeCell ref="G28:H28"/>
    <mergeCell ref="D4:H4"/>
    <mergeCell ref="D13:H13"/>
    <mergeCell ref="D5:D6"/>
    <mergeCell ref="E5:F5"/>
    <mergeCell ref="C44:D44"/>
    <mergeCell ref="G5:H5"/>
    <mergeCell ref="D14:D15"/>
    <mergeCell ref="E14:F14"/>
    <mergeCell ref="G14:H14"/>
    <mergeCell ref="D47:H47"/>
    <mergeCell ref="G21:H22"/>
    <mergeCell ref="D21:D22"/>
    <mergeCell ref="F72:G72"/>
    <mergeCell ref="D51:E51"/>
    <mergeCell ref="D52:E52"/>
    <mergeCell ref="D53:E53"/>
    <mergeCell ref="D54:E54"/>
    <mergeCell ref="F57:G57"/>
    <mergeCell ref="F58:G58"/>
    <mergeCell ref="F59:G59"/>
    <mergeCell ref="F60:G60"/>
    <mergeCell ref="D68:G68"/>
    <mergeCell ref="F61:G61"/>
    <mergeCell ref="D61:E61"/>
    <mergeCell ref="F55:G55"/>
    <mergeCell ref="D55:E55"/>
    <mergeCell ref="D56:E56"/>
    <mergeCell ref="D57:E57"/>
    <mergeCell ref="D58:E58"/>
    <mergeCell ref="D59:E59"/>
    <mergeCell ref="D60:E60"/>
    <mergeCell ref="D50:E50"/>
    <mergeCell ref="F56:G56"/>
    <mergeCell ref="F50:G50"/>
    <mergeCell ref="F51:G51"/>
    <mergeCell ref="F52:G52"/>
    <mergeCell ref="F53:G53"/>
    <mergeCell ref="F54:G54"/>
    <mergeCell ref="D78:G79"/>
    <mergeCell ref="D62:H64"/>
    <mergeCell ref="D73:E73"/>
    <mergeCell ref="F73:G73"/>
    <mergeCell ref="D75:E75"/>
    <mergeCell ref="F75:G75"/>
    <mergeCell ref="D76:E76"/>
    <mergeCell ref="F76:G76"/>
    <mergeCell ref="D65:H65"/>
    <mergeCell ref="D77:E77"/>
    <mergeCell ref="F77:G77"/>
    <mergeCell ref="D69:E70"/>
    <mergeCell ref="F69:G70"/>
    <mergeCell ref="D71:G71"/>
    <mergeCell ref="D74:G74"/>
    <mergeCell ref="D72:E72"/>
    <mergeCell ref="H39:H40"/>
    <mergeCell ref="I39:K39"/>
    <mergeCell ref="E34:F34"/>
    <mergeCell ref="E35:F35"/>
    <mergeCell ref="G35:H35"/>
    <mergeCell ref="C27:I27"/>
    <mergeCell ref="D20:H20"/>
    <mergeCell ref="G32:H32"/>
    <mergeCell ref="G33:H33"/>
    <mergeCell ref="G34:H34"/>
    <mergeCell ref="E28:F28"/>
    <mergeCell ref="E29:F29"/>
    <mergeCell ref="E30:F30"/>
    <mergeCell ref="E31:F31"/>
    <mergeCell ref="E32:F32"/>
    <mergeCell ref="E33:F33"/>
    <mergeCell ref="G24:H24"/>
    <mergeCell ref="G31:H3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18"/>
  <sheetViews>
    <sheetView topLeftCell="A4" workbookViewId="0">
      <selection sqref="A1:A2"/>
    </sheetView>
  </sheetViews>
  <sheetFormatPr defaultColWidth="9.1796875" defaultRowHeight="14.5" x14ac:dyDescent="0.35"/>
  <cols>
    <col min="1" max="8" width="13.81640625" customWidth="1"/>
  </cols>
  <sheetData>
    <row r="1" spans="1:8" ht="30.75" customHeight="1" thickBot="1" x14ac:dyDescent="0.4">
      <c r="A1" s="145" t="s">
        <v>5</v>
      </c>
      <c r="B1" s="145" t="s">
        <v>50</v>
      </c>
      <c r="C1" s="145" t="s">
        <v>51</v>
      </c>
      <c r="D1" s="145" t="s">
        <v>52</v>
      </c>
      <c r="E1" s="145" t="s">
        <v>53</v>
      </c>
      <c r="F1" s="147" t="s">
        <v>54</v>
      </c>
      <c r="G1" s="148"/>
      <c r="H1" s="149"/>
    </row>
    <row r="2" spans="1:8" ht="30.75" customHeight="1" thickBot="1" x14ac:dyDescent="0.4">
      <c r="A2" s="146"/>
      <c r="B2" s="146"/>
      <c r="C2" s="146"/>
      <c r="D2" s="146"/>
      <c r="E2" s="146"/>
      <c r="F2" s="15" t="s">
        <v>6</v>
      </c>
      <c r="G2" s="15" t="s">
        <v>130</v>
      </c>
      <c r="H2" s="15" t="s">
        <v>7</v>
      </c>
    </row>
    <row r="3" spans="1:8" ht="54" customHeight="1" x14ac:dyDescent="0.35">
      <c r="A3" s="16" t="s">
        <v>8</v>
      </c>
      <c r="B3" s="7">
        <v>76.099999999999994</v>
      </c>
      <c r="C3" s="7">
        <v>1.67</v>
      </c>
      <c r="D3" s="7">
        <v>-5.82</v>
      </c>
      <c r="E3" s="7">
        <v>-1.0300000000000001E-3</v>
      </c>
      <c r="F3" s="140">
        <v>1</v>
      </c>
      <c r="G3" s="140">
        <v>0.99</v>
      </c>
      <c r="H3" s="142">
        <v>0.98799999999999999</v>
      </c>
    </row>
    <row r="4" spans="1:8" ht="54" customHeight="1" x14ac:dyDescent="0.35">
      <c r="A4" s="17" t="s">
        <v>9</v>
      </c>
      <c r="B4" s="10">
        <v>77.400000000000006</v>
      </c>
      <c r="C4" s="10">
        <v>1.75</v>
      </c>
      <c r="D4" s="10">
        <v>-5.78</v>
      </c>
      <c r="E4" s="10">
        <v>-1.0300000000000001E-3</v>
      </c>
      <c r="F4" s="139"/>
      <c r="G4" s="139"/>
      <c r="H4" s="143"/>
    </row>
    <row r="5" spans="1:8" ht="54" customHeight="1" x14ac:dyDescent="0.35">
      <c r="A5" s="17" t="s">
        <v>10</v>
      </c>
      <c r="B5" s="10">
        <v>117.8</v>
      </c>
      <c r="C5" s="10">
        <v>1.78</v>
      </c>
      <c r="D5" s="10">
        <v>-9.48</v>
      </c>
      <c r="E5" s="10">
        <v>-2.5799999999999998E-3</v>
      </c>
      <c r="F5" s="139"/>
      <c r="G5" s="139"/>
      <c r="H5" s="143"/>
    </row>
    <row r="6" spans="1:8" ht="54" customHeight="1" thickBot="1" x14ac:dyDescent="0.4">
      <c r="A6" s="18" t="s">
        <v>11</v>
      </c>
      <c r="B6" s="13">
        <v>121.1</v>
      </c>
      <c r="C6" s="13">
        <v>1.88</v>
      </c>
      <c r="D6" s="13">
        <v>-9.36</v>
      </c>
      <c r="E6" s="13">
        <v>-2.64E-3</v>
      </c>
      <c r="F6" s="141"/>
      <c r="G6" s="141"/>
      <c r="H6" s="144"/>
    </row>
    <row r="10" spans="1:8" ht="15" thickBot="1" x14ac:dyDescent="0.4"/>
    <row r="11" spans="1:8" ht="60.5" thickBot="1" x14ac:dyDescent="0.4">
      <c r="A11" s="3" t="s">
        <v>48</v>
      </c>
      <c r="B11" s="4" t="s">
        <v>33</v>
      </c>
      <c r="C11" s="5" t="s">
        <v>49</v>
      </c>
    </row>
    <row r="12" spans="1:8" ht="31.5" customHeight="1" x14ac:dyDescent="0.35">
      <c r="A12" s="6" t="s">
        <v>34</v>
      </c>
      <c r="B12" s="7" t="s">
        <v>35</v>
      </c>
      <c r="C12" s="8">
        <v>0</v>
      </c>
    </row>
    <row r="13" spans="1:8" ht="31.5" customHeight="1" x14ac:dyDescent="0.35">
      <c r="A13" s="9" t="s">
        <v>36</v>
      </c>
      <c r="B13" s="10" t="s">
        <v>37</v>
      </c>
      <c r="C13" s="11">
        <v>0.1</v>
      </c>
    </row>
    <row r="14" spans="1:8" ht="31.5" customHeight="1" x14ac:dyDescent="0.35">
      <c r="A14" s="9" t="s">
        <v>38</v>
      </c>
      <c r="B14" s="10" t="s">
        <v>39</v>
      </c>
      <c r="C14" s="11">
        <v>0.4</v>
      </c>
    </row>
    <row r="15" spans="1:8" ht="31.5" customHeight="1" x14ac:dyDescent="0.35">
      <c r="A15" s="9" t="s">
        <v>40</v>
      </c>
      <c r="B15" s="10" t="s">
        <v>41</v>
      </c>
      <c r="C15" s="11">
        <v>0.7</v>
      </c>
    </row>
    <row r="16" spans="1:8" ht="31.5" customHeight="1" x14ac:dyDescent="0.35">
      <c r="A16" s="9" t="s">
        <v>42</v>
      </c>
      <c r="B16" s="10" t="s">
        <v>43</v>
      </c>
      <c r="C16" s="11">
        <v>1</v>
      </c>
    </row>
    <row r="17" spans="1:3" ht="31.5" customHeight="1" x14ac:dyDescent="0.35">
      <c r="A17" s="9" t="s">
        <v>44</v>
      </c>
      <c r="B17" s="10" t="s">
        <v>45</v>
      </c>
      <c r="C17" s="11">
        <v>1.4</v>
      </c>
    </row>
    <row r="18" spans="1:3" ht="31.5" customHeight="1" thickBot="1" x14ac:dyDescent="0.4">
      <c r="A18" s="12" t="s">
        <v>46</v>
      </c>
      <c r="B18" s="13" t="s">
        <v>47</v>
      </c>
      <c r="C18" s="14">
        <v>1.8</v>
      </c>
    </row>
  </sheetData>
  <sheetProtection sheet="1" objects="1" scenarios="1" selectLockedCells="1" selectUnlockedCells="1"/>
  <mergeCells count="9">
    <mergeCell ref="F3:F6"/>
    <mergeCell ref="G3:G6"/>
    <mergeCell ref="H3:H6"/>
    <mergeCell ref="A1:A2"/>
    <mergeCell ref="B1:B2"/>
    <mergeCell ref="C1:C2"/>
    <mergeCell ref="D1:D2"/>
    <mergeCell ref="E1:E2"/>
    <mergeCell ref="F1:H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Compliance Equation</vt:lpstr>
      <vt:lpstr>Mult. Pre-Approved Aero Devices</vt:lpstr>
      <vt:lpstr>Reference Tables</vt:lpstr>
      <vt:lpstr>Values</vt:lpstr>
    </vt:vector>
  </TitlesOfParts>
  <Company>CARB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Babchanik, Alex@ARB</dc:creator>
  <cp:lastModifiedBy>Ramesh, Utpala@ARB</cp:lastModifiedBy>
  <dcterms:created xsi:type="dcterms:W3CDTF">2019-02-19T16:03:56Z</dcterms:created>
  <dcterms:modified xsi:type="dcterms:W3CDTF">2020-06-30T19:15:38Z</dcterms:modified>
</cp:coreProperties>
</file>