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ramesh\Desktop\"/>
    </mc:Choice>
  </mc:AlternateContent>
  <bookViews>
    <workbookView xWindow="0" yWindow="0" windowWidth="18380" windowHeight="9570"/>
  </bookViews>
  <sheets>
    <sheet name="Compliance Equation" sheetId="1" r:id="rId1"/>
    <sheet name="Mult. Pre-Approved Aero Devices" sheetId="3" r:id="rId2"/>
    <sheet name="Reference Tables" sheetId="4" r:id="rId3"/>
    <sheet name="Values"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 i="1" l="1"/>
  <c r="D18" i="3" l="1"/>
  <c r="C40" i="1" l="1"/>
  <c r="D40" i="1"/>
  <c r="F40" i="1"/>
  <c r="H40" i="1"/>
  <c r="J40" i="1"/>
  <c r="I42" i="1" l="1"/>
</calcChain>
</file>

<file path=xl/sharedStrings.xml><?xml version="1.0" encoding="utf-8"?>
<sst xmlns="http://schemas.openxmlformats.org/spreadsheetml/2006/main" count="197" uniqueCount="143">
  <si>
    <t>C1</t>
  </si>
  <si>
    <t>C2</t>
  </si>
  <si>
    <t>C3</t>
  </si>
  <si>
    <t>C4</t>
  </si>
  <si>
    <t>C5</t>
  </si>
  <si>
    <t>Trailer Category</t>
  </si>
  <si>
    <t>None</t>
  </si>
  <si>
    <t>ATIS</t>
  </si>
  <si>
    <t>Long Dry Box Van</t>
  </si>
  <si>
    <t>Long Refrigerated Box Van</t>
  </si>
  <si>
    <t>Short Dry Box Van</t>
  </si>
  <si>
    <t>Short Refrigerated Box Van</t>
  </si>
  <si>
    <t>eCO2</t>
  </si>
  <si>
    <t>Step 1:</t>
  </si>
  <si>
    <t>Step 2:</t>
  </si>
  <si>
    <t>Step 3:</t>
  </si>
  <si>
    <t>Step 4:</t>
  </si>
  <si>
    <t>Select the Tire Pressure System:</t>
  </si>
  <si>
    <t>TRRL (kg/tonne)</t>
  </si>
  <si>
    <t>WR (lbs)</t>
  </si>
  <si>
    <t>Aero Device 1</t>
  </si>
  <si>
    <t>Aero Device 2</t>
  </si>
  <si>
    <t>Aero Device 3</t>
  </si>
  <si>
    <r>
      <t>∆C</t>
    </r>
    <r>
      <rPr>
        <b/>
        <vertAlign val="subscript"/>
        <sz val="11"/>
        <color theme="1"/>
        <rFont val="Calibri"/>
        <family val="2"/>
        <scheme val="minor"/>
      </rPr>
      <t>d</t>
    </r>
    <r>
      <rPr>
        <b/>
        <sz val="11"/>
        <color theme="1"/>
        <rFont val="Calibri"/>
        <family val="2"/>
        <scheme val="minor"/>
      </rPr>
      <t xml:space="preserve">A </t>
    </r>
  </si>
  <si>
    <r>
      <t>∆C</t>
    </r>
    <r>
      <rPr>
        <b/>
        <vertAlign val="subscript"/>
        <sz val="11"/>
        <color theme="1"/>
        <rFont val="Calibri"/>
        <family val="2"/>
        <scheme val="minor"/>
      </rPr>
      <t>d</t>
    </r>
    <r>
      <rPr>
        <b/>
        <sz val="11"/>
        <color theme="1"/>
        <rFont val="Calibri"/>
        <family val="2"/>
        <scheme val="minor"/>
      </rPr>
      <t>A 
m^2</t>
    </r>
  </si>
  <si>
    <t>Aero Device 4</t>
  </si>
  <si>
    <r>
      <t>Combined ∆C</t>
    </r>
    <r>
      <rPr>
        <b/>
        <vertAlign val="subscript"/>
        <sz val="11"/>
        <color theme="1"/>
        <rFont val="Calibri"/>
        <family val="2"/>
        <scheme val="minor"/>
      </rPr>
      <t>d</t>
    </r>
    <r>
      <rPr>
        <b/>
        <sz val="11"/>
        <color theme="1"/>
        <rFont val="Calibri"/>
        <family val="2"/>
        <scheme val="minor"/>
      </rPr>
      <t xml:space="preserve">A </t>
    </r>
  </si>
  <si>
    <t>Select the type of trailer from the dropdown:</t>
  </si>
  <si>
    <t>Compliance Equation:</t>
  </si>
  <si>
    <t xml:space="preserve">Step 1: </t>
  </si>
  <si>
    <t xml:space="preserve">Step 2: </t>
  </si>
  <si>
    <t>Combined Aero Equation:</t>
  </si>
  <si>
    <t>Aero Device</t>
  </si>
  <si>
    <t>Then, designate the trailer as:</t>
  </si>
  <si>
    <t>≤0.09</t>
  </si>
  <si>
    <t>Bin I</t>
  </si>
  <si>
    <t>0.10-0.39</t>
  </si>
  <si>
    <t>Bin II</t>
  </si>
  <si>
    <t>0.40-0.69</t>
  </si>
  <si>
    <t>Bin III</t>
  </si>
  <si>
    <t>0.70-0.99</t>
  </si>
  <si>
    <t>Bin IV</t>
  </si>
  <si>
    <t>1.00-1.39</t>
  </si>
  <si>
    <t>Bin V</t>
  </si>
  <si>
    <t>1.40-1.79</t>
  </si>
  <si>
    <t>Bin VI</t>
  </si>
  <si>
    <t>≥1.80</t>
  </si>
  <si>
    <t>Bin VII</t>
  </si>
  <si>
    <r>
      <t>If a trailer's measured ΔC</t>
    </r>
    <r>
      <rPr>
        <b/>
        <vertAlign val="subscript"/>
        <sz val="11"/>
        <color theme="1"/>
        <rFont val="Calibri"/>
        <family val="2"/>
        <scheme val="minor"/>
      </rPr>
      <t>d</t>
    </r>
    <r>
      <rPr>
        <b/>
        <sz val="11"/>
        <color theme="1"/>
        <rFont val="Calibri"/>
        <family val="2"/>
        <scheme val="minor"/>
      </rPr>
      <t>A is:</t>
    </r>
  </si>
  <si>
    <r>
      <t>And use the following value for ΔC</t>
    </r>
    <r>
      <rPr>
        <b/>
        <vertAlign val="subscript"/>
        <sz val="11"/>
        <color theme="1"/>
        <rFont val="Calibri"/>
        <family val="2"/>
        <scheme val="minor"/>
      </rPr>
      <t>d</t>
    </r>
    <r>
      <rPr>
        <b/>
        <sz val="11"/>
        <color theme="1"/>
        <rFont val="Calibri"/>
        <family val="2"/>
        <scheme val="minor"/>
      </rPr>
      <t>A in equation:</t>
    </r>
  </si>
  <si>
    <r>
      <t>C</t>
    </r>
    <r>
      <rPr>
        <b/>
        <vertAlign val="subscript"/>
        <sz val="11"/>
        <color theme="1"/>
        <rFont val="Calibri"/>
        <family val="2"/>
        <scheme val="minor"/>
      </rPr>
      <t>1</t>
    </r>
  </si>
  <si>
    <r>
      <t>C</t>
    </r>
    <r>
      <rPr>
        <b/>
        <vertAlign val="subscript"/>
        <sz val="11"/>
        <color theme="1"/>
        <rFont val="Calibri"/>
        <family val="2"/>
        <scheme val="minor"/>
      </rPr>
      <t>2</t>
    </r>
  </si>
  <si>
    <r>
      <t>C</t>
    </r>
    <r>
      <rPr>
        <b/>
        <vertAlign val="subscript"/>
        <sz val="11"/>
        <color theme="1"/>
        <rFont val="Calibri"/>
        <family val="2"/>
        <scheme val="minor"/>
      </rPr>
      <t>3</t>
    </r>
  </si>
  <si>
    <r>
      <t>C</t>
    </r>
    <r>
      <rPr>
        <b/>
        <vertAlign val="subscript"/>
        <sz val="11"/>
        <color theme="1"/>
        <rFont val="Calibri"/>
        <family val="2"/>
        <scheme val="minor"/>
      </rPr>
      <t>4</t>
    </r>
  </si>
  <si>
    <r>
      <t>C</t>
    </r>
    <r>
      <rPr>
        <b/>
        <vertAlign val="subscript"/>
        <sz val="11"/>
        <color theme="1"/>
        <rFont val="Calibri"/>
        <family val="2"/>
        <scheme val="minor"/>
      </rPr>
      <t>5</t>
    </r>
  </si>
  <si>
    <t>Step 5:</t>
  </si>
  <si>
    <r>
      <t>Insert your TRRL</t>
    </r>
    <r>
      <rPr>
        <sz val="11"/>
        <color theme="1"/>
        <rFont val="Calibri"/>
        <family val="2"/>
        <scheme val="minor"/>
      </rPr>
      <t xml:space="preserve"> and WR values into the equation below </t>
    </r>
  </si>
  <si>
    <t>(smallest ∆CdA)</t>
  </si>
  <si>
    <t>(largest ∆CdA)</t>
  </si>
  <si>
    <r>
      <t>List the ∆C</t>
    </r>
    <r>
      <rPr>
        <vertAlign val="subscript"/>
        <sz val="11"/>
        <color theme="1"/>
        <rFont val="Calibri"/>
        <family val="2"/>
        <scheme val="minor"/>
      </rPr>
      <t>d</t>
    </r>
    <r>
      <rPr>
        <sz val="11"/>
        <color theme="1"/>
        <rFont val="Calibri"/>
        <family val="2"/>
        <scheme val="minor"/>
      </rPr>
      <t>A (in units of m2 to 2 decimal places) for each aero device you have installed on the trailer. List them in order from largest to smallest. Leave all extra spaces blank.</t>
    </r>
  </si>
  <si>
    <t>· TRRL (Tire Rolling Resistance Level):</t>
  </si>
  <si>
    <t xml:space="preserve">· ∆CdA (Change in Drag Area): </t>
  </si>
  <si>
    <t xml:space="preserve">· WR (Weight Reduction): </t>
  </si>
  <si>
    <t>Compliance Equation</t>
  </si>
  <si>
    <t xml:space="preserve">        o Measured as Coefficient of Rolling Resistance (CRR) in units of kg/metric ton</t>
  </si>
  <si>
    <t xml:space="preserve">        o Should be reported to 1 decimal place</t>
  </si>
  <si>
    <t xml:space="preserve">        o Weight reduction is obtained by summing applicable values in the list of light weight components (Reference Table 6 &amp; 7). For example, if you have an aluminum floor, 
            you would have a 375 pound weight reduction, so you would insert ‘375’ into the equation. Note: weight reduction is a positive value.</t>
  </si>
  <si>
    <t xml:space="preserve">        o If you have no weight reduction technology installed, use “0” in the equation</t>
  </si>
  <si>
    <t>Combining Aero Devices</t>
  </si>
  <si>
    <r>
      <rPr>
        <b/>
        <sz val="11"/>
        <color theme="1"/>
        <rFont val="Calibri"/>
        <family val="2"/>
        <scheme val="minor"/>
      </rPr>
      <t>· C1, C2, C3, C4:</t>
    </r>
    <r>
      <rPr>
        <sz val="11"/>
        <color theme="1"/>
        <rFont val="Calibri"/>
        <family val="2"/>
        <scheme val="minor"/>
      </rPr>
      <t xml:space="preserve"> These regression coefficients are based on the trailer subcategory that you are certifying and can be found by looking at Reference Table 5</t>
    </r>
  </si>
  <si>
    <t>*fill out the fields in green</t>
  </si>
  <si>
    <t>What is your ∆CdA? (If you are using multiple pre-approved aero devices, see other tab to calculate CdA)</t>
  </si>
  <si>
    <t>REFERENCE TABLES</t>
  </si>
  <si>
    <t>Model Year</t>
  </si>
  <si>
    <t>Dry Van</t>
  </si>
  <si>
    <t>Refrigerated Van</t>
  </si>
  <si>
    <t>Long</t>
  </si>
  <si>
    <t>Short</t>
  </si>
  <si>
    <t>2021-2023</t>
  </si>
  <si>
    <t>2024-2026</t>
  </si>
  <si>
    <t>2027+</t>
  </si>
  <si>
    <t>2021+</t>
  </si>
  <si>
    <t>Reference Table 6 – Non-Wheel Weight Reductions for Trailers (pounds)</t>
  </si>
  <si>
    <t>Component</t>
  </si>
  <si>
    <t>Material</t>
  </si>
  <si>
    <t>Weight Reduction (pounds)</t>
  </si>
  <si>
    <t>Aluminum</t>
  </si>
  <si>
    <t>Hub and Drum (per axle)</t>
  </si>
  <si>
    <t>Composite (wood and plastic)</t>
  </si>
  <si>
    <t>Landing Gear</t>
  </si>
  <si>
    <t>Rear Door</t>
  </si>
  <si>
    <t>Rear Door Surround</t>
  </si>
  <si>
    <t>Roof Bows</t>
  </si>
  <si>
    <t>Side Posts</t>
  </si>
  <si>
    <t>Slider Box</t>
  </si>
  <si>
    <t>Upper Coupler Assembly</t>
  </si>
  <si>
    <t>Reference Table 7 – Wheel-Related Weight Reductions (pounds)</t>
  </si>
  <si>
    <t>Wheel-Reduction Technology</t>
  </si>
  <si>
    <t>Steel Wheel</t>
  </si>
  <si>
    <t>Aluminum or Aluminum Alloy Wheel</t>
  </si>
  <si>
    <t>High-Strength Steel Wheel</t>
  </si>
  <si>
    <t>Aluminum Wheel</t>
  </si>
  <si>
    <t>Light-Weight Aluminum Alloy Wheel</t>
  </si>
  <si>
    <t>Reference Table 3 – Phase 2 Non-Box/Non-Aero Trailer Requirements</t>
  </si>
  <si>
    <t>Required Design Specifications</t>
  </si>
  <si>
    <t>Tire CRR (kg/metric-ton)</t>
  </si>
  <si>
    <t>Tire Pressure System Type</t>
  </si>
  <si>
    <t>MY 2021+</t>
  </si>
  <si>
    <t>Non-Box</t>
  </si>
  <si>
    <t>≤6.0</t>
  </si>
  <si>
    <t>≤5.1</t>
  </si>
  <si>
    <t>TPMS or ATIS</t>
  </si>
  <si>
    <t>Non-Aero</t>
  </si>
  <si>
    <t>≤4.7</t>
  </si>
  <si>
    <t xml:space="preserve">        o If you are using multiple pre-approved aero devices, use the next tab in the spreadsheet to calculate the ∆CdA value.</t>
  </si>
  <si>
    <t>Verify that the eCO2 value meets the standard for your trailer (see Reference Tables 1&amp;2)</t>
  </si>
  <si>
    <r>
      <t xml:space="preserve">        o List the ∆CdA value that you computed in units of m</t>
    </r>
    <r>
      <rPr>
        <vertAlign val="superscript"/>
        <sz val="11"/>
        <color theme="1"/>
        <rFont val="Calibri"/>
        <family val="2"/>
        <scheme val="minor"/>
      </rPr>
      <t>2</t>
    </r>
    <r>
      <rPr>
        <sz val="11"/>
        <color theme="1"/>
        <rFont val="Calibri"/>
        <family val="2"/>
        <scheme val="minor"/>
      </rPr>
      <t>. It should be reported to 2 decimal places</t>
    </r>
  </si>
  <si>
    <r>
      <t>**This spreadsheet may be used as a</t>
    </r>
    <r>
      <rPr>
        <sz val="11"/>
        <color theme="1"/>
        <rFont val="Calibri"/>
        <family val="2"/>
        <scheme val="minor"/>
      </rPr>
      <t xml:space="preserve"> resource to help you determine if your trailer configurations will meet the standards. It is not part of the certification process and is </t>
    </r>
    <r>
      <rPr>
        <b/>
        <sz val="11"/>
        <color theme="1"/>
        <rFont val="Calibri"/>
        <family val="2"/>
        <scheme val="minor"/>
      </rPr>
      <t>not required</t>
    </r>
    <r>
      <rPr>
        <sz val="11"/>
        <color theme="1"/>
        <rFont val="Calibri"/>
        <family val="2"/>
        <scheme val="minor"/>
      </rPr>
      <t xml:space="preserve"> to be filled out and/or submitted. The compliance equation is</t>
    </r>
    <r>
      <rPr>
        <b/>
        <sz val="11"/>
        <color theme="1"/>
        <rFont val="Calibri"/>
        <family val="2"/>
        <scheme val="minor"/>
      </rPr>
      <t xml:space="preserve"> only for full-aero and partial-aero trailers</t>
    </r>
    <r>
      <rPr>
        <sz val="11"/>
        <color theme="1"/>
        <rFont val="Calibri"/>
        <family val="2"/>
        <scheme val="minor"/>
      </rPr>
      <t>.</t>
    </r>
  </si>
  <si>
    <r>
      <t>Reference Table 1 – Phase 2 CO</t>
    </r>
    <r>
      <rPr>
        <b/>
        <vertAlign val="subscript"/>
        <sz val="11"/>
        <color theme="1"/>
        <rFont val="Calibri"/>
        <family val="2"/>
        <scheme val="minor"/>
      </rPr>
      <t>2</t>
    </r>
    <r>
      <rPr>
        <b/>
        <sz val="11"/>
        <color theme="1"/>
        <rFont val="Calibri"/>
        <family val="2"/>
        <scheme val="minor"/>
      </rPr>
      <t xml:space="preserve"> Standards for Full-Aero Box Vans (g/ton-mile)</t>
    </r>
  </si>
  <si>
    <r>
      <t>Reference Table 2 – Phase 2 CO</t>
    </r>
    <r>
      <rPr>
        <b/>
        <vertAlign val="subscript"/>
        <sz val="11"/>
        <color theme="1"/>
        <rFont val="Calibri"/>
        <family val="2"/>
        <scheme val="minor"/>
      </rPr>
      <t>2</t>
    </r>
    <r>
      <rPr>
        <b/>
        <sz val="11"/>
        <color theme="1"/>
        <rFont val="Calibri"/>
        <family val="2"/>
        <scheme val="minor"/>
      </rPr>
      <t xml:space="preserve"> Standards for Partial-Aero Box Vans (g/ton-mile)</t>
    </r>
  </si>
  <si>
    <r>
      <t>Reference Table 4 - Bin Determinations for Trailers Based on Aerodynamic Test Results [ΔC</t>
    </r>
    <r>
      <rPr>
        <b/>
        <vertAlign val="subscript"/>
        <sz val="11"/>
        <color theme="1"/>
        <rFont val="Calibri"/>
        <family val="2"/>
        <scheme val="minor"/>
      </rPr>
      <t>d</t>
    </r>
    <r>
      <rPr>
        <b/>
        <sz val="11"/>
        <color theme="1"/>
        <rFont val="Calibri"/>
        <family val="2"/>
        <scheme val="minor"/>
      </rPr>
      <t>A in m</t>
    </r>
    <r>
      <rPr>
        <b/>
        <vertAlign val="superscript"/>
        <sz val="11"/>
        <color theme="1"/>
        <rFont val="Calibri"/>
        <family val="2"/>
        <scheme val="minor"/>
      </rPr>
      <t>2</t>
    </r>
    <r>
      <rPr>
        <b/>
        <sz val="11"/>
        <color theme="1"/>
        <rFont val="Calibri"/>
        <family val="2"/>
        <scheme val="minor"/>
      </rPr>
      <t>]</t>
    </r>
  </si>
  <si>
    <r>
      <t>Reference Table 5 – Regression Coefficients for Calculating CO</t>
    </r>
    <r>
      <rPr>
        <b/>
        <vertAlign val="subscript"/>
        <sz val="11"/>
        <color theme="1"/>
        <rFont val="Calibri"/>
        <family val="2"/>
        <scheme val="minor"/>
      </rPr>
      <t>2</t>
    </r>
    <r>
      <rPr>
        <b/>
        <sz val="11"/>
        <color theme="1"/>
        <rFont val="Calibri"/>
        <family val="2"/>
        <scheme val="minor"/>
      </rPr>
      <t xml:space="preserve"> Emissions</t>
    </r>
  </si>
  <si>
    <r>
      <t>Structure for Suspension Assembly</t>
    </r>
    <r>
      <rPr>
        <vertAlign val="superscript"/>
        <sz val="11"/>
        <color theme="1"/>
        <rFont val="Calibri"/>
        <family val="2"/>
        <scheme val="minor"/>
      </rPr>
      <t>1</t>
    </r>
  </si>
  <si>
    <r>
      <t>Floor</t>
    </r>
    <r>
      <rPr>
        <vertAlign val="superscript"/>
        <sz val="11"/>
        <color theme="1"/>
        <rFont val="Calibri"/>
        <family val="2"/>
        <scheme val="minor"/>
      </rPr>
      <t>2</t>
    </r>
  </si>
  <si>
    <r>
      <t>Floor Cross-members</t>
    </r>
    <r>
      <rPr>
        <vertAlign val="superscript"/>
        <sz val="11"/>
        <color theme="1"/>
        <rFont val="Calibri"/>
        <family val="2"/>
        <scheme val="minor"/>
      </rPr>
      <t>2</t>
    </r>
  </si>
  <si>
    <r>
      <t>1</t>
    </r>
    <r>
      <rPr>
        <sz val="11"/>
        <color theme="1"/>
        <rFont val="Calibri"/>
        <family val="2"/>
        <scheme val="minor"/>
      </rPr>
      <t>For tandem-axle suspension sub-frames made of aluminum, apply a weight reduction of 280 pounds. Use good engineering judgment to estimate a weight reduction for using aluminum sub-frames with other axle configurations.</t>
    </r>
  </si>
  <si>
    <r>
      <t xml:space="preserve">2 </t>
    </r>
    <r>
      <rPr>
        <sz val="11"/>
        <color theme="1"/>
        <rFont val="Calibri"/>
        <family val="2"/>
        <scheme val="minor"/>
      </rPr>
      <t>Calculate a smaller weight reduction for short trailers by multiplying the indicated values by 0.528 (28/53).</t>
    </r>
  </si>
  <si>
    <r>
      <t>1</t>
    </r>
    <r>
      <rPr>
        <sz val="11"/>
        <color theme="1"/>
        <rFont val="Calibri"/>
        <family val="2"/>
        <scheme val="minor"/>
      </rPr>
      <t>The weight reduction for wide-base tires accounts for reduced tire weight relative to dual-wide tires.</t>
    </r>
  </si>
  <si>
    <r>
      <t xml:space="preserve">Trailer manufacturers may combine delta CdA values for pre-approved aero devices that are not tested together, as long as each device does not significantly impair the effectiveness of another, consistent with good engineering judgment. Use this sheet to compute the composite ∆CdA value to </t>
    </r>
    <r>
      <rPr>
        <sz val="11"/>
        <rFont val="Calibri"/>
        <family val="2"/>
        <scheme val="minor"/>
      </rPr>
      <t>enter into step 3 of</t>
    </r>
    <r>
      <rPr>
        <sz val="11"/>
        <color rgb="FFFF0000"/>
        <rFont val="Calibri"/>
        <family val="2"/>
        <scheme val="minor"/>
      </rPr>
      <t xml:space="preserve"> </t>
    </r>
    <r>
      <rPr>
        <sz val="11"/>
        <color rgb="FF000000"/>
        <rFont val="Calibri"/>
        <family val="2"/>
        <scheme val="minor"/>
      </rPr>
      <t>the compliance equation.</t>
    </r>
  </si>
  <si>
    <t>Note: The ∆CdA value you enter here may not match the ∆CdA in the equation below. Please see Reference Table 4 for the conversion table.</t>
  </si>
  <si>
    <t>TPMS (or mix)</t>
  </si>
  <si>
    <r>
      <rPr>
        <b/>
        <sz val="11"/>
        <color theme="1"/>
        <rFont val="Calibri"/>
        <family val="2"/>
        <scheme val="minor"/>
      </rPr>
      <t>· C5 (Tire pressure system type)</t>
    </r>
    <r>
      <rPr>
        <sz val="11"/>
        <color theme="1"/>
        <rFont val="Calibri"/>
        <family val="2"/>
        <scheme val="minor"/>
      </rPr>
      <t>: Look at Reference Table 5</t>
    </r>
  </si>
  <si>
    <t xml:space="preserve">       • ATIS (Automatic Tire Inflation System) – a pneumatically or electronically activated system installed on a vehicle to maintain tire pressure at a preset level. These systems eliminate the 
           need to manually inflate tires. </t>
  </si>
  <si>
    <t xml:space="preserve">       • TPMS (Tire Pressure Monitoring System) – a vehicle system that monitors air pressure in each tire and alerts the operator when tire pressure falls below a specified value.</t>
  </si>
  <si>
    <t xml:space="preserve">                 o If you have a TPMS installed, or a mix of ATIS and TPMS, use 0.990</t>
  </si>
  <si>
    <t xml:space="preserve">                 o If you have no tire inflation systems installed, use 1.000</t>
  </si>
  <si>
    <t xml:space="preserve">                 o If you have an ATIS installed, use 0.988</t>
  </si>
  <si>
    <t>MY 2020</t>
  </si>
  <si>
    <r>
      <t>Dual-Wide Trailer Tire with</t>
    </r>
    <r>
      <rPr>
        <sz val="11"/>
        <color theme="1"/>
        <rFont val="Calibri"/>
        <family val="2"/>
        <scheme val="minor"/>
      </rPr>
      <t>:</t>
    </r>
  </si>
  <si>
    <r>
      <t>Wide-Base Single Trailer Tire with</t>
    </r>
    <r>
      <rPr>
        <vertAlign val="superscript"/>
        <sz val="11"/>
        <rFont val="Calibri"/>
        <family val="2"/>
        <scheme val="minor"/>
      </rPr>
      <t>1</t>
    </r>
    <r>
      <rPr>
        <sz val="11"/>
        <rFont val="Calibri"/>
        <family val="2"/>
        <scheme val="minor"/>
      </rPr>
      <t>:</t>
    </r>
  </si>
  <si>
    <t>Weight Reduction – Phase 2 
(pounds per wheel)</t>
  </si>
  <si>
    <t xml:space="preserve">                              </t>
  </si>
  <si>
    <r>
      <t>Look at the ∆C</t>
    </r>
    <r>
      <rPr>
        <vertAlign val="subscript"/>
        <sz val="11"/>
        <rFont val="Calibri"/>
        <family val="2"/>
        <scheme val="minor"/>
      </rPr>
      <t>d</t>
    </r>
    <r>
      <rPr>
        <sz val="11"/>
        <rFont val="Calibri"/>
        <family val="2"/>
        <scheme val="minor"/>
      </rPr>
      <t>A in the green box and input this value into Step 3 of the Compliance Equation tab of this spreadsheet.  The spreadsheet will automatically check for the designated Bin and the associated value for use in the compliance equation.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</si>
</sst>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0" x14ac:knownFonts="1">
    <font>
      <sz val="11"/>
      <color theme="1"/>
      <name val="Calibri"/>
      <family val="2"/>
      <scheme val="minor"/>
    </font>
    <font>
      <b/>
      <sz val="11"/>
      <color theme="1"/>
      <name val="Calibri"/>
      <family val="2"/>
      <scheme val="minor"/>
    </font>
    <font>
      <b/>
      <i/>
      <sz val="11"/>
      <name val="Calibri"/>
      <family val="2"/>
      <scheme val="minor"/>
    </font>
    <font>
      <vertAlign val="subscript"/>
      <sz val="11"/>
      <color theme="1"/>
      <name val="Calibri"/>
      <family val="2"/>
      <scheme val="minor"/>
    </font>
    <font>
      <b/>
      <vertAlign val="subscript"/>
      <sz val="11"/>
      <color theme="1"/>
      <name val="Calibri"/>
      <family val="2"/>
      <scheme val="minor"/>
    </font>
    <font>
      <sz val="11"/>
      <name val="Calibri"/>
      <family val="2"/>
      <scheme val="minor"/>
    </font>
    <font>
      <vertAlign val="subscript"/>
      <sz val="11"/>
      <name val="Calibri"/>
      <family val="2"/>
      <scheme val="minor"/>
    </font>
    <font>
      <b/>
      <sz val="11"/>
      <name val="Calibri"/>
      <family val="2"/>
      <scheme val="minor"/>
    </font>
    <font>
      <i/>
      <u/>
      <sz val="11"/>
      <color theme="1"/>
      <name val="Calibri"/>
      <family val="2"/>
      <scheme val="minor"/>
    </font>
    <font>
      <b/>
      <i/>
      <u/>
      <sz val="11"/>
      <color theme="1"/>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vertAlign val="superscript"/>
      <sz val="11"/>
      <color theme="1"/>
      <name val="Calibri"/>
      <family val="2"/>
      <scheme val="minor"/>
    </font>
    <font>
      <b/>
      <u/>
      <sz val="11"/>
      <color theme="1"/>
      <name val="Calibri"/>
      <family val="2"/>
      <scheme val="minor"/>
    </font>
    <font>
      <b/>
      <vertAlign val="superscript"/>
      <sz val="11"/>
      <color theme="1"/>
      <name val="Calibri"/>
      <family val="2"/>
      <scheme val="minor"/>
    </font>
    <font>
      <i/>
      <sz val="10"/>
      <name val="Calibri"/>
      <family val="2"/>
      <scheme val="minor"/>
    </font>
    <font>
      <i/>
      <sz val="10"/>
      <color theme="1"/>
      <name val="Calibri"/>
      <family val="2"/>
      <scheme val="minor"/>
    </font>
    <font>
      <b/>
      <sz val="10"/>
      <color theme="1"/>
      <name val="Calibri"/>
      <family val="2"/>
      <scheme val="minor"/>
    </font>
    <font>
      <vertAlign val="superscript"/>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rgb="FFE2EFD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2F2F2"/>
        <bgColor indexed="64"/>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s>
  <cellStyleXfs count="1">
    <xf numFmtId="0" fontId="0" fillId="0" borderId="0"/>
  </cellStyleXfs>
  <cellXfs count="150">
    <xf numFmtId="0" fontId="0" fillId="0" borderId="0" xfId="0"/>
    <xf numFmtId="165" fontId="0" fillId="2" borderId="19" xfId="0" applyNumberForma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3" borderId="7"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0" fillId="5" borderId="0" xfId="0" applyFill="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0" fontId="1" fillId="6" borderId="13" xfId="0" applyFont="1" applyFill="1" applyBorder="1" applyAlignment="1">
      <alignment horizontal="center" vertical="center" wrapText="1"/>
    </xf>
    <xf numFmtId="0" fontId="1" fillId="6" borderId="15" xfId="0" applyFont="1" applyFill="1"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0" xfId="0" applyAlignment="1">
      <alignment horizontal="left" vertical="center"/>
    </xf>
    <xf numFmtId="0" fontId="0" fillId="0" borderId="30" xfId="0" applyBorder="1" applyAlignment="1">
      <alignment horizontal="left" vertical="center"/>
    </xf>
    <xf numFmtId="0" fontId="10" fillId="0" borderId="0" xfId="0" applyFont="1" applyAlignment="1">
      <alignment horizontal="left" wrapText="1"/>
    </xf>
    <xf numFmtId="0" fontId="0" fillId="0" borderId="2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7" fillId="6" borderId="3" xfId="0" applyFont="1" applyFill="1" applyBorder="1" applyAlignment="1">
      <alignment horizontal="center" vertical="center"/>
    </xf>
    <xf numFmtId="0" fontId="7" fillId="6" borderId="25" xfId="0" applyFont="1" applyFill="1" applyBorder="1" applyAlignment="1">
      <alignment horizontal="center" vertical="center"/>
    </xf>
    <xf numFmtId="0" fontId="0" fillId="5" borderId="0" xfId="0" applyFill="1"/>
    <xf numFmtId="0" fontId="0" fillId="5" borderId="0" xfId="0" applyFill="1" applyAlignment="1">
      <alignment horizontal="left" vertical="top"/>
    </xf>
    <xf numFmtId="0" fontId="0" fillId="5" borderId="0" xfId="0" applyFill="1" applyAlignment="1">
      <alignment vertical="center" wrapText="1"/>
    </xf>
    <xf numFmtId="0" fontId="0" fillId="5" borderId="0" xfId="0" applyFill="1" applyAlignment="1">
      <alignment horizontal="center" vertical="center"/>
    </xf>
    <xf numFmtId="0" fontId="0" fillId="0" borderId="26" xfId="0" applyBorder="1"/>
    <xf numFmtId="0" fontId="0" fillId="0" borderId="27" xfId="0" applyBorder="1" applyAlignment="1">
      <alignment horizontal="center" vertical="center"/>
    </xf>
    <xf numFmtId="0" fontId="0" fillId="0" borderId="27" xfId="0" applyBorder="1"/>
    <xf numFmtId="0" fontId="0" fillId="0" borderId="28" xfId="0" applyBorder="1"/>
    <xf numFmtId="0" fontId="0" fillId="0" borderId="29" xfId="0" applyBorder="1"/>
    <xf numFmtId="0" fontId="0" fillId="0" borderId="30" xfId="0" applyBorder="1"/>
    <xf numFmtId="0" fontId="0" fillId="0" borderId="25" xfId="0" applyBorder="1"/>
    <xf numFmtId="0" fontId="0" fillId="0" borderId="24" xfId="0" applyBorder="1"/>
    <xf numFmtId="0" fontId="0" fillId="0" borderId="0" xfId="0"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65" fontId="0" fillId="0" borderId="19" xfId="0" applyNumberFormat="1" applyBorder="1" applyAlignment="1">
      <alignment horizontal="center" vertical="center"/>
    </xf>
    <xf numFmtId="164" fontId="0" fillId="0" borderId="20" xfId="0" applyNumberFormat="1" applyBorder="1" applyAlignment="1">
      <alignment horizontal="center" vertical="center"/>
    </xf>
    <xf numFmtId="0" fontId="0" fillId="0" borderId="23" xfId="0" applyBorder="1" applyAlignment="1">
      <alignment horizontal="center" vertical="center"/>
    </xf>
    <xf numFmtId="0" fontId="0" fillId="0" borderId="23" xfId="0" applyBorder="1"/>
    <xf numFmtId="0" fontId="9" fillId="0" borderId="27" xfId="0" applyFont="1" applyBorder="1" applyAlignment="1">
      <alignment horizontal="left" vertical="center"/>
    </xf>
    <xf numFmtId="0" fontId="1" fillId="6" borderId="7" xfId="0" applyFont="1" applyFill="1" applyBorder="1" applyAlignment="1">
      <alignment horizontal="center" vertical="center"/>
    </xf>
    <xf numFmtId="0" fontId="1" fillId="6" borderId="31" xfId="0" applyFont="1" applyFill="1" applyBorder="1" applyAlignment="1">
      <alignment horizontal="center" vertical="center"/>
    </xf>
    <xf numFmtId="0" fontId="0" fillId="0" borderId="29" xfId="0" applyBorder="1" applyProtection="1">
      <protection hidden="1"/>
    </xf>
    <xf numFmtId="0" fontId="0" fillId="0" borderId="0" xfId="0" applyAlignment="1" applyProtection="1">
      <alignment horizontal="left" vertical="top"/>
      <protection hidden="1"/>
    </xf>
    <xf numFmtId="0" fontId="0" fillId="0" borderId="0" xfId="0" applyProtection="1">
      <protection hidden="1"/>
    </xf>
    <xf numFmtId="0" fontId="0" fillId="0" borderId="30"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25" xfId="0" applyBorder="1" applyProtection="1">
      <protection hidden="1"/>
    </xf>
    <xf numFmtId="2" fontId="0" fillId="0" borderId="12" xfId="0" applyNumberFormat="1" applyBorder="1" applyAlignment="1" applyProtection="1">
      <alignment horizontal="center" vertical="center"/>
      <protection locked="0"/>
    </xf>
    <xf numFmtId="2" fontId="0" fillId="0" borderId="9" xfId="0" applyNumberFormat="1" applyBorder="1" applyAlignment="1" applyProtection="1">
      <alignment horizontal="center" vertical="center"/>
      <protection locked="0"/>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0" borderId="26" xfId="0" applyBorder="1" applyProtection="1">
      <protection hidden="1"/>
    </xf>
    <xf numFmtId="0" fontId="0" fillId="0" borderId="27" xfId="0" applyBorder="1" applyProtection="1">
      <protection hidden="1"/>
    </xf>
    <xf numFmtId="0" fontId="0" fillId="0" borderId="28" xfId="0" applyBorder="1" applyProtection="1">
      <protection hidden="1"/>
    </xf>
    <xf numFmtId="0" fontId="0" fillId="0" borderId="23" xfId="0" applyBorder="1" applyAlignment="1" applyProtection="1">
      <alignment horizontal="left" vertical="center"/>
      <protection hidden="1"/>
    </xf>
    <xf numFmtId="0" fontId="0" fillId="0" borderId="24" xfId="0" applyBorder="1" applyAlignment="1" applyProtection="1">
      <alignment vertical="center" wrapText="1"/>
      <protection hidden="1"/>
    </xf>
    <xf numFmtId="0" fontId="0" fillId="0" borderId="30" xfId="0" applyBorder="1" applyProtection="1">
      <protection hidden="1"/>
    </xf>
    <xf numFmtId="0" fontId="0" fillId="0" borderId="0" xfId="0" applyAlignment="1" applyProtection="1">
      <alignment horizontal="left" vertical="center" wrapText="1"/>
      <protection hidden="1"/>
    </xf>
    <xf numFmtId="0" fontId="12" fillId="0" borderId="0" xfId="0" applyFont="1"/>
    <xf numFmtId="0" fontId="14" fillId="0" borderId="0" xfId="0" applyFont="1" applyAlignment="1">
      <alignment horizontal="center" vertical="center"/>
    </xf>
    <xf numFmtId="0" fontId="1"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1" fillId="8" borderId="13" xfId="0" applyFont="1" applyFill="1" applyBorder="1" applyAlignment="1">
      <alignment horizontal="center" vertical="center"/>
    </xf>
    <xf numFmtId="2" fontId="1" fillId="8" borderId="15" xfId="0" applyNumberFormat="1" applyFont="1" applyFill="1" applyBorder="1" applyAlignment="1" applyProtection="1">
      <alignment horizontal="center" vertical="center"/>
      <protection hidden="1"/>
    </xf>
    <xf numFmtId="0" fontId="18" fillId="4" borderId="1" xfId="0" applyFont="1" applyFill="1" applyBorder="1" applyAlignment="1">
      <alignment horizontal="center" vertical="center" wrapText="1"/>
    </xf>
    <xf numFmtId="165" fontId="0" fillId="0" borderId="1" xfId="0" applyNumberFormat="1" applyBorder="1" applyAlignment="1">
      <alignment horizontal="center" vertical="center" wrapText="1"/>
    </xf>
    <xf numFmtId="0" fontId="9" fillId="0" borderId="39" xfId="0" applyFont="1" applyBorder="1" applyAlignment="1" applyProtection="1">
      <alignment horizontal="left" vertical="center"/>
      <protection hidden="1"/>
    </xf>
    <xf numFmtId="0" fontId="0" fillId="0" borderId="0" xfId="0" applyAlignment="1" applyProtection="1">
      <alignment horizontal="left" vertical="center"/>
      <protection hidden="1"/>
    </xf>
    <xf numFmtId="0" fontId="0" fillId="2" borderId="1" xfId="0"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11" fillId="0" borderId="0" xfId="0" applyFont="1" applyAlignment="1">
      <alignment horizontal="center" vertical="center"/>
    </xf>
    <xf numFmtId="0" fontId="8" fillId="0" borderId="0" xfId="0" applyFont="1" applyAlignment="1">
      <alignment horizontal="left" vertical="center"/>
    </xf>
    <xf numFmtId="0" fontId="1" fillId="0" borderId="0" xfId="0" applyFont="1" applyAlignment="1" applyProtection="1">
      <alignment horizontal="left" vertical="center"/>
      <protection hidden="1"/>
    </xf>
    <xf numFmtId="2" fontId="0" fillId="0" borderId="3" xfId="0" applyNumberFormat="1" applyBorder="1" applyAlignment="1">
      <alignment horizontal="center" vertical="center"/>
    </xf>
    <xf numFmtId="2" fontId="0" fillId="0" borderId="2" xfId="0" applyNumberForma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2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0" fillId="0" borderId="3" xfId="0" applyBorder="1" applyAlignment="1">
      <alignment horizontal="left" vertical="center"/>
    </xf>
    <xf numFmtId="0" fontId="0" fillId="0" borderId="2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center" wrapText="1"/>
    </xf>
    <xf numFmtId="0" fontId="16" fillId="0" borderId="29" xfId="0" applyFont="1" applyBorder="1" applyAlignment="1">
      <alignment horizontal="left" vertical="center" wrapText="1"/>
    </xf>
    <xf numFmtId="0" fontId="16" fillId="0" borderId="0" xfId="0" applyFont="1" applyAlignment="1">
      <alignment horizontal="left" vertical="center" wrapText="1"/>
    </xf>
    <xf numFmtId="0" fontId="0" fillId="0" borderId="22"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10" fillId="0" borderId="0" xfId="0" applyFont="1" applyAlignment="1">
      <alignment horizontal="left" wrapText="1"/>
    </xf>
    <xf numFmtId="0" fontId="17" fillId="0" borderId="29" xfId="0" applyFont="1" applyBorder="1" applyAlignment="1">
      <alignment horizontal="left" vertical="center"/>
    </xf>
    <xf numFmtId="0" fontId="17" fillId="0" borderId="0" xfId="0" applyFont="1" applyAlignment="1">
      <alignment horizontal="left" vertical="center"/>
    </xf>
    <xf numFmtId="0" fontId="5" fillId="0" borderId="25"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 fillId="0" borderId="0" xfId="0" applyFont="1" applyAlignment="1">
      <alignment horizontal="center" vertical="center" wrapText="1"/>
    </xf>
    <xf numFmtId="0" fontId="1" fillId="0" borderId="32" xfId="0" applyFont="1" applyBorder="1" applyAlignment="1">
      <alignment horizontal="center" vertical="center"/>
    </xf>
    <xf numFmtId="0" fontId="0" fillId="0" borderId="1" xfId="0" applyBorder="1" applyAlignment="1">
      <alignment horizontal="center" vertical="center" wrapText="1"/>
    </xf>
    <xf numFmtId="0" fontId="1" fillId="4" borderId="1" xfId="0" applyFont="1" applyFill="1" applyBorder="1" applyAlignment="1">
      <alignment horizontal="center" vertical="center" wrapText="1"/>
    </xf>
    <xf numFmtId="0" fontId="13" fillId="0" borderId="35" xfId="0" applyFont="1" applyBorder="1" applyAlignment="1">
      <alignment horizontal="left" vertical="center" wrapText="1"/>
    </xf>
    <xf numFmtId="0" fontId="13" fillId="0" borderId="0" xfId="0" applyFont="1" applyAlignment="1">
      <alignment horizontal="left" vertical="center" wrapText="1"/>
    </xf>
    <xf numFmtId="0" fontId="0" fillId="0" borderId="1" xfId="0" applyBorder="1" applyAlignment="1">
      <alignment horizontal="left" vertical="center" wrapText="1"/>
    </xf>
    <xf numFmtId="0" fontId="5"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14" fillId="0" borderId="0" xfId="0" applyFont="1" applyAlignment="1">
      <alignment horizontal="center" vertical="center"/>
    </xf>
    <xf numFmtId="164" fontId="0" fillId="0" borderId="1" xfId="0" applyNumberFormat="1" applyBorder="1" applyAlignment="1">
      <alignment horizontal="center" vertical="center" wrapText="1"/>
    </xf>
    <xf numFmtId="164" fontId="0" fillId="0" borderId="11"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7DEEC"/>
      <color rgb="FFF0DAED"/>
      <color rgb="FFEDD7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3</xdr:col>
      <xdr:colOff>155543</xdr:colOff>
      <xdr:row>30</xdr:row>
      <xdr:rowOff>19180</xdr:rowOff>
    </xdr:from>
    <xdr:ext cx="4696670" cy="21916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593818" y="209680"/>
              <a:ext cx="469667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𝑒</m:t>
                        </m:r>
                      </m:e>
                      <m:sub>
                        <m:r>
                          <a:rPr lang="en-US" sz="1400" i="1">
                            <a:solidFill>
                              <a:schemeClr val="tx1"/>
                            </a:solidFill>
                            <a:effectLst/>
                            <a:latin typeface="Cambria Math" panose="02040503050406030204" pitchFamily="18" charset="0"/>
                            <a:ea typeface="+mn-ea"/>
                            <a:cs typeface="+mn-cs"/>
                          </a:rPr>
                          <m:t>𝐶𝑂</m:t>
                        </m:r>
                        <m:r>
                          <a:rPr lang="en-US" sz="1400" i="1">
                            <a:solidFill>
                              <a:schemeClr val="tx1"/>
                            </a:solidFill>
                            <a:effectLst/>
                            <a:latin typeface="Cambria Math" panose="02040503050406030204" pitchFamily="18" charset="0"/>
                            <a:ea typeface="+mn-ea"/>
                            <a:cs typeface="+mn-cs"/>
                          </a:rPr>
                          <m:t>2</m:t>
                        </m:r>
                      </m:sub>
                    </m:sSub>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1</m:t>
                        </m:r>
                      </m:sub>
                    </m:sSub>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2</m:t>
                        </m:r>
                      </m:sub>
                    </m:sSub>
                    <m:r>
                      <a:rPr lang="en-US" sz="1400" i="1">
                        <a:solidFill>
                          <a:schemeClr val="tx1"/>
                        </a:solidFill>
                        <a:effectLst/>
                        <a:latin typeface="Cambria Math" panose="02040503050406030204" pitchFamily="18" charset="0"/>
                        <a:ea typeface="+mn-ea"/>
                        <a:cs typeface="+mn-cs"/>
                      </a:rPr>
                      <m:t>∗</m:t>
                    </m:r>
                    <m:d>
                      <m:dPr>
                        <m:ctrlPr>
                          <a:rPr lang="en-US" sz="1400" i="1">
                            <a:solidFill>
                              <a:schemeClr val="tx1"/>
                            </a:solidFill>
                            <a:effectLst/>
                            <a:latin typeface="Cambria Math" panose="02040503050406030204" pitchFamily="18" charset="0"/>
                            <a:ea typeface="+mn-ea"/>
                            <a:cs typeface="+mn-cs"/>
                          </a:rPr>
                        </m:ctrlPr>
                      </m:dPr>
                      <m:e>
                        <m:r>
                          <a:rPr lang="en-US" sz="1400" i="1">
                            <a:solidFill>
                              <a:schemeClr val="tx1"/>
                            </a:solidFill>
                            <a:effectLst/>
                            <a:latin typeface="Cambria Math" panose="02040503050406030204" pitchFamily="18" charset="0"/>
                            <a:ea typeface="+mn-ea"/>
                            <a:cs typeface="+mn-cs"/>
                          </a:rPr>
                          <m:t>𝑇𝑅𝑅𝐿</m:t>
                        </m:r>
                      </m:e>
                    </m:d>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3</m:t>
                        </m:r>
                      </m:sub>
                    </m:sSub>
                    <m:r>
                      <a:rPr lang="en-US" sz="1400" i="1">
                        <a:solidFill>
                          <a:schemeClr val="tx1"/>
                        </a:solidFill>
                        <a:effectLst/>
                        <a:latin typeface="Cambria Math" panose="02040503050406030204" pitchFamily="18" charset="0"/>
                        <a:ea typeface="+mn-ea"/>
                        <a:cs typeface="+mn-cs"/>
                      </a:rPr>
                      <m:t>∗</m:t>
                    </m:r>
                    <m:d>
                      <m:dPr>
                        <m:ctrlPr>
                          <a:rPr lang="en-US" sz="1400" i="1">
                            <a:solidFill>
                              <a:schemeClr val="tx1"/>
                            </a:solidFill>
                            <a:effectLst/>
                            <a:latin typeface="Cambria Math" panose="02040503050406030204" pitchFamily="18" charset="0"/>
                            <a:ea typeface="+mn-ea"/>
                            <a:cs typeface="+mn-cs"/>
                          </a:rPr>
                        </m:ctrlPr>
                      </m:dPr>
                      <m:e>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𝑑</m:t>
                            </m:r>
                          </m:sub>
                        </m:sSub>
                        <m:r>
                          <a:rPr lang="en-US" sz="1400" i="1">
                            <a:solidFill>
                              <a:schemeClr val="tx1"/>
                            </a:solidFill>
                            <a:effectLst/>
                            <a:latin typeface="Cambria Math" panose="02040503050406030204" pitchFamily="18" charset="0"/>
                            <a:ea typeface="+mn-ea"/>
                            <a:cs typeface="+mn-cs"/>
                          </a:rPr>
                          <m:t>𝐴</m:t>
                        </m:r>
                      </m:e>
                    </m:d>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4</m:t>
                        </m:r>
                      </m:sub>
                    </m:sSub>
                    <m:r>
                      <a:rPr lang="en-US" sz="1400" i="1">
                        <a:solidFill>
                          <a:schemeClr val="tx1"/>
                        </a:solidFill>
                        <a:effectLst/>
                        <a:latin typeface="Cambria Math" panose="02040503050406030204" pitchFamily="18" charset="0"/>
                        <a:ea typeface="+mn-ea"/>
                        <a:cs typeface="+mn-cs"/>
                      </a:rPr>
                      <m:t>∗</m:t>
                    </m:r>
                    <m:d>
                      <m:dPr>
                        <m:ctrlPr>
                          <a:rPr lang="en-US" sz="1400" i="1">
                            <a:solidFill>
                              <a:schemeClr val="tx1"/>
                            </a:solidFill>
                            <a:effectLst/>
                            <a:latin typeface="Cambria Math" panose="02040503050406030204" pitchFamily="18" charset="0"/>
                            <a:ea typeface="+mn-ea"/>
                            <a:cs typeface="+mn-cs"/>
                          </a:rPr>
                        </m:ctrlPr>
                      </m:dPr>
                      <m:e>
                        <m:r>
                          <a:rPr lang="en-US" sz="1400" i="1">
                            <a:solidFill>
                              <a:schemeClr val="tx1"/>
                            </a:solidFill>
                            <a:effectLst/>
                            <a:latin typeface="Cambria Math" panose="02040503050406030204" pitchFamily="18" charset="0"/>
                            <a:ea typeface="+mn-ea"/>
                            <a:cs typeface="+mn-cs"/>
                          </a:rPr>
                          <m:t>𝑊𝑅</m:t>
                        </m:r>
                      </m:e>
                    </m:d>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b="0" i="1">
                            <a:solidFill>
                              <a:schemeClr val="tx1"/>
                            </a:solidFill>
                            <a:effectLst/>
                            <a:latin typeface="Cambria Math" panose="02040503050406030204" pitchFamily="18" charset="0"/>
                            <a:ea typeface="+mn-ea"/>
                            <a:cs typeface="+mn-cs"/>
                          </a:rPr>
                          <m:t>5</m:t>
                        </m:r>
                      </m:sub>
                    </m:sSub>
                    <m:r>
                      <a:rPr lang="en-US" sz="1400" i="1">
                        <a:solidFill>
                          <a:schemeClr val="tx1"/>
                        </a:solidFill>
                        <a:effectLst/>
                        <a:latin typeface="Cambria Math" panose="02040503050406030204" pitchFamily="18" charset="0"/>
                        <a:ea typeface="+mn-ea"/>
                        <a:cs typeface="+mn-cs"/>
                      </a:rPr>
                      <m:t> </m:t>
                    </m:r>
                  </m:oMath>
                </m:oMathPara>
              </a14:m>
              <a:endParaRPr lang="en-US" sz="1400"/>
            </a:p>
          </xdr:txBody>
        </xdr:sp>
      </mc:Choice>
      <mc:Fallback xmlns="">
        <xdr:sp macro="" textlink="">
          <xdr:nvSpPr>
            <xdr:cNvPr id="7" name="TextBox 6"/>
            <xdr:cNvSpPr txBox="1"/>
          </xdr:nvSpPr>
          <xdr:spPr>
            <a:xfrm>
              <a:off x="1593818" y="209680"/>
              <a:ext cx="4696670"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i="0">
                  <a:solidFill>
                    <a:schemeClr val="tx1"/>
                  </a:solidFill>
                  <a:effectLst/>
                  <a:latin typeface="Cambria Math" panose="02040503050406030204" pitchFamily="18" charset="0"/>
                  <a:ea typeface="+mn-ea"/>
                  <a:cs typeface="+mn-cs"/>
                </a:rPr>
                <a:t>𝑒_𝐶𝑂2=[𝐶_1+𝐶_2∗(𝑇𝑅𝑅𝐿)+ 𝐶_3∗(∆𝐶_𝑑 𝐴)+ 𝐶_4∗(𝑊𝑅)]∗𝐶_</a:t>
              </a:r>
              <a:r>
                <a:rPr lang="en-US" sz="1400" b="0" i="0">
                  <a:solidFill>
                    <a:schemeClr val="tx1"/>
                  </a:solidFill>
                  <a:effectLst/>
                  <a:latin typeface="Cambria Math" panose="02040503050406030204" pitchFamily="18" charset="0"/>
                  <a:ea typeface="+mn-ea"/>
                  <a:cs typeface="+mn-cs"/>
                </a:rPr>
                <a:t>5 </a:t>
              </a:r>
              <a:r>
                <a:rPr lang="en-US" sz="1400" i="0">
                  <a:solidFill>
                    <a:schemeClr val="tx1"/>
                  </a:solidFill>
                  <a:effectLst/>
                  <a:latin typeface="Cambria Math" panose="02040503050406030204" pitchFamily="18" charset="0"/>
                  <a:ea typeface="+mn-ea"/>
                  <a:cs typeface="+mn-cs"/>
                </a:rPr>
                <a:t> </a:t>
              </a:r>
              <a:endParaRPr lang="en-US" sz="1400"/>
            </a:p>
          </xdr:txBody>
        </xdr:sp>
      </mc:Fallback>
    </mc:AlternateContent>
    <xdr:clientData/>
  </xdr:oneCellAnchor>
  <xdr:oneCellAnchor>
    <xdr:from>
      <xdr:col>5</xdr:col>
      <xdr:colOff>810721</xdr:colOff>
      <xdr:row>5</xdr:row>
      <xdr:rowOff>94202</xdr:rowOff>
    </xdr:from>
    <xdr:ext cx="4720716" cy="219163"/>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140330" y="1684463"/>
              <a:ext cx="472071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𝑒</m:t>
                        </m:r>
                      </m:e>
                      <m:sub>
                        <m:r>
                          <a:rPr lang="en-US" sz="1400" i="1">
                            <a:solidFill>
                              <a:schemeClr val="tx1"/>
                            </a:solidFill>
                            <a:effectLst/>
                            <a:latin typeface="Cambria Math" panose="02040503050406030204" pitchFamily="18" charset="0"/>
                            <a:ea typeface="+mn-ea"/>
                            <a:cs typeface="+mn-cs"/>
                          </a:rPr>
                          <m:t>𝐶𝑂</m:t>
                        </m:r>
                        <m:r>
                          <a:rPr lang="en-US" sz="1400" i="1">
                            <a:solidFill>
                              <a:schemeClr val="tx1"/>
                            </a:solidFill>
                            <a:effectLst/>
                            <a:latin typeface="Cambria Math" panose="02040503050406030204" pitchFamily="18" charset="0"/>
                            <a:ea typeface="+mn-ea"/>
                            <a:cs typeface="+mn-cs"/>
                          </a:rPr>
                          <m:t>2</m:t>
                        </m:r>
                      </m:sub>
                    </m:sSub>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1</m:t>
                        </m:r>
                      </m:sub>
                    </m:sSub>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2</m:t>
                        </m:r>
                      </m:sub>
                    </m:sSub>
                    <m:r>
                      <a:rPr lang="en-US" sz="1400" i="1">
                        <a:solidFill>
                          <a:schemeClr val="tx1"/>
                        </a:solidFill>
                        <a:effectLst/>
                        <a:latin typeface="Cambria Math" panose="02040503050406030204" pitchFamily="18" charset="0"/>
                        <a:ea typeface="+mn-ea"/>
                        <a:cs typeface="+mn-cs"/>
                      </a:rPr>
                      <m:t>∗</m:t>
                    </m:r>
                    <m:d>
                      <m:dPr>
                        <m:ctrlPr>
                          <a:rPr lang="en-US" sz="1400" i="1">
                            <a:solidFill>
                              <a:schemeClr val="tx1"/>
                            </a:solidFill>
                            <a:effectLst/>
                            <a:latin typeface="Cambria Math" panose="02040503050406030204" pitchFamily="18" charset="0"/>
                            <a:ea typeface="+mn-ea"/>
                            <a:cs typeface="+mn-cs"/>
                          </a:rPr>
                        </m:ctrlPr>
                      </m:dPr>
                      <m:e>
                        <m:r>
                          <a:rPr lang="en-US" sz="1400" i="1">
                            <a:solidFill>
                              <a:schemeClr val="tx1"/>
                            </a:solidFill>
                            <a:effectLst/>
                            <a:latin typeface="Cambria Math" panose="02040503050406030204" pitchFamily="18" charset="0"/>
                            <a:ea typeface="+mn-ea"/>
                            <a:cs typeface="+mn-cs"/>
                          </a:rPr>
                          <m:t>𝑇𝑅𝑅𝐿</m:t>
                        </m:r>
                      </m:e>
                    </m:d>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3</m:t>
                        </m:r>
                      </m:sub>
                    </m:sSub>
                    <m:r>
                      <a:rPr lang="en-US" sz="1400" i="1">
                        <a:solidFill>
                          <a:schemeClr val="tx1"/>
                        </a:solidFill>
                        <a:effectLst/>
                        <a:latin typeface="Cambria Math" panose="02040503050406030204" pitchFamily="18" charset="0"/>
                        <a:ea typeface="+mn-ea"/>
                        <a:cs typeface="+mn-cs"/>
                      </a:rPr>
                      <m:t>∗</m:t>
                    </m:r>
                    <m:d>
                      <m:dPr>
                        <m:ctrlPr>
                          <a:rPr lang="en-US" sz="1400" i="1">
                            <a:solidFill>
                              <a:schemeClr val="tx1"/>
                            </a:solidFill>
                            <a:effectLst/>
                            <a:latin typeface="Cambria Math" panose="02040503050406030204" pitchFamily="18" charset="0"/>
                            <a:ea typeface="+mn-ea"/>
                            <a:cs typeface="+mn-cs"/>
                          </a:rPr>
                        </m:ctrlPr>
                      </m:dPr>
                      <m:e>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𝑑</m:t>
                            </m:r>
                          </m:sub>
                        </m:sSub>
                        <m:r>
                          <a:rPr lang="en-US" sz="1400" i="1">
                            <a:solidFill>
                              <a:schemeClr val="tx1"/>
                            </a:solidFill>
                            <a:effectLst/>
                            <a:latin typeface="Cambria Math" panose="02040503050406030204" pitchFamily="18" charset="0"/>
                            <a:ea typeface="+mn-ea"/>
                            <a:cs typeface="+mn-cs"/>
                          </a:rPr>
                          <m:t>𝐴</m:t>
                        </m:r>
                      </m:e>
                    </m:d>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i="1">
                            <a:solidFill>
                              <a:schemeClr val="tx1"/>
                            </a:solidFill>
                            <a:effectLst/>
                            <a:latin typeface="Cambria Math" panose="02040503050406030204" pitchFamily="18" charset="0"/>
                            <a:ea typeface="+mn-ea"/>
                            <a:cs typeface="+mn-cs"/>
                          </a:rPr>
                          <m:t>4</m:t>
                        </m:r>
                      </m:sub>
                    </m:sSub>
                    <m:r>
                      <a:rPr lang="en-US" sz="1400" i="1">
                        <a:solidFill>
                          <a:schemeClr val="tx1"/>
                        </a:solidFill>
                        <a:effectLst/>
                        <a:latin typeface="Cambria Math" panose="02040503050406030204" pitchFamily="18" charset="0"/>
                        <a:ea typeface="+mn-ea"/>
                        <a:cs typeface="+mn-cs"/>
                      </a:rPr>
                      <m:t>∗</m:t>
                    </m:r>
                    <m:d>
                      <m:dPr>
                        <m:ctrlPr>
                          <a:rPr lang="en-US" sz="1400" i="1">
                            <a:solidFill>
                              <a:schemeClr val="tx1"/>
                            </a:solidFill>
                            <a:effectLst/>
                            <a:latin typeface="Cambria Math" panose="02040503050406030204" pitchFamily="18" charset="0"/>
                            <a:ea typeface="+mn-ea"/>
                            <a:cs typeface="+mn-cs"/>
                          </a:rPr>
                        </m:ctrlPr>
                      </m:dPr>
                      <m:e>
                        <m:r>
                          <a:rPr lang="en-US" sz="1400" i="1">
                            <a:solidFill>
                              <a:schemeClr val="tx1"/>
                            </a:solidFill>
                            <a:effectLst/>
                            <a:latin typeface="Cambria Math" panose="02040503050406030204" pitchFamily="18" charset="0"/>
                            <a:ea typeface="+mn-ea"/>
                            <a:cs typeface="+mn-cs"/>
                          </a:rPr>
                          <m:t>𝑊𝑅</m:t>
                        </m:r>
                      </m:e>
                    </m:d>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𝐶</m:t>
                        </m:r>
                      </m:e>
                      <m:sub>
                        <m:r>
                          <a:rPr lang="en-US" sz="1400" b="0" i="1">
                            <a:solidFill>
                              <a:schemeClr val="tx1"/>
                            </a:solidFill>
                            <a:effectLst/>
                            <a:latin typeface="Cambria Math" panose="02040503050406030204" pitchFamily="18" charset="0"/>
                            <a:ea typeface="+mn-ea"/>
                            <a:cs typeface="+mn-cs"/>
                          </a:rPr>
                          <m:t>5</m:t>
                        </m:r>
                      </m:sub>
                    </m:sSub>
                    <m:r>
                      <a:rPr lang="en-US" sz="1400" i="1">
                        <a:solidFill>
                          <a:schemeClr val="tx1"/>
                        </a:solidFill>
                        <a:effectLst/>
                        <a:latin typeface="Cambria Math" panose="02040503050406030204" pitchFamily="18" charset="0"/>
                        <a:ea typeface="+mn-ea"/>
                        <a:cs typeface="+mn-cs"/>
                      </a:rPr>
                      <m:t> </m:t>
                    </m:r>
                  </m:oMath>
                </m:oMathPara>
              </a14:m>
              <a:endParaRPr lang="en-US" sz="1400"/>
            </a:p>
          </xdr:txBody>
        </xdr:sp>
      </mc:Choice>
      <mc:Fallback xmlns="">
        <xdr:sp macro="" textlink="">
          <xdr:nvSpPr>
            <xdr:cNvPr id="6" name="TextBox 5"/>
            <xdr:cNvSpPr txBox="1"/>
          </xdr:nvSpPr>
          <xdr:spPr>
            <a:xfrm>
              <a:off x="4140330" y="1684463"/>
              <a:ext cx="472071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i="0">
                  <a:solidFill>
                    <a:schemeClr val="tx1"/>
                  </a:solidFill>
                  <a:effectLst/>
                  <a:latin typeface="Cambria Math" panose="02040503050406030204" pitchFamily="18" charset="0"/>
                  <a:ea typeface="+mn-ea"/>
                  <a:cs typeface="+mn-cs"/>
                </a:rPr>
                <a:t>𝑒_𝐶𝑂2=[𝐶_1+𝐶_2∗(𝑇𝑅𝑅𝐿)+ 𝐶_3∗(∆𝐶_𝑑 𝐴)+ 𝐶_4∗(𝑊𝑅)]∗𝐶_</a:t>
              </a:r>
              <a:r>
                <a:rPr lang="en-US" sz="1400" b="0" i="0">
                  <a:solidFill>
                    <a:schemeClr val="tx1"/>
                  </a:solidFill>
                  <a:effectLst/>
                  <a:latin typeface="Cambria Math" panose="02040503050406030204" pitchFamily="18" charset="0"/>
                  <a:ea typeface="+mn-ea"/>
                  <a:cs typeface="+mn-cs"/>
                </a:rPr>
                <a:t>5 </a:t>
              </a:r>
              <a:r>
                <a:rPr lang="en-US" sz="1400" i="0">
                  <a:solidFill>
                    <a:schemeClr val="tx1"/>
                  </a:solidFill>
                  <a:effectLst/>
                  <a:latin typeface="Cambria Math" panose="02040503050406030204" pitchFamily="18" charset="0"/>
                  <a:ea typeface="+mn-ea"/>
                  <a:cs typeface="+mn-cs"/>
                </a:rPr>
                <a:t> </a:t>
              </a:r>
              <a:endParaRPr lang="en-US" sz="14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3</xdr:col>
      <xdr:colOff>344970</xdr:colOff>
      <xdr:row>6</xdr:row>
      <xdr:rowOff>12009</xdr:rowOff>
    </xdr:from>
    <xdr:ext cx="7833491" cy="180434"/>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5709" y="1163292"/>
              <a:ext cx="7833491" cy="180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200" i="1">
                            <a:solidFill>
                              <a:schemeClr val="tx1"/>
                            </a:solidFill>
                            <a:effectLst/>
                            <a:latin typeface="Cambria Math" panose="02040503050406030204" pitchFamily="18" charset="0"/>
                            <a:ea typeface="+mn-ea"/>
                            <a:cs typeface="+mn-cs"/>
                          </a:rPr>
                        </m:ctrlPr>
                      </m:dPr>
                      <m:e>
                        <m:d>
                          <m:dPr>
                            <m:ctrlPr>
                              <a:rPr lang="en-US" sz="1200" i="1">
                                <a:solidFill>
                                  <a:schemeClr val="tx1"/>
                                </a:solidFill>
                                <a:effectLst/>
                                <a:latin typeface="Cambria Math" panose="02040503050406030204" pitchFamily="18" charset="0"/>
                                <a:ea typeface="+mn-ea"/>
                                <a:cs typeface="+mn-cs"/>
                              </a:rPr>
                            </m:ctrlPr>
                          </m:dPr>
                          <m:e>
                            <m:r>
                              <a:rPr lang="en-US" sz="1200" i="1">
                                <a:solidFill>
                                  <a:schemeClr val="tx1"/>
                                </a:solidFill>
                                <a:effectLst/>
                                <a:latin typeface="Cambria Math" panose="02040503050406030204" pitchFamily="18" charset="0"/>
                                <a:ea typeface="+mn-ea"/>
                                <a:cs typeface="+mn-cs"/>
                              </a:rPr>
                              <m:t>𝐴𝑒𝑟𝑜𝐷𝑒𝑣𝑖𝑐𝑒</m:t>
                            </m:r>
                            <m:r>
                              <a:rPr lang="en-US" sz="1200" i="1">
                                <a:solidFill>
                                  <a:schemeClr val="tx1"/>
                                </a:solidFill>
                                <a:effectLst/>
                                <a:latin typeface="Cambria Math" panose="02040503050406030204" pitchFamily="18" charset="0"/>
                                <a:ea typeface="+mn-ea"/>
                                <a:cs typeface="+mn-cs"/>
                              </a:rPr>
                              <m:t>1×1</m:t>
                            </m:r>
                          </m:e>
                        </m:d>
                        <m:r>
                          <a:rPr lang="en-US" sz="1200" i="1">
                            <a:solidFill>
                              <a:schemeClr val="tx1"/>
                            </a:solidFill>
                            <a:effectLst/>
                            <a:latin typeface="Cambria Math" panose="02040503050406030204" pitchFamily="18" charset="0"/>
                            <a:ea typeface="+mn-ea"/>
                            <a:cs typeface="+mn-cs"/>
                          </a:rPr>
                          <m:t>+ </m:t>
                        </m:r>
                        <m:d>
                          <m:dPr>
                            <m:ctrlPr>
                              <a:rPr lang="en-US" sz="1200" i="1">
                                <a:solidFill>
                                  <a:schemeClr val="tx1"/>
                                </a:solidFill>
                                <a:effectLst/>
                                <a:latin typeface="Cambria Math" panose="02040503050406030204" pitchFamily="18" charset="0"/>
                                <a:ea typeface="+mn-ea"/>
                                <a:cs typeface="+mn-cs"/>
                              </a:rPr>
                            </m:ctrlPr>
                          </m:dPr>
                          <m:e>
                            <m:r>
                              <a:rPr lang="en-US" sz="1200" i="1">
                                <a:solidFill>
                                  <a:schemeClr val="tx1"/>
                                </a:solidFill>
                                <a:effectLst/>
                                <a:latin typeface="Cambria Math" panose="02040503050406030204" pitchFamily="18" charset="0"/>
                                <a:ea typeface="+mn-ea"/>
                                <a:cs typeface="+mn-cs"/>
                              </a:rPr>
                              <m:t>𝐴𝑒𝑟𝑜𝐷𝑒𝑣𝑖𝑐𝑒</m:t>
                            </m:r>
                            <m:r>
                              <a:rPr lang="en-US" sz="1200" i="1">
                                <a:solidFill>
                                  <a:schemeClr val="tx1"/>
                                </a:solidFill>
                                <a:effectLst/>
                                <a:latin typeface="Cambria Math" panose="02040503050406030204" pitchFamily="18" charset="0"/>
                                <a:ea typeface="+mn-ea"/>
                                <a:cs typeface="+mn-cs"/>
                              </a:rPr>
                              <m:t>2×0.9</m:t>
                            </m:r>
                          </m:e>
                        </m:d>
                        <m:r>
                          <a:rPr lang="en-US" sz="1200" i="1">
                            <a:solidFill>
                              <a:schemeClr val="tx1"/>
                            </a:solidFill>
                            <a:effectLst/>
                            <a:latin typeface="Cambria Math" panose="02040503050406030204" pitchFamily="18" charset="0"/>
                            <a:ea typeface="+mn-ea"/>
                            <a:cs typeface="+mn-cs"/>
                          </a:rPr>
                          <m:t>+ </m:t>
                        </m:r>
                        <m:d>
                          <m:dPr>
                            <m:ctrlPr>
                              <a:rPr lang="en-US" sz="1200" i="1">
                                <a:solidFill>
                                  <a:schemeClr val="tx1"/>
                                </a:solidFill>
                                <a:effectLst/>
                                <a:latin typeface="Cambria Math" panose="02040503050406030204" pitchFamily="18" charset="0"/>
                                <a:ea typeface="+mn-ea"/>
                                <a:cs typeface="+mn-cs"/>
                              </a:rPr>
                            </m:ctrlPr>
                          </m:dPr>
                          <m:e>
                            <m:r>
                              <a:rPr lang="en-US" sz="1200" i="1">
                                <a:solidFill>
                                  <a:schemeClr val="tx1"/>
                                </a:solidFill>
                                <a:effectLst/>
                                <a:latin typeface="Cambria Math" panose="02040503050406030204" pitchFamily="18" charset="0"/>
                                <a:ea typeface="+mn-ea"/>
                                <a:cs typeface="+mn-cs"/>
                              </a:rPr>
                              <m:t>𝐴𝑒𝑟𝑜𝐷𝑒𝑣𝑖𝑐𝑒</m:t>
                            </m:r>
                            <m:r>
                              <a:rPr lang="en-US" sz="1200" i="1">
                                <a:solidFill>
                                  <a:schemeClr val="tx1"/>
                                </a:solidFill>
                                <a:effectLst/>
                                <a:latin typeface="Cambria Math" panose="02040503050406030204" pitchFamily="18" charset="0"/>
                                <a:ea typeface="+mn-ea"/>
                                <a:cs typeface="+mn-cs"/>
                              </a:rPr>
                              <m:t>3×0.8</m:t>
                            </m:r>
                          </m:e>
                        </m:d>
                        <m:r>
                          <a:rPr lang="en-US" sz="1200" i="1">
                            <a:solidFill>
                              <a:schemeClr val="tx1"/>
                            </a:solidFill>
                            <a:effectLst/>
                            <a:latin typeface="Cambria Math" panose="02040503050406030204" pitchFamily="18" charset="0"/>
                            <a:ea typeface="+mn-ea"/>
                            <a:cs typeface="+mn-cs"/>
                          </a:rPr>
                          <m:t>+ (</m:t>
                        </m:r>
                        <m:r>
                          <a:rPr lang="en-US" sz="1200" i="1">
                            <a:solidFill>
                              <a:schemeClr val="tx1"/>
                            </a:solidFill>
                            <a:effectLst/>
                            <a:latin typeface="Cambria Math" panose="02040503050406030204" pitchFamily="18" charset="0"/>
                            <a:ea typeface="+mn-ea"/>
                            <a:cs typeface="+mn-cs"/>
                          </a:rPr>
                          <m:t>𝐴𝑒𝑟𝑜𝐷𝑒𝑣𝑖𝑐𝑒</m:t>
                        </m:r>
                        <m:r>
                          <a:rPr lang="en-US" sz="1200" i="1">
                            <a:solidFill>
                              <a:schemeClr val="tx1"/>
                            </a:solidFill>
                            <a:effectLst/>
                            <a:latin typeface="Cambria Math" panose="02040503050406030204" pitchFamily="18" charset="0"/>
                            <a:ea typeface="+mn-ea"/>
                            <a:cs typeface="+mn-cs"/>
                          </a:rPr>
                          <m:t>(</m:t>
                        </m:r>
                        <m:r>
                          <a:rPr lang="en-US" sz="1200" i="1">
                            <a:solidFill>
                              <a:schemeClr val="tx1"/>
                            </a:solidFill>
                            <a:effectLst/>
                            <a:latin typeface="Cambria Math" panose="02040503050406030204" pitchFamily="18" charset="0"/>
                            <a:ea typeface="+mn-ea"/>
                            <a:cs typeface="+mn-cs"/>
                          </a:rPr>
                          <m:t>𝑥</m:t>
                        </m:r>
                        <m:r>
                          <a:rPr lang="en-US" sz="1200" i="1">
                            <a:solidFill>
                              <a:schemeClr val="tx1"/>
                            </a:solidFill>
                            <a:effectLst/>
                            <a:latin typeface="Cambria Math" panose="02040503050406030204" pitchFamily="18" charset="0"/>
                            <a:ea typeface="+mn-ea"/>
                            <a:cs typeface="+mn-cs"/>
                          </a:rPr>
                          <m:t>)×0.8)… </m:t>
                        </m:r>
                      </m:e>
                    </m:d>
                    <m:r>
                      <a:rPr lang="en-US" sz="1200" i="1">
                        <a:solidFill>
                          <a:schemeClr val="tx1"/>
                        </a:solidFill>
                        <a:effectLst/>
                        <a:latin typeface="Cambria Math" panose="02040503050406030204" pitchFamily="18" charset="0"/>
                        <a:ea typeface="+mn-ea"/>
                        <a:cs typeface="+mn-cs"/>
                      </a:rPr>
                      <m:t>= </m:t>
                    </m:r>
                    <m:r>
                      <a:rPr lang="en-US" sz="1200" i="1">
                        <a:solidFill>
                          <a:schemeClr val="tx1"/>
                        </a:solidFill>
                        <a:effectLst/>
                        <a:latin typeface="Cambria Math" panose="02040503050406030204" pitchFamily="18" charset="0"/>
                        <a:ea typeface="+mn-ea"/>
                        <a:cs typeface="+mn-cs"/>
                      </a:rPr>
                      <m:t>𝐶𝑜𝑚𝑏𝑖𝑛𝑒𝑑</m:t>
                    </m:r>
                    <m:r>
                      <a:rPr lang="en-US" sz="1200" i="1">
                        <a:solidFill>
                          <a:schemeClr val="tx1"/>
                        </a:solidFill>
                        <a:effectLst/>
                        <a:latin typeface="Cambria Math" panose="02040503050406030204" pitchFamily="18" charset="0"/>
                        <a:ea typeface="+mn-ea"/>
                        <a:cs typeface="+mn-cs"/>
                      </a:rPr>
                      <m:t> ∆</m:t>
                    </m:r>
                    <m:sSub>
                      <m:sSubPr>
                        <m:ctrlPr>
                          <a:rPr lang="en-US" sz="1200" i="1">
                            <a:solidFill>
                              <a:schemeClr val="tx1"/>
                            </a:solidFill>
                            <a:effectLst/>
                            <a:latin typeface="Cambria Math" panose="02040503050406030204" pitchFamily="18" charset="0"/>
                            <a:ea typeface="+mn-ea"/>
                            <a:cs typeface="+mn-cs"/>
                          </a:rPr>
                        </m:ctrlPr>
                      </m:sSubPr>
                      <m:e>
                        <m:r>
                          <a:rPr lang="en-US" sz="1200" i="1">
                            <a:solidFill>
                              <a:schemeClr val="tx1"/>
                            </a:solidFill>
                            <a:effectLst/>
                            <a:latin typeface="Cambria Math" panose="02040503050406030204" pitchFamily="18" charset="0"/>
                            <a:ea typeface="+mn-ea"/>
                            <a:cs typeface="+mn-cs"/>
                          </a:rPr>
                          <m:t>𝐶</m:t>
                        </m:r>
                      </m:e>
                      <m:sub>
                        <m:r>
                          <a:rPr lang="en-US" sz="1200" i="1">
                            <a:solidFill>
                              <a:schemeClr val="tx1"/>
                            </a:solidFill>
                            <a:effectLst/>
                            <a:latin typeface="Cambria Math" panose="02040503050406030204" pitchFamily="18" charset="0"/>
                            <a:ea typeface="+mn-ea"/>
                            <a:cs typeface="+mn-cs"/>
                          </a:rPr>
                          <m:t>𝑑</m:t>
                        </m:r>
                      </m:sub>
                    </m:sSub>
                    <m:r>
                      <a:rPr lang="en-US" sz="1200" i="1">
                        <a:solidFill>
                          <a:schemeClr val="tx1"/>
                        </a:solidFill>
                        <a:effectLst/>
                        <a:latin typeface="Cambria Math" panose="02040503050406030204" pitchFamily="18" charset="0"/>
                        <a:ea typeface="+mn-ea"/>
                        <a:cs typeface="+mn-cs"/>
                      </a:rPr>
                      <m:t>𝐴</m:t>
                    </m:r>
                  </m:oMath>
                </m:oMathPara>
              </a14:m>
              <a:endParaRPr lang="en-US" sz="1200">
                <a:latin typeface="Cambria" panose="02040503050406030204" pitchFamily="18" charset="0"/>
                <a:ea typeface="Cambria" panose="02040503050406030204" pitchFamily="18" charset="0"/>
              </a:endParaRPr>
            </a:p>
          </xdr:txBody>
        </xdr:sp>
      </mc:Choice>
      <mc:Fallback xmlns="">
        <xdr:sp macro="" textlink="">
          <xdr:nvSpPr>
            <xdr:cNvPr id="3" name="TextBox 2"/>
            <xdr:cNvSpPr txBox="1"/>
          </xdr:nvSpPr>
          <xdr:spPr>
            <a:xfrm>
              <a:off x="2945709" y="1163292"/>
              <a:ext cx="7833491" cy="180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200" i="0">
                  <a:solidFill>
                    <a:schemeClr val="tx1"/>
                  </a:solidFill>
                  <a:effectLst/>
                  <a:latin typeface="Cambria Math" panose="02040503050406030204" pitchFamily="18" charset="0"/>
                  <a:ea typeface="+mn-ea"/>
                  <a:cs typeface="+mn-cs"/>
                </a:rPr>
                <a:t>[(𝐴𝑒𝑟𝑜𝐷𝑒𝑣𝑖𝑐𝑒1×1)+ (𝐴𝑒𝑟𝑜𝐷𝑒𝑣𝑖𝑐𝑒2×0.9)+ (𝐴𝑒𝑟𝑜𝐷𝑒𝑣𝑖𝑐𝑒3×0.8)+ (𝐴𝑒𝑟𝑜𝐷𝑒𝑣𝑖𝑐𝑒(𝑥)×0.8)… ]= 𝐶𝑜𝑚𝑏𝑖𝑛𝑒𝑑 ∆𝐶_𝑑 𝐴</a:t>
              </a:r>
              <a:endParaRPr lang="en-US" sz="1200">
                <a:latin typeface="Cambria" panose="02040503050406030204" pitchFamily="18" charset="0"/>
                <a:ea typeface="Cambria" panose="02040503050406030204" pitchFamily="18" charset="0"/>
              </a:endParaRPr>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Kimberly Heroy-Rogalski" id="{C51C89EF-4D58-4BB2-BAB4-8BC47EC87A5B}" userId="c70fdd570631970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31" dT="2019-04-06T13:33:03.69" personId="{C51C89EF-4D58-4BB2-BAB4-8BC47EC87A5B}" id="{2BF65D40-2ECA-4874-A34D-35A509A6982F}">
    <text>Define ATIS and TPMS in the spreadsheet somewhere, and in this droplist, please correct TMPS to TPMS.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X43"/>
  <sheetViews>
    <sheetView showGridLines="0" showRowColHeaders="0" tabSelected="1" zoomScale="145" zoomScaleNormal="145" workbookViewId="0">
      <selection activeCell="I35" sqref="I35:J35"/>
    </sheetView>
  </sheetViews>
  <sheetFormatPr defaultColWidth="9.1796875" defaultRowHeight="14.5" x14ac:dyDescent="0.35"/>
  <cols>
    <col min="1" max="1" width="9.1796875" style="36"/>
    <col min="2" max="2" width="3.453125" style="36" customWidth="1"/>
    <col min="3" max="3" width="12.453125" style="39" customWidth="1"/>
    <col min="4" max="10" width="12.453125" style="36" customWidth="1"/>
    <col min="11" max="11" width="10.54296875" style="36" customWidth="1"/>
    <col min="12" max="17" width="9.1796875" style="36"/>
    <col min="18" max="18" width="3.7265625" style="36" customWidth="1"/>
    <col min="19" max="16384" width="9.1796875" style="36"/>
  </cols>
  <sheetData>
    <row r="1" spans="2:24" ht="28.5" customHeight="1" x14ac:dyDescent="0.35">
      <c r="B1" s="70"/>
      <c r="C1" s="88" t="s">
        <v>63</v>
      </c>
      <c r="D1" s="88"/>
      <c r="E1" s="88"/>
      <c r="F1" s="88"/>
      <c r="G1" s="88"/>
      <c r="H1" s="88"/>
      <c r="I1" s="88"/>
      <c r="J1" s="88"/>
      <c r="K1" s="88"/>
      <c r="L1" s="88"/>
      <c r="M1" s="88"/>
      <c r="N1" s="88"/>
      <c r="O1" s="88"/>
      <c r="P1" s="88"/>
      <c r="Q1" s="71"/>
      <c r="R1" s="72"/>
    </row>
    <row r="2" spans="2:24" ht="15" customHeight="1" x14ac:dyDescent="0.35">
      <c r="B2" s="60"/>
      <c r="C2" s="90" t="s">
        <v>117</v>
      </c>
      <c r="D2" s="90"/>
      <c r="E2" s="90"/>
      <c r="F2" s="90"/>
      <c r="G2" s="90"/>
      <c r="H2" s="90"/>
      <c r="I2" s="90"/>
      <c r="J2" s="90"/>
      <c r="K2" s="90"/>
      <c r="L2" s="90"/>
      <c r="M2" s="90"/>
      <c r="N2" s="90"/>
      <c r="O2" s="90"/>
      <c r="P2" s="90"/>
      <c r="Q2" s="90"/>
      <c r="R2" s="75"/>
    </row>
    <row r="3" spans="2:24" ht="15" customHeight="1" x14ac:dyDescent="0.35">
      <c r="B3" s="60"/>
      <c r="C3" s="90"/>
      <c r="D3" s="90"/>
      <c r="E3" s="90"/>
      <c r="F3" s="90"/>
      <c r="G3" s="90"/>
      <c r="H3" s="90"/>
      <c r="I3" s="90"/>
      <c r="J3" s="90"/>
      <c r="K3" s="90"/>
      <c r="L3" s="90"/>
      <c r="M3" s="90"/>
      <c r="N3" s="90"/>
      <c r="O3" s="90"/>
      <c r="P3" s="90"/>
      <c r="Q3" s="90"/>
      <c r="R3" s="75"/>
    </row>
    <row r="4" spans="2:24" ht="15" customHeight="1" x14ac:dyDescent="0.35">
      <c r="B4" s="60"/>
      <c r="C4" s="90"/>
      <c r="D4" s="90"/>
      <c r="E4" s="90"/>
      <c r="F4" s="90"/>
      <c r="G4" s="90"/>
      <c r="H4" s="90"/>
      <c r="I4" s="90"/>
      <c r="J4" s="90"/>
      <c r="K4" s="90"/>
      <c r="L4" s="90"/>
      <c r="M4" s="90"/>
      <c r="N4" s="90"/>
      <c r="O4" s="90"/>
      <c r="P4" s="90"/>
      <c r="Q4" s="90"/>
      <c r="R4" s="75"/>
    </row>
    <row r="5" spans="2:24" ht="15" customHeight="1" x14ac:dyDescent="0.35">
      <c r="B5" s="60"/>
      <c r="C5" s="76"/>
      <c r="D5" s="76"/>
      <c r="E5" s="76"/>
      <c r="F5" s="76"/>
      <c r="G5" s="76"/>
      <c r="H5" s="76"/>
      <c r="I5" s="76"/>
      <c r="J5" s="76"/>
      <c r="K5" s="76"/>
      <c r="L5" s="76"/>
      <c r="M5" s="76"/>
      <c r="N5" s="76"/>
      <c r="O5" s="76"/>
      <c r="P5" s="76"/>
      <c r="Q5" s="76"/>
      <c r="R5" s="75"/>
    </row>
    <row r="6" spans="2:24" x14ac:dyDescent="0.35">
      <c r="B6" s="60"/>
      <c r="C6" s="62"/>
      <c r="D6" s="61"/>
      <c r="E6" s="61"/>
      <c r="F6" s="61"/>
      <c r="G6" s="61"/>
      <c r="H6" s="61"/>
      <c r="I6" s="61"/>
      <c r="J6" s="61"/>
      <c r="K6" s="62"/>
      <c r="L6" s="62"/>
      <c r="M6" s="62"/>
      <c r="N6" s="62"/>
      <c r="O6" s="64"/>
      <c r="P6" s="64"/>
      <c r="Q6" s="64"/>
      <c r="R6" s="63"/>
      <c r="S6" s="38"/>
      <c r="T6" s="38"/>
      <c r="U6" s="38"/>
      <c r="V6" s="38"/>
      <c r="W6" s="38"/>
      <c r="X6" s="38"/>
    </row>
    <row r="7" spans="2:24" x14ac:dyDescent="0.35">
      <c r="B7" s="60"/>
      <c r="C7" s="62"/>
      <c r="D7" s="61"/>
      <c r="E7" s="61"/>
      <c r="F7" s="61"/>
      <c r="G7" s="61"/>
      <c r="H7" s="61"/>
      <c r="I7" s="61"/>
      <c r="J7" s="61"/>
      <c r="K7" s="62"/>
      <c r="L7" s="62"/>
      <c r="M7" s="62"/>
      <c r="N7" s="62"/>
      <c r="O7" s="64"/>
      <c r="P7" s="64"/>
      <c r="Q7" s="64"/>
      <c r="R7" s="63"/>
      <c r="S7" s="38"/>
      <c r="T7" s="38"/>
      <c r="U7" s="38"/>
      <c r="V7" s="38"/>
      <c r="W7" s="38"/>
      <c r="X7" s="38"/>
    </row>
    <row r="8" spans="2:24" x14ac:dyDescent="0.35">
      <c r="B8" s="60"/>
      <c r="C8" s="89" t="s">
        <v>69</v>
      </c>
      <c r="D8" s="89"/>
      <c r="E8" s="89"/>
      <c r="F8" s="89"/>
      <c r="G8" s="89"/>
      <c r="H8" s="89"/>
      <c r="I8" s="89"/>
      <c r="J8" s="89"/>
      <c r="K8" s="89"/>
      <c r="L8" s="89"/>
      <c r="M8" s="89"/>
      <c r="N8" s="89"/>
      <c r="O8" s="89"/>
      <c r="P8" s="89"/>
      <c r="Q8" s="89"/>
      <c r="R8" s="63"/>
      <c r="S8" s="38"/>
      <c r="T8" s="38"/>
      <c r="U8" s="38"/>
      <c r="V8" s="38"/>
      <c r="W8" s="38"/>
      <c r="X8" s="38"/>
    </row>
    <row r="9" spans="2:24" x14ac:dyDescent="0.35">
      <c r="B9" s="60"/>
      <c r="C9" s="89" t="s">
        <v>131</v>
      </c>
      <c r="D9" s="89"/>
      <c r="E9" s="89"/>
      <c r="F9" s="89"/>
      <c r="G9" s="89"/>
      <c r="H9" s="89"/>
      <c r="I9" s="89"/>
      <c r="J9" s="89"/>
      <c r="K9" s="89"/>
      <c r="L9" s="89"/>
      <c r="M9" s="89"/>
      <c r="N9" s="89"/>
      <c r="O9" s="89"/>
      <c r="P9" s="89"/>
      <c r="Q9" s="89"/>
      <c r="R9" s="63"/>
      <c r="S9" s="38"/>
      <c r="T9" s="38"/>
      <c r="U9" s="38"/>
      <c r="V9" s="38"/>
      <c r="W9" s="38"/>
      <c r="X9" s="38"/>
    </row>
    <row r="10" spans="2:24" x14ac:dyDescent="0.35">
      <c r="B10" s="60"/>
      <c r="C10" s="91" t="s">
        <v>132</v>
      </c>
      <c r="D10" s="91"/>
      <c r="E10" s="91"/>
      <c r="F10" s="91"/>
      <c r="G10" s="91"/>
      <c r="H10" s="91"/>
      <c r="I10" s="91"/>
      <c r="J10" s="91"/>
      <c r="K10" s="91"/>
      <c r="L10" s="91"/>
      <c r="M10" s="91"/>
      <c r="N10" s="91"/>
      <c r="O10" s="91"/>
      <c r="P10" s="91"/>
      <c r="Q10" s="91"/>
      <c r="R10" s="63"/>
      <c r="S10" s="38"/>
      <c r="T10" s="38"/>
      <c r="U10" s="38"/>
      <c r="V10" s="38"/>
      <c r="W10" s="38"/>
      <c r="X10" s="38"/>
    </row>
    <row r="11" spans="2:24" x14ac:dyDescent="0.35">
      <c r="B11" s="60"/>
      <c r="C11" s="91"/>
      <c r="D11" s="91"/>
      <c r="E11" s="91"/>
      <c r="F11" s="91"/>
      <c r="G11" s="91"/>
      <c r="H11" s="91"/>
      <c r="I11" s="91"/>
      <c r="J11" s="91"/>
      <c r="K11" s="91"/>
      <c r="L11" s="91"/>
      <c r="M11" s="91"/>
      <c r="N11" s="91"/>
      <c r="O11" s="91"/>
      <c r="P11" s="91"/>
      <c r="Q11" s="91"/>
      <c r="R11" s="63"/>
      <c r="S11" s="38"/>
      <c r="T11" s="38"/>
      <c r="U11" s="38"/>
      <c r="V11" s="38"/>
      <c r="W11" s="38"/>
      <c r="X11" s="38"/>
    </row>
    <row r="12" spans="2:24" x14ac:dyDescent="0.35">
      <c r="B12" s="60"/>
      <c r="C12" s="89" t="s">
        <v>133</v>
      </c>
      <c r="D12" s="89"/>
      <c r="E12" s="89"/>
      <c r="F12" s="89"/>
      <c r="G12" s="89"/>
      <c r="H12" s="89"/>
      <c r="I12" s="89"/>
      <c r="J12" s="89"/>
      <c r="K12" s="89"/>
      <c r="L12" s="89"/>
      <c r="M12" s="89"/>
      <c r="N12" s="89"/>
      <c r="O12" s="89"/>
      <c r="P12" s="89"/>
      <c r="Q12" s="89"/>
      <c r="R12" s="63"/>
      <c r="S12" s="38"/>
      <c r="T12" s="38"/>
      <c r="U12" s="38"/>
      <c r="V12" s="38"/>
      <c r="W12" s="38"/>
      <c r="X12" s="38"/>
    </row>
    <row r="13" spans="2:24" x14ac:dyDescent="0.35">
      <c r="B13" s="60"/>
      <c r="C13" s="89" t="s">
        <v>136</v>
      </c>
      <c r="D13" s="89"/>
      <c r="E13" s="89"/>
      <c r="F13" s="89"/>
      <c r="G13" s="89"/>
      <c r="H13" s="89"/>
      <c r="I13" s="89"/>
      <c r="J13" s="89"/>
      <c r="K13" s="89"/>
      <c r="L13" s="89"/>
      <c r="M13" s="89"/>
      <c r="N13" s="89"/>
      <c r="O13" s="89"/>
      <c r="P13" s="89"/>
      <c r="Q13" s="64"/>
      <c r="R13" s="63"/>
      <c r="S13" s="38"/>
      <c r="T13" s="38"/>
      <c r="U13" s="38"/>
      <c r="V13" s="38"/>
      <c r="W13" s="38"/>
      <c r="X13" s="38"/>
    </row>
    <row r="14" spans="2:24" x14ac:dyDescent="0.35">
      <c r="B14" s="60"/>
      <c r="C14" s="89" t="s">
        <v>134</v>
      </c>
      <c r="D14" s="89"/>
      <c r="E14" s="89"/>
      <c r="F14" s="89"/>
      <c r="G14" s="89"/>
      <c r="H14" s="89"/>
      <c r="I14" s="89"/>
      <c r="J14" s="89"/>
      <c r="K14" s="89"/>
      <c r="L14" s="89"/>
      <c r="M14" s="89"/>
      <c r="N14" s="89"/>
      <c r="O14" s="89"/>
      <c r="P14" s="89"/>
      <c r="Q14" s="64"/>
      <c r="R14" s="63"/>
      <c r="S14" s="38"/>
      <c r="T14" s="38"/>
      <c r="U14" s="38"/>
      <c r="V14" s="38"/>
      <c r="W14" s="38"/>
      <c r="X14" s="38"/>
    </row>
    <row r="15" spans="2:24" x14ac:dyDescent="0.35">
      <c r="B15" s="60"/>
      <c r="C15" s="89" t="s">
        <v>135</v>
      </c>
      <c r="D15" s="89"/>
      <c r="E15" s="89"/>
      <c r="F15" s="89"/>
      <c r="G15" s="89"/>
      <c r="H15" s="89"/>
      <c r="I15" s="89"/>
      <c r="J15" s="89"/>
      <c r="K15" s="89"/>
      <c r="L15" s="89"/>
      <c r="M15" s="89"/>
      <c r="N15" s="89"/>
      <c r="O15" s="89"/>
      <c r="P15" s="89"/>
      <c r="Q15" s="64"/>
      <c r="R15" s="63"/>
      <c r="S15" s="38"/>
      <c r="T15" s="38"/>
      <c r="U15" s="38"/>
      <c r="V15" s="38"/>
      <c r="W15" s="38"/>
      <c r="X15" s="38"/>
    </row>
    <row r="16" spans="2:24" x14ac:dyDescent="0.35">
      <c r="B16" s="60"/>
      <c r="C16" s="94" t="s">
        <v>60</v>
      </c>
      <c r="D16" s="89"/>
      <c r="E16" s="89"/>
      <c r="F16" s="89"/>
      <c r="G16" s="89"/>
      <c r="H16" s="89"/>
      <c r="I16" s="89"/>
      <c r="J16" s="89"/>
      <c r="K16" s="89"/>
      <c r="L16" s="89"/>
      <c r="M16" s="89"/>
      <c r="N16" s="89"/>
      <c r="O16" s="89"/>
      <c r="P16" s="89"/>
      <c r="Q16" s="64"/>
      <c r="R16" s="63"/>
      <c r="S16" s="38"/>
      <c r="T16" s="38"/>
      <c r="U16" s="38"/>
      <c r="V16" s="38"/>
      <c r="W16" s="38"/>
      <c r="X16" s="38"/>
    </row>
    <row r="17" spans="2:24" x14ac:dyDescent="0.35">
      <c r="B17" s="60"/>
      <c r="C17" s="89" t="s">
        <v>64</v>
      </c>
      <c r="D17" s="89"/>
      <c r="E17" s="89"/>
      <c r="F17" s="89"/>
      <c r="G17" s="89"/>
      <c r="H17" s="89"/>
      <c r="I17" s="89"/>
      <c r="J17" s="89"/>
      <c r="K17" s="89"/>
      <c r="L17" s="89"/>
      <c r="M17" s="89"/>
      <c r="N17" s="89"/>
      <c r="O17" s="89"/>
      <c r="P17" s="89"/>
      <c r="Q17" s="64"/>
      <c r="R17" s="63"/>
      <c r="S17" s="38"/>
      <c r="T17" s="38"/>
      <c r="U17" s="38"/>
      <c r="V17" s="38"/>
      <c r="W17" s="38"/>
      <c r="X17" s="38"/>
    </row>
    <row r="18" spans="2:24" x14ac:dyDescent="0.35">
      <c r="B18" s="60"/>
      <c r="C18" s="89" t="s">
        <v>65</v>
      </c>
      <c r="D18" s="89"/>
      <c r="E18" s="89"/>
      <c r="F18" s="89"/>
      <c r="G18" s="89"/>
      <c r="H18" s="89"/>
      <c r="I18" s="89"/>
      <c r="J18" s="89"/>
      <c r="K18" s="89"/>
      <c r="L18" s="89"/>
      <c r="M18" s="89"/>
      <c r="N18" s="89"/>
      <c r="O18" s="89"/>
      <c r="P18" s="89"/>
      <c r="Q18" s="64"/>
      <c r="R18" s="63"/>
      <c r="S18" s="38"/>
      <c r="T18" s="38"/>
      <c r="U18" s="38"/>
      <c r="V18" s="38"/>
      <c r="W18" s="38"/>
      <c r="X18" s="38"/>
    </row>
    <row r="19" spans="2:24" x14ac:dyDescent="0.35">
      <c r="B19" s="60"/>
      <c r="C19" s="94" t="s">
        <v>61</v>
      </c>
      <c r="D19" s="89"/>
      <c r="E19" s="89"/>
      <c r="F19" s="89"/>
      <c r="G19" s="89"/>
      <c r="H19" s="89"/>
      <c r="I19" s="89"/>
      <c r="J19" s="89"/>
      <c r="K19" s="89"/>
      <c r="L19" s="89"/>
      <c r="M19" s="89"/>
      <c r="N19" s="89"/>
      <c r="O19" s="89"/>
      <c r="P19" s="89"/>
      <c r="Q19" s="64"/>
      <c r="R19" s="63"/>
      <c r="S19" s="38"/>
      <c r="T19" s="38"/>
      <c r="U19" s="38"/>
      <c r="V19" s="38"/>
      <c r="W19" s="38"/>
      <c r="X19" s="38"/>
    </row>
    <row r="20" spans="2:24" x14ac:dyDescent="0.35">
      <c r="B20" s="60"/>
      <c r="C20" s="91" t="s">
        <v>114</v>
      </c>
      <c r="D20" s="91"/>
      <c r="E20" s="91"/>
      <c r="F20" s="91"/>
      <c r="G20" s="91"/>
      <c r="H20" s="91"/>
      <c r="I20" s="91"/>
      <c r="J20" s="91"/>
      <c r="K20" s="91"/>
      <c r="L20" s="91"/>
      <c r="M20" s="91"/>
      <c r="N20" s="91"/>
      <c r="O20" s="91"/>
      <c r="P20" s="91"/>
      <c r="Q20" s="91"/>
      <c r="R20" s="63"/>
      <c r="S20" s="38"/>
      <c r="T20" s="38"/>
      <c r="U20" s="38"/>
      <c r="V20" s="38"/>
      <c r="W20" s="38"/>
      <c r="X20" s="38"/>
    </row>
    <row r="21" spans="2:24" ht="16.5" x14ac:dyDescent="0.35">
      <c r="B21" s="60"/>
      <c r="C21" s="89" t="s">
        <v>116</v>
      </c>
      <c r="D21" s="89"/>
      <c r="E21" s="89"/>
      <c r="F21" s="89"/>
      <c r="G21" s="89"/>
      <c r="H21" s="89"/>
      <c r="I21" s="89"/>
      <c r="J21" s="89"/>
      <c r="K21" s="89"/>
      <c r="L21" s="89"/>
      <c r="M21" s="89"/>
      <c r="N21" s="89"/>
      <c r="O21" s="89"/>
      <c r="P21" s="89"/>
      <c r="Q21" s="64"/>
      <c r="R21" s="63"/>
      <c r="S21" s="38"/>
      <c r="T21" s="38"/>
      <c r="U21" s="38"/>
      <c r="V21" s="38"/>
      <c r="W21" s="38"/>
      <c r="X21" s="38"/>
    </row>
    <row r="22" spans="2:24" x14ac:dyDescent="0.35">
      <c r="B22" s="60"/>
      <c r="C22" s="94" t="s">
        <v>62</v>
      </c>
      <c r="D22" s="89"/>
      <c r="E22" s="89"/>
      <c r="F22" s="89"/>
      <c r="G22" s="89"/>
      <c r="H22" s="89"/>
      <c r="I22" s="89"/>
      <c r="J22" s="89"/>
      <c r="K22" s="89"/>
      <c r="L22" s="89"/>
      <c r="M22" s="89"/>
      <c r="N22" s="89"/>
      <c r="O22" s="89"/>
      <c r="P22" s="89"/>
      <c r="Q22" s="64"/>
      <c r="R22" s="63"/>
      <c r="S22" s="38"/>
      <c r="T22" s="38"/>
      <c r="U22" s="38"/>
      <c r="V22" s="38"/>
      <c r="W22" s="38"/>
      <c r="X22" s="38"/>
    </row>
    <row r="23" spans="2:24" ht="28.5" customHeight="1" x14ac:dyDescent="0.35">
      <c r="B23" s="60"/>
      <c r="C23" s="91" t="s">
        <v>66</v>
      </c>
      <c r="D23" s="91"/>
      <c r="E23" s="91"/>
      <c r="F23" s="91"/>
      <c r="G23" s="91"/>
      <c r="H23" s="91"/>
      <c r="I23" s="91"/>
      <c r="J23" s="91"/>
      <c r="K23" s="91"/>
      <c r="L23" s="91"/>
      <c r="M23" s="91"/>
      <c r="N23" s="91"/>
      <c r="O23" s="91"/>
      <c r="P23" s="91"/>
      <c r="Q23" s="91"/>
      <c r="R23" s="63"/>
      <c r="S23" s="38"/>
      <c r="T23" s="38"/>
      <c r="U23" s="38"/>
      <c r="V23" s="38"/>
      <c r="W23" s="38"/>
      <c r="X23" s="38"/>
    </row>
    <row r="24" spans="2:24" x14ac:dyDescent="0.35">
      <c r="B24" s="60"/>
      <c r="C24" s="89" t="s">
        <v>67</v>
      </c>
      <c r="D24" s="89"/>
      <c r="E24" s="89"/>
      <c r="F24" s="89"/>
      <c r="G24" s="89"/>
      <c r="H24" s="89"/>
      <c r="I24" s="89"/>
      <c r="J24" s="89"/>
      <c r="K24" s="89"/>
      <c r="L24" s="89"/>
      <c r="M24" s="89"/>
      <c r="N24" s="89"/>
      <c r="O24" s="89"/>
      <c r="P24" s="89"/>
      <c r="Q24" s="89"/>
      <c r="R24" s="63"/>
      <c r="S24" s="38"/>
      <c r="T24" s="38"/>
      <c r="U24" s="38"/>
      <c r="V24" s="38"/>
      <c r="W24" s="38"/>
      <c r="X24" s="38"/>
    </row>
    <row r="25" spans="2:24" ht="15" thickBot="1" x14ac:dyDescent="0.4">
      <c r="B25" s="65"/>
      <c r="C25" s="73"/>
      <c r="D25" s="73"/>
      <c r="E25" s="73"/>
      <c r="F25" s="73"/>
      <c r="G25" s="73"/>
      <c r="H25" s="73"/>
      <c r="I25" s="73"/>
      <c r="J25" s="73"/>
      <c r="K25" s="73"/>
      <c r="L25" s="73"/>
      <c r="M25" s="73"/>
      <c r="N25" s="73"/>
      <c r="O25" s="73"/>
      <c r="P25" s="73"/>
      <c r="Q25" s="73"/>
      <c r="R25" s="74"/>
      <c r="S25" s="38"/>
      <c r="T25" s="38"/>
      <c r="U25" s="38"/>
      <c r="V25" s="38"/>
      <c r="W25" s="38"/>
      <c r="X25" s="38"/>
    </row>
    <row r="26" spans="2:24" x14ac:dyDescent="0.35">
      <c r="C26" s="37"/>
      <c r="D26" s="37"/>
      <c r="E26" s="37"/>
      <c r="F26" s="37"/>
      <c r="G26" s="37"/>
      <c r="H26" s="37"/>
      <c r="I26" s="37"/>
      <c r="J26" s="37"/>
    </row>
    <row r="27" spans="2:24" ht="15" thickBot="1" x14ac:dyDescent="0.4"/>
    <row r="28" spans="2:24" x14ac:dyDescent="0.35">
      <c r="B28" s="40"/>
      <c r="C28" s="41"/>
      <c r="D28" s="42"/>
      <c r="E28" s="42"/>
      <c r="F28" s="42"/>
      <c r="G28" s="42"/>
      <c r="H28" s="42"/>
      <c r="I28" s="42"/>
      <c r="J28" s="42"/>
      <c r="K28" s="42"/>
      <c r="L28" s="42"/>
      <c r="M28" s="42"/>
      <c r="N28" s="42"/>
      <c r="O28" s="42"/>
      <c r="P28" s="42"/>
      <c r="Q28" s="42"/>
      <c r="R28" s="43"/>
    </row>
    <row r="29" spans="2:24" x14ac:dyDescent="0.35">
      <c r="B29" s="44"/>
      <c r="C29" s="93" t="s">
        <v>28</v>
      </c>
      <c r="D29" s="93"/>
      <c r="E29"/>
      <c r="F29"/>
      <c r="G29"/>
      <c r="H29"/>
      <c r="I29"/>
      <c r="J29"/>
      <c r="K29"/>
      <c r="L29"/>
      <c r="M29"/>
      <c r="N29"/>
      <c r="O29"/>
      <c r="P29"/>
      <c r="Q29"/>
      <c r="R29" s="45"/>
    </row>
    <row r="30" spans="2:24" x14ac:dyDescent="0.35">
      <c r="B30" s="44"/>
      <c r="C30" s="48"/>
      <c r="D30"/>
      <c r="E30"/>
      <c r="F30"/>
      <c r="G30"/>
      <c r="H30"/>
      <c r="I30"/>
      <c r="J30"/>
      <c r="K30"/>
      <c r="L30"/>
      <c r="M30"/>
      <c r="N30"/>
      <c r="O30"/>
      <c r="P30"/>
      <c r="Q30"/>
      <c r="R30" s="45"/>
    </row>
    <row r="31" spans="2:24" x14ac:dyDescent="0.35">
      <c r="B31" s="44"/>
      <c r="C31" s="48"/>
      <c r="D31"/>
      <c r="E31"/>
      <c r="F31"/>
      <c r="G31"/>
      <c r="H31"/>
      <c r="I31"/>
      <c r="J31"/>
      <c r="K31"/>
      <c r="L31"/>
      <c r="M31"/>
      <c r="N31"/>
      <c r="O31"/>
      <c r="P31"/>
      <c r="Q31"/>
      <c r="R31" s="45"/>
    </row>
    <row r="32" spans="2:24" ht="15" thickBot="1" x14ac:dyDescent="0.4">
      <c r="B32" s="44"/>
      <c r="C32" s="48"/>
      <c r="D32"/>
      <c r="E32"/>
      <c r="F32"/>
      <c r="G32"/>
      <c r="H32"/>
      <c r="I32"/>
      <c r="J32"/>
      <c r="K32"/>
      <c r="L32"/>
      <c r="M32"/>
      <c r="N32"/>
      <c r="O32"/>
      <c r="P32"/>
      <c r="Q32"/>
      <c r="R32" s="45"/>
    </row>
    <row r="33" spans="2:18" s="39" customFormat="1" ht="30" customHeight="1" thickBot="1" x14ac:dyDescent="0.4">
      <c r="B33" s="49"/>
      <c r="C33" s="58" t="s">
        <v>13</v>
      </c>
      <c r="D33" s="104" t="s">
        <v>27</v>
      </c>
      <c r="E33" s="105"/>
      <c r="F33" s="105"/>
      <c r="G33" s="105"/>
      <c r="H33" s="106"/>
      <c r="I33" s="102" t="s">
        <v>8</v>
      </c>
      <c r="J33" s="103"/>
      <c r="K33" s="92" t="s">
        <v>70</v>
      </c>
      <c r="L33" s="92"/>
      <c r="M33" s="92"/>
      <c r="N33" s="48"/>
      <c r="O33" s="48"/>
      <c r="P33" s="48"/>
      <c r="Q33" s="48"/>
      <c r="R33" s="50"/>
    </row>
    <row r="34" spans="2:18" s="39" customFormat="1" ht="30" customHeight="1" thickBot="1" x14ac:dyDescent="0.4">
      <c r="B34" s="49"/>
      <c r="C34" s="58" t="s">
        <v>14</v>
      </c>
      <c r="D34" s="104" t="s">
        <v>17</v>
      </c>
      <c r="E34" s="105"/>
      <c r="F34" s="105"/>
      <c r="G34" s="105"/>
      <c r="H34" s="106"/>
      <c r="I34" s="102" t="s">
        <v>130</v>
      </c>
      <c r="J34" s="103"/>
      <c r="K34" s="48"/>
      <c r="L34" s="48"/>
      <c r="M34" s="48"/>
      <c r="N34" s="48"/>
      <c r="O34" s="48"/>
      <c r="P34" s="48"/>
      <c r="Q34" s="48"/>
      <c r="R34" s="50"/>
    </row>
    <row r="35" spans="2:18" s="39" customFormat="1" ht="30" customHeight="1" thickBot="1" x14ac:dyDescent="0.4">
      <c r="B35" s="49"/>
      <c r="C35" s="58" t="s">
        <v>15</v>
      </c>
      <c r="D35" s="107" t="s">
        <v>71</v>
      </c>
      <c r="E35" s="108"/>
      <c r="F35" s="108"/>
      <c r="G35" s="108"/>
      <c r="H35" s="109"/>
      <c r="I35" s="102">
        <v>1.18</v>
      </c>
      <c r="J35" s="103"/>
      <c r="K35" s="110" t="s">
        <v>129</v>
      </c>
      <c r="L35" s="111"/>
      <c r="M35" s="111"/>
      <c r="N35" s="111"/>
      <c r="O35" s="111"/>
      <c r="P35" s="111"/>
      <c r="Q35" s="111"/>
      <c r="R35" s="50"/>
    </row>
    <row r="36" spans="2:18" ht="30" customHeight="1" thickBot="1" x14ac:dyDescent="0.4">
      <c r="B36" s="44"/>
      <c r="C36" s="59" t="s">
        <v>16</v>
      </c>
      <c r="D36" s="99" t="s">
        <v>56</v>
      </c>
      <c r="E36" s="100"/>
      <c r="F36" s="100"/>
      <c r="G36" s="100"/>
      <c r="H36" s="100"/>
      <c r="I36" s="100"/>
      <c r="J36" s="101"/>
      <c r="K36"/>
      <c r="L36"/>
      <c r="M36"/>
      <c r="N36"/>
      <c r="O36"/>
      <c r="P36"/>
      <c r="Q36"/>
      <c r="R36" s="45"/>
    </row>
    <row r="37" spans="2:18" ht="30" customHeight="1" thickBot="1" x14ac:dyDescent="0.4">
      <c r="B37" s="44"/>
      <c r="C37" s="59" t="s">
        <v>55</v>
      </c>
      <c r="D37" s="112" t="s">
        <v>115</v>
      </c>
      <c r="E37" s="113"/>
      <c r="F37" s="113"/>
      <c r="G37" s="113"/>
      <c r="H37" s="113"/>
      <c r="I37" s="113"/>
      <c r="J37" s="114"/>
      <c r="K37"/>
      <c r="L37"/>
      <c r="M37"/>
      <c r="N37"/>
      <c r="O37"/>
      <c r="P37"/>
      <c r="Q37"/>
      <c r="R37" s="45"/>
    </row>
    <row r="38" spans="2:18" ht="30" customHeight="1" thickBot="1" x14ac:dyDescent="0.4">
      <c r="B38" s="44"/>
      <c r="C38" s="48"/>
      <c r="D38" s="28"/>
      <c r="E38" s="28"/>
      <c r="F38" s="28"/>
      <c r="G38" s="28"/>
      <c r="H38" s="28"/>
      <c r="I38" s="28"/>
      <c r="J38" s="28"/>
      <c r="K38" s="48"/>
      <c r="L38" s="48"/>
      <c r="M38" s="48"/>
      <c r="N38" s="48"/>
      <c r="O38" s="48"/>
      <c r="P38" s="48"/>
      <c r="Q38"/>
      <c r="R38" s="45"/>
    </row>
    <row r="39" spans="2:18" s="39" customFormat="1" ht="30" customHeight="1" thickBot="1" x14ac:dyDescent="0.4">
      <c r="B39" s="49"/>
      <c r="C39" s="22" t="s">
        <v>0</v>
      </c>
      <c r="D39" s="68" t="s">
        <v>1</v>
      </c>
      <c r="E39" s="68" t="s">
        <v>18</v>
      </c>
      <c r="F39" s="68" t="s">
        <v>2</v>
      </c>
      <c r="G39" s="68" t="s">
        <v>24</v>
      </c>
      <c r="H39" s="68" t="s">
        <v>3</v>
      </c>
      <c r="I39" s="68" t="s">
        <v>19</v>
      </c>
      <c r="J39" s="69" t="s">
        <v>4</v>
      </c>
      <c r="K39" s="48"/>
      <c r="L39"/>
      <c r="M39"/>
      <c r="N39"/>
      <c r="O39"/>
      <c r="P39"/>
      <c r="Q39" s="48"/>
      <c r="R39" s="45"/>
    </row>
    <row r="40" spans="2:18" s="39" customFormat="1" ht="30" customHeight="1" thickBot="1" x14ac:dyDescent="0.4">
      <c r="B40" s="49"/>
      <c r="C40" s="51">
        <f>VLOOKUP($I$33,Values!$A$1:$E$6,2,FALSE)</f>
        <v>76.099999999999994</v>
      </c>
      <c r="D40" s="52">
        <f>VLOOKUP($I$33,Values!$A$1:$E$6,3,FALSE)</f>
        <v>1.67</v>
      </c>
      <c r="E40" s="1">
        <v>4.5999999999999996</v>
      </c>
      <c r="F40" s="52">
        <f>VLOOKUP($I$33,Values!$A$1:$E$6,4,FALSE)</f>
        <v>-5.82</v>
      </c>
      <c r="G40" s="53">
        <f>IF(I35&lt;=0.09,0, IF(I35&lt;=0.39,0.1, IF(I35&lt;=0.69,0.4, IF(I35&lt;=0.99,0.7, IF(I35&lt;=1.39,1, IF(I35&lt;=1.79,1.4, IF(I35&gt;=1.8,1.8)))))))</f>
        <v>1</v>
      </c>
      <c r="H40" s="52">
        <f>VLOOKUP($I$33,Values!$A$1:$E$6,5,FALSE)</f>
        <v>-1.0300000000000001E-3</v>
      </c>
      <c r="I40" s="2">
        <v>350</v>
      </c>
      <c r="J40" s="54">
        <f>HLOOKUP($I$34,Values!F2:H6,2,FALSE)</f>
        <v>0.99</v>
      </c>
      <c r="K40" s="48"/>
      <c r="L40"/>
      <c r="M40"/>
      <c r="N40"/>
      <c r="O40"/>
      <c r="P40"/>
      <c r="Q40" s="48"/>
      <c r="R40" s="45"/>
    </row>
    <row r="41" spans="2:18" ht="30" customHeight="1" thickBot="1" x14ac:dyDescent="0.4">
      <c r="B41" s="44"/>
      <c r="C41" s="48"/>
      <c r="D41"/>
      <c r="E41"/>
      <c r="F41"/>
      <c r="G41"/>
      <c r="H41"/>
      <c r="I41"/>
      <c r="J41"/>
      <c r="K41"/>
      <c r="L41"/>
      <c r="M41"/>
      <c r="N41"/>
      <c r="O41"/>
      <c r="P41"/>
      <c r="Q41"/>
      <c r="R41" s="45"/>
    </row>
    <row r="42" spans="2:18" ht="30" customHeight="1" thickBot="1" x14ac:dyDescent="0.4">
      <c r="B42" s="44"/>
      <c r="C42" s="48"/>
      <c r="D42"/>
      <c r="E42"/>
      <c r="F42"/>
      <c r="G42" s="97" t="s">
        <v>12</v>
      </c>
      <c r="H42" s="98"/>
      <c r="I42" s="95">
        <f>((C40+(D40*E40)+(F40*G40)+(H40*I40))*J40)</f>
        <v>76.825484999999986</v>
      </c>
      <c r="J42" s="96"/>
      <c r="K42" s="77"/>
      <c r="L42"/>
      <c r="M42"/>
      <c r="N42"/>
      <c r="O42"/>
      <c r="P42"/>
      <c r="Q42"/>
      <c r="R42" s="45"/>
    </row>
    <row r="43" spans="2:18" ht="15" thickBot="1" x14ac:dyDescent="0.4">
      <c r="B43" s="46"/>
      <c r="C43" s="55"/>
      <c r="D43" s="56"/>
      <c r="E43" s="56"/>
      <c r="F43" s="56"/>
      <c r="G43" s="56"/>
      <c r="H43" s="56"/>
      <c r="I43" s="56"/>
      <c r="J43" s="56"/>
      <c r="K43" s="56"/>
      <c r="L43" s="56"/>
      <c r="M43" s="56"/>
      <c r="N43" s="56"/>
      <c r="O43" s="56"/>
      <c r="P43" s="56"/>
      <c r="Q43" s="56"/>
      <c r="R43" s="47"/>
    </row>
  </sheetData>
  <sheetProtection sheet="1" selectLockedCells="1"/>
  <dataConsolidate/>
  <mergeCells count="31">
    <mergeCell ref="K35:Q35"/>
    <mergeCell ref="I34:J34"/>
    <mergeCell ref="I33:J33"/>
    <mergeCell ref="D33:H33"/>
    <mergeCell ref="D37:J37"/>
    <mergeCell ref="I42:J42"/>
    <mergeCell ref="G42:H42"/>
    <mergeCell ref="D36:J36"/>
    <mergeCell ref="I35:J35"/>
    <mergeCell ref="D34:H34"/>
    <mergeCell ref="D35:H35"/>
    <mergeCell ref="C15:P15"/>
    <mergeCell ref="C14:P14"/>
    <mergeCell ref="C20:Q20"/>
    <mergeCell ref="K33:M33"/>
    <mergeCell ref="C29:D29"/>
    <mergeCell ref="C23:Q23"/>
    <mergeCell ref="C24:Q24"/>
    <mergeCell ref="C18:P18"/>
    <mergeCell ref="C19:P19"/>
    <mergeCell ref="C22:P22"/>
    <mergeCell ref="C21:P21"/>
    <mergeCell ref="C17:P17"/>
    <mergeCell ref="C16:P16"/>
    <mergeCell ref="C1:P1"/>
    <mergeCell ref="C12:Q12"/>
    <mergeCell ref="C2:Q4"/>
    <mergeCell ref="C8:Q8"/>
    <mergeCell ref="C13:P13"/>
    <mergeCell ref="C9:Q9"/>
    <mergeCell ref="C10:Q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Use the dropdown to select the trailer type">
          <x14:formula1>
            <xm:f>Values!$F$2:$H$2</xm:f>
          </x14:formula1>
          <xm:sqref>I34</xm:sqref>
        </x14:dataValidation>
        <x14:dataValidation type="list" allowBlank="1" showInputMessage="1" showErrorMessage="1" errorTitle="Error" error="Use the dropdown to select the trailer type">
          <x14:formula1>
            <xm:f>Values!$A$3:$A$6</xm:f>
          </x14:formula1>
          <xm:sqref>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S26"/>
  <sheetViews>
    <sheetView showGridLines="0" showRowColHeaders="0" zoomScale="130" zoomScaleNormal="130" workbookViewId="0">
      <selection activeCell="D14" sqref="D14"/>
    </sheetView>
  </sheetViews>
  <sheetFormatPr defaultColWidth="9.1796875" defaultRowHeight="14.5" x14ac:dyDescent="0.35"/>
  <cols>
    <col min="1" max="1" width="9.1796875" style="19"/>
    <col min="2" max="2" width="2.453125" style="19" customWidth="1"/>
    <col min="3" max="4" width="27.26953125" style="19" customWidth="1"/>
    <col min="5" max="18" width="9.1796875" style="19"/>
    <col min="19" max="19" width="3.81640625" style="19" customWidth="1"/>
    <col min="20" max="16384" width="9.1796875" style="19"/>
  </cols>
  <sheetData>
    <row r="1" spans="2:19" x14ac:dyDescent="0.35">
      <c r="B1" s="24"/>
      <c r="C1" s="57" t="s">
        <v>68</v>
      </c>
      <c r="D1" s="25"/>
      <c r="E1" s="25"/>
      <c r="F1" s="25"/>
      <c r="G1" s="25"/>
      <c r="H1" s="25"/>
      <c r="I1" s="25"/>
      <c r="J1" s="25"/>
      <c r="K1" s="25"/>
      <c r="L1" s="25"/>
      <c r="M1" s="25"/>
      <c r="N1" s="25"/>
      <c r="O1" s="25"/>
      <c r="P1" s="25"/>
      <c r="Q1" s="25"/>
      <c r="R1" s="25"/>
      <c r="S1" s="26"/>
    </row>
    <row r="2" spans="2:19" ht="15.75" customHeight="1" x14ac:dyDescent="0.35">
      <c r="B2" s="27"/>
      <c r="C2" s="115" t="s">
        <v>128</v>
      </c>
      <c r="D2" s="115"/>
      <c r="E2" s="115"/>
      <c r="F2" s="115"/>
      <c r="G2" s="115"/>
      <c r="H2" s="115"/>
      <c r="I2" s="115"/>
      <c r="J2" s="115"/>
      <c r="K2" s="115"/>
      <c r="L2" s="115"/>
      <c r="M2" s="115"/>
      <c r="N2" s="115"/>
      <c r="O2" s="115"/>
      <c r="P2" s="115"/>
      <c r="Q2" s="28"/>
      <c r="R2" s="28"/>
      <c r="S2" s="29"/>
    </row>
    <row r="3" spans="2:19" ht="15" customHeight="1" x14ac:dyDescent="0.35">
      <c r="B3" s="27"/>
      <c r="C3" s="115"/>
      <c r="D3" s="115"/>
      <c r="E3" s="115"/>
      <c r="F3" s="115"/>
      <c r="G3" s="115"/>
      <c r="H3" s="115"/>
      <c r="I3" s="115"/>
      <c r="J3" s="115"/>
      <c r="K3" s="115"/>
      <c r="L3" s="115"/>
      <c r="M3" s="115"/>
      <c r="N3" s="115"/>
      <c r="O3" s="115"/>
      <c r="P3" s="115"/>
      <c r="Q3" s="28"/>
      <c r="R3" s="28"/>
      <c r="S3" s="29"/>
    </row>
    <row r="4" spans="2:19" ht="15" customHeight="1" x14ac:dyDescent="0.35">
      <c r="B4" s="27"/>
      <c r="C4" s="30"/>
      <c r="D4" s="30"/>
      <c r="E4" s="30"/>
      <c r="F4" s="30"/>
      <c r="G4" s="30"/>
      <c r="H4" s="30"/>
      <c r="I4" s="30"/>
      <c r="J4" s="30"/>
      <c r="K4" s="30"/>
      <c r="L4" s="30"/>
      <c r="M4" s="30"/>
      <c r="N4" s="30"/>
      <c r="O4" s="30"/>
      <c r="P4" s="28"/>
      <c r="Q4" s="28"/>
      <c r="R4" s="28"/>
      <c r="S4" s="29"/>
    </row>
    <row r="5" spans="2:19" x14ac:dyDescent="0.35">
      <c r="B5" s="27"/>
      <c r="C5" s="93" t="s">
        <v>31</v>
      </c>
      <c r="D5" s="93"/>
      <c r="E5" s="28"/>
      <c r="F5" s="28"/>
      <c r="G5" s="28"/>
      <c r="H5" s="28"/>
      <c r="I5" s="28"/>
      <c r="J5" s="28"/>
      <c r="K5" s="28"/>
      <c r="L5" s="28"/>
      <c r="M5" s="28"/>
      <c r="N5" s="28"/>
      <c r="O5" s="28"/>
      <c r="P5" s="28"/>
      <c r="Q5" s="28"/>
      <c r="R5" s="28"/>
      <c r="S5" s="29"/>
    </row>
    <row r="6" spans="2:19" x14ac:dyDescent="0.35">
      <c r="B6" s="27"/>
      <c r="C6" s="28"/>
      <c r="D6" s="28"/>
      <c r="E6" s="28"/>
      <c r="F6" s="28"/>
      <c r="G6" s="28"/>
      <c r="H6" s="28"/>
      <c r="I6" s="28"/>
      <c r="J6" s="28"/>
      <c r="K6" s="28"/>
      <c r="L6" s="28"/>
      <c r="M6" s="28"/>
      <c r="N6" s="28"/>
      <c r="O6" s="28"/>
      <c r="P6" s="28"/>
      <c r="Q6" s="28"/>
      <c r="R6" s="28"/>
      <c r="S6" s="29"/>
    </row>
    <row r="7" spans="2:19" x14ac:dyDescent="0.35">
      <c r="B7" s="27"/>
      <c r="C7" s="28"/>
      <c r="D7" s="28"/>
      <c r="E7" s="28"/>
      <c r="F7" s="28"/>
      <c r="G7" s="28"/>
      <c r="H7" s="28"/>
      <c r="I7" s="28"/>
      <c r="J7" s="28"/>
      <c r="K7" s="28"/>
      <c r="L7" s="28"/>
      <c r="M7" s="28"/>
      <c r="N7" s="28"/>
      <c r="O7" s="28"/>
      <c r="P7" s="28"/>
      <c r="Q7" s="28"/>
      <c r="R7" s="28"/>
      <c r="S7" s="29"/>
    </row>
    <row r="8" spans="2:19" ht="15" thickBot="1" x14ac:dyDescent="0.4">
      <c r="B8" s="27"/>
      <c r="C8" s="28"/>
      <c r="D8" s="28"/>
      <c r="E8" s="28"/>
      <c r="F8" s="28"/>
      <c r="G8" s="28"/>
      <c r="H8" s="28"/>
      <c r="I8" s="28"/>
      <c r="J8" s="28"/>
      <c r="K8" s="28"/>
      <c r="L8" s="28"/>
      <c r="M8" s="28"/>
      <c r="N8" s="28"/>
      <c r="O8" s="28"/>
      <c r="P8" s="28"/>
      <c r="Q8" s="28"/>
      <c r="R8" s="28"/>
      <c r="S8" s="29"/>
    </row>
    <row r="9" spans="2:19" ht="31.5" customHeight="1" thickBot="1" x14ac:dyDescent="0.4">
      <c r="B9" s="27"/>
      <c r="C9" s="34" t="s">
        <v>29</v>
      </c>
      <c r="D9" s="104" t="s">
        <v>59</v>
      </c>
      <c r="E9" s="105"/>
      <c r="F9" s="105"/>
      <c r="G9" s="105"/>
      <c r="H9" s="105"/>
      <c r="I9" s="105"/>
      <c r="J9" s="105"/>
      <c r="K9" s="105"/>
      <c r="L9" s="105"/>
      <c r="M9" s="105"/>
      <c r="N9" s="105"/>
      <c r="O9" s="105"/>
      <c r="P9" s="105"/>
      <c r="Q9" s="105"/>
      <c r="R9" s="106"/>
      <c r="S9" s="29"/>
    </row>
    <row r="10" spans="2:19" ht="31.5" customHeight="1" thickBot="1" x14ac:dyDescent="0.4">
      <c r="B10" s="27"/>
      <c r="C10" s="35" t="s">
        <v>30</v>
      </c>
      <c r="D10" s="118" t="s">
        <v>142</v>
      </c>
      <c r="E10" s="119"/>
      <c r="F10" s="119"/>
      <c r="G10" s="119"/>
      <c r="H10" s="119"/>
      <c r="I10" s="119"/>
      <c r="J10" s="119"/>
      <c r="K10" s="119"/>
      <c r="L10" s="119"/>
      <c r="M10" s="119"/>
      <c r="N10" s="119"/>
      <c r="O10" s="119"/>
      <c r="P10" s="119"/>
      <c r="Q10" s="119"/>
      <c r="R10" s="120"/>
      <c r="S10" s="29"/>
    </row>
    <row r="11" spans="2:19" x14ac:dyDescent="0.35">
      <c r="B11" s="27"/>
      <c r="C11" s="28"/>
      <c r="D11" s="28"/>
      <c r="E11" s="28"/>
      <c r="F11" s="28"/>
      <c r="G11" s="28"/>
      <c r="H11" s="28"/>
      <c r="I11" s="28"/>
      <c r="J11" s="28"/>
      <c r="K11" s="28"/>
      <c r="L11" s="28"/>
      <c r="M11" s="28"/>
      <c r="N11" s="28"/>
      <c r="O11" s="28"/>
      <c r="P11" s="28"/>
      <c r="Q11" s="28"/>
      <c r="R11" s="28"/>
      <c r="S11" s="29"/>
    </row>
    <row r="12" spans="2:19" ht="15" thickBot="1" x14ac:dyDescent="0.4">
      <c r="B12" s="27"/>
      <c r="C12" s="28"/>
      <c r="D12" s="28"/>
      <c r="E12" s="28"/>
      <c r="F12" s="28"/>
      <c r="G12" s="28"/>
      <c r="H12" s="28"/>
      <c r="I12" s="28"/>
      <c r="J12" s="28"/>
      <c r="K12" s="28"/>
      <c r="L12" s="28"/>
      <c r="M12" s="28"/>
      <c r="N12" s="28"/>
      <c r="O12" s="28"/>
      <c r="P12" s="28"/>
      <c r="Q12" s="28"/>
      <c r="R12" s="28"/>
      <c r="S12" s="29"/>
    </row>
    <row r="13" spans="2:19" ht="35.25" customHeight="1" thickBot="1" x14ac:dyDescent="0.4">
      <c r="B13" s="27"/>
      <c r="C13" s="22" t="s">
        <v>32</v>
      </c>
      <c r="D13" s="23" t="s">
        <v>23</v>
      </c>
      <c r="E13" s="28"/>
      <c r="F13" s="28"/>
      <c r="G13" s="28"/>
      <c r="H13" s="28"/>
      <c r="I13" s="28"/>
      <c r="J13" s="28"/>
      <c r="K13" s="28"/>
      <c r="L13" s="28"/>
      <c r="M13" s="28"/>
      <c r="N13" s="28"/>
      <c r="O13" s="28"/>
      <c r="P13" s="28"/>
      <c r="Q13" s="28"/>
      <c r="R13" s="28"/>
      <c r="S13" s="29"/>
    </row>
    <row r="14" spans="2:19" ht="25.5" customHeight="1" x14ac:dyDescent="0.35">
      <c r="B14" s="27"/>
      <c r="C14" s="20" t="s">
        <v>20</v>
      </c>
      <c r="D14" s="66">
        <v>0.5</v>
      </c>
      <c r="E14" s="116" t="s">
        <v>58</v>
      </c>
      <c r="F14" s="117"/>
      <c r="G14" s="28"/>
      <c r="H14" s="28"/>
      <c r="I14" s="28"/>
      <c r="J14" s="28"/>
      <c r="K14" s="28"/>
      <c r="L14" s="28"/>
      <c r="M14" s="28"/>
      <c r="N14" s="28"/>
      <c r="O14" s="28"/>
      <c r="P14" s="28"/>
      <c r="Q14" s="28"/>
      <c r="R14" s="28"/>
      <c r="S14" s="29"/>
    </row>
    <row r="15" spans="2:19" ht="25.5" customHeight="1" x14ac:dyDescent="0.35">
      <c r="B15" s="27"/>
      <c r="C15" s="21" t="s">
        <v>21</v>
      </c>
      <c r="D15" s="67">
        <v>0.4</v>
      </c>
      <c r="E15" s="28"/>
      <c r="F15" s="28"/>
      <c r="G15" s="28"/>
      <c r="H15" s="28"/>
      <c r="I15" s="28"/>
      <c r="J15" s="28"/>
      <c r="K15" s="28"/>
      <c r="L15" s="28"/>
      <c r="M15" s="28"/>
      <c r="N15" s="28"/>
      <c r="O15" s="28"/>
      <c r="P15" s="28"/>
      <c r="Q15" s="28"/>
      <c r="R15" s="28"/>
      <c r="S15" s="29"/>
    </row>
    <row r="16" spans="2:19" ht="25.5" customHeight="1" x14ac:dyDescent="0.35">
      <c r="B16" s="27"/>
      <c r="C16" s="21" t="s">
        <v>22</v>
      </c>
      <c r="D16" s="67">
        <v>0.3</v>
      </c>
      <c r="E16" s="28"/>
      <c r="F16" s="28"/>
      <c r="G16" s="28"/>
      <c r="H16" s="28"/>
      <c r="I16" s="28"/>
      <c r="J16" s="28"/>
      <c r="K16" s="28"/>
      <c r="L16" s="28"/>
      <c r="M16" s="28"/>
      <c r="N16" s="28"/>
      <c r="O16" s="28"/>
      <c r="P16" s="28"/>
      <c r="Q16" s="28"/>
      <c r="R16" s="28"/>
      <c r="S16" s="29"/>
    </row>
    <row r="17" spans="2:19" ht="25.5" customHeight="1" thickBot="1" x14ac:dyDescent="0.4">
      <c r="B17" s="27"/>
      <c r="C17" s="21" t="s">
        <v>25</v>
      </c>
      <c r="D17" s="67">
        <v>0.1</v>
      </c>
      <c r="E17" s="116" t="s">
        <v>57</v>
      </c>
      <c r="F17" s="117"/>
      <c r="G17" s="28"/>
      <c r="H17" s="28"/>
      <c r="I17" s="28"/>
      <c r="J17" s="28"/>
      <c r="K17" s="28"/>
      <c r="L17" s="28"/>
      <c r="M17" s="28"/>
      <c r="N17" s="28"/>
      <c r="O17" s="28"/>
      <c r="P17" s="28"/>
      <c r="Q17" s="28"/>
      <c r="R17" s="28"/>
      <c r="S17" s="29"/>
    </row>
    <row r="18" spans="2:19" ht="25.5" customHeight="1" thickBot="1" x14ac:dyDescent="0.4">
      <c r="B18" s="27"/>
      <c r="C18" s="84" t="s">
        <v>26</v>
      </c>
      <c r="D18" s="85">
        <f>(D14*1)+(D15*0.9)+(D16*0.8)+(D17*0.8)</f>
        <v>1.1800000000000002</v>
      </c>
      <c r="E18" s="28"/>
      <c r="F18" s="28"/>
      <c r="G18" s="28"/>
      <c r="H18" s="28"/>
      <c r="I18" s="28"/>
      <c r="J18" s="28"/>
      <c r="K18" s="28"/>
      <c r="L18" s="28"/>
      <c r="M18" s="28"/>
      <c r="N18" s="28"/>
      <c r="O18" s="28"/>
      <c r="P18" s="28"/>
      <c r="Q18" s="28"/>
      <c r="R18" s="28"/>
      <c r="S18" s="29"/>
    </row>
    <row r="19" spans="2:19" x14ac:dyDescent="0.35">
      <c r="B19" s="27"/>
      <c r="C19" s="28"/>
      <c r="D19" s="28"/>
      <c r="E19" s="28"/>
      <c r="F19" s="28"/>
      <c r="G19" s="28"/>
      <c r="H19" s="28"/>
      <c r="I19" s="28"/>
      <c r="J19" s="28"/>
      <c r="K19" s="28"/>
      <c r="L19" s="28"/>
      <c r="M19" s="28"/>
      <c r="N19" s="28"/>
      <c r="O19" s="28"/>
      <c r="P19" s="28"/>
      <c r="Q19" s="28"/>
      <c r="R19" s="28"/>
      <c r="S19" s="29"/>
    </row>
    <row r="20" spans="2:19" x14ac:dyDescent="0.35">
      <c r="B20" s="27"/>
      <c r="C20" s="28"/>
      <c r="D20" s="28"/>
      <c r="E20" s="28"/>
      <c r="F20" s="28"/>
      <c r="G20" s="28"/>
      <c r="H20" s="28"/>
      <c r="I20" s="28"/>
      <c r="J20" s="28"/>
      <c r="K20" s="28"/>
      <c r="L20" s="28"/>
      <c r="M20" s="28"/>
      <c r="N20" s="28"/>
      <c r="O20" s="28"/>
      <c r="P20" s="28"/>
      <c r="Q20" s="28"/>
      <c r="R20" s="28"/>
      <c r="S20" s="29"/>
    </row>
    <row r="21" spans="2:19" ht="13.5" customHeight="1" x14ac:dyDescent="0.35">
      <c r="B21" s="27"/>
      <c r="C21" s="28"/>
      <c r="D21" s="28"/>
      <c r="E21" s="28"/>
      <c r="F21" s="28"/>
      <c r="G21" s="28"/>
      <c r="H21" s="28"/>
      <c r="I21" s="28"/>
      <c r="J21" s="28"/>
      <c r="K21" s="28"/>
      <c r="L21" s="28"/>
      <c r="M21" s="28"/>
      <c r="N21" s="28"/>
      <c r="O21" s="28"/>
      <c r="P21" s="28"/>
      <c r="Q21" s="28"/>
      <c r="R21" s="28"/>
      <c r="S21" s="29"/>
    </row>
    <row r="22" spans="2:19" ht="15" thickBot="1" x14ac:dyDescent="0.4">
      <c r="B22" s="31"/>
      <c r="C22" s="32"/>
      <c r="D22" s="32"/>
      <c r="E22" s="32"/>
      <c r="F22" s="32"/>
      <c r="G22" s="32"/>
      <c r="H22" s="32"/>
      <c r="I22" s="32"/>
      <c r="J22" s="32"/>
      <c r="K22" s="32"/>
      <c r="L22" s="32"/>
      <c r="M22" s="32"/>
      <c r="N22" s="32"/>
      <c r="O22" s="32"/>
      <c r="P22" s="32"/>
      <c r="Q22" s="32"/>
      <c r="R22" s="32"/>
      <c r="S22" s="33"/>
    </row>
    <row r="26" spans="2:19" x14ac:dyDescent="0.35">
      <c r="C26" s="19" t="s">
        <v>141</v>
      </c>
    </row>
  </sheetData>
  <sheetProtection sheet="1" selectLockedCells="1"/>
  <mergeCells count="6">
    <mergeCell ref="C2:P3"/>
    <mergeCell ref="E17:F17"/>
    <mergeCell ref="D9:R9"/>
    <mergeCell ref="D10:R10"/>
    <mergeCell ref="C5:D5"/>
    <mergeCell ref="E14:F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K79"/>
  <sheetViews>
    <sheetView showGridLines="0" showRowColHeaders="0" zoomScale="130" zoomScaleNormal="130" workbookViewId="0">
      <selection activeCell="D1" sqref="D1:H2"/>
    </sheetView>
  </sheetViews>
  <sheetFormatPr defaultColWidth="9.1796875" defaultRowHeight="14.5" x14ac:dyDescent="0.35"/>
  <cols>
    <col min="1" max="2" width="3.26953125" customWidth="1"/>
    <col min="3" max="3" width="9.1796875" customWidth="1"/>
    <col min="4" max="8" width="16.81640625" customWidth="1"/>
    <col min="9" max="11" width="9.26953125" customWidth="1"/>
  </cols>
  <sheetData>
    <row r="1" spans="4:8" x14ac:dyDescent="0.35">
      <c r="D1" s="138" t="s">
        <v>72</v>
      </c>
      <c r="E1" s="138"/>
      <c r="F1" s="138"/>
      <c r="G1" s="138"/>
      <c r="H1" s="138"/>
    </row>
    <row r="2" spans="4:8" x14ac:dyDescent="0.35">
      <c r="D2" s="138"/>
      <c r="E2" s="138"/>
      <c r="F2" s="138"/>
      <c r="G2" s="138"/>
      <c r="H2" s="138"/>
    </row>
    <row r="3" spans="4:8" x14ac:dyDescent="0.35">
      <c r="D3" s="78"/>
      <c r="E3" s="78"/>
      <c r="F3" s="78"/>
      <c r="G3" s="78"/>
      <c r="H3" s="78"/>
    </row>
    <row r="4" spans="4:8" ht="16.5" x14ac:dyDescent="0.35">
      <c r="D4" s="136" t="s">
        <v>118</v>
      </c>
      <c r="E4" s="136"/>
      <c r="F4" s="136"/>
      <c r="G4" s="136"/>
      <c r="H4" s="136"/>
    </row>
    <row r="5" spans="4:8" x14ac:dyDescent="0.35">
      <c r="D5" s="124" t="s">
        <v>73</v>
      </c>
      <c r="E5" s="124" t="s">
        <v>74</v>
      </c>
      <c r="F5" s="124"/>
      <c r="G5" s="124" t="s">
        <v>75</v>
      </c>
      <c r="H5" s="124"/>
    </row>
    <row r="6" spans="4:8" x14ac:dyDescent="0.35">
      <c r="D6" s="124"/>
      <c r="E6" s="79" t="s">
        <v>76</v>
      </c>
      <c r="F6" s="79" t="s">
        <v>77</v>
      </c>
      <c r="G6" s="79" t="s">
        <v>76</v>
      </c>
      <c r="H6" s="79" t="s">
        <v>77</v>
      </c>
    </row>
    <row r="7" spans="4:8" x14ac:dyDescent="0.35">
      <c r="D7" s="10">
        <v>2020</v>
      </c>
      <c r="E7" s="10">
        <v>81.3</v>
      </c>
      <c r="F7" s="10">
        <v>125.4</v>
      </c>
      <c r="G7" s="87">
        <v>83</v>
      </c>
      <c r="H7" s="10">
        <v>129.1</v>
      </c>
    </row>
    <row r="8" spans="4:8" x14ac:dyDescent="0.35">
      <c r="D8" s="10" t="s">
        <v>78</v>
      </c>
      <c r="E8" s="10">
        <v>78.900000000000006</v>
      </c>
      <c r="F8" s="10">
        <v>123.7</v>
      </c>
      <c r="G8" s="10">
        <v>80.599999999999994</v>
      </c>
      <c r="H8" s="10">
        <v>127.5</v>
      </c>
    </row>
    <row r="9" spans="4:8" x14ac:dyDescent="0.35">
      <c r="D9" s="10" t="s">
        <v>79</v>
      </c>
      <c r="E9" s="10">
        <v>77.2</v>
      </c>
      <c r="F9" s="10">
        <v>120.9</v>
      </c>
      <c r="G9" s="10">
        <v>78.900000000000006</v>
      </c>
      <c r="H9" s="10">
        <v>124.7</v>
      </c>
    </row>
    <row r="10" spans="4:8" x14ac:dyDescent="0.35">
      <c r="D10" s="10" t="s">
        <v>80</v>
      </c>
      <c r="E10" s="10">
        <v>75.7</v>
      </c>
      <c r="F10" s="10">
        <v>118.8</v>
      </c>
      <c r="G10" s="10">
        <v>77.400000000000006</v>
      </c>
      <c r="H10" s="10">
        <v>122.7</v>
      </c>
    </row>
    <row r="11" spans="4:8" x14ac:dyDescent="0.35">
      <c r="D11" s="80"/>
    </row>
    <row r="12" spans="4:8" x14ac:dyDescent="0.35">
      <c r="D12" s="80"/>
    </row>
    <row r="13" spans="4:8" ht="16.5" x14ac:dyDescent="0.35">
      <c r="D13" s="136" t="s">
        <v>119</v>
      </c>
      <c r="E13" s="136"/>
      <c r="F13" s="136"/>
      <c r="G13" s="136"/>
      <c r="H13" s="136"/>
    </row>
    <row r="14" spans="4:8" x14ac:dyDescent="0.35">
      <c r="D14" s="124" t="s">
        <v>73</v>
      </c>
      <c r="E14" s="124" t="s">
        <v>74</v>
      </c>
      <c r="F14" s="124"/>
      <c r="G14" s="124" t="s">
        <v>75</v>
      </c>
      <c r="H14" s="124"/>
    </row>
    <row r="15" spans="4:8" x14ac:dyDescent="0.35">
      <c r="D15" s="124"/>
      <c r="E15" s="79" t="s">
        <v>76</v>
      </c>
      <c r="F15" s="79" t="s">
        <v>77</v>
      </c>
      <c r="G15" s="79" t="s">
        <v>76</v>
      </c>
      <c r="H15" s="79" t="s">
        <v>77</v>
      </c>
    </row>
    <row r="16" spans="4:8" x14ac:dyDescent="0.35">
      <c r="D16" s="10">
        <v>2020</v>
      </c>
      <c r="E16" s="10">
        <v>81.3</v>
      </c>
      <c r="F16" s="10">
        <v>125.4</v>
      </c>
      <c r="G16" s="87">
        <v>83</v>
      </c>
      <c r="H16" s="10">
        <v>129.1</v>
      </c>
    </row>
    <row r="17" spans="3:9" x14ac:dyDescent="0.35">
      <c r="D17" s="10" t="s">
        <v>81</v>
      </c>
      <c r="E17" s="10">
        <v>80.599999999999994</v>
      </c>
      <c r="F17" s="10">
        <v>123.7</v>
      </c>
      <c r="G17" s="10">
        <v>82.3</v>
      </c>
      <c r="H17" s="10">
        <v>127.5</v>
      </c>
    </row>
    <row r="18" spans="3:9" x14ac:dyDescent="0.35">
      <c r="D18" s="81"/>
      <c r="E18" s="81"/>
      <c r="F18" s="81"/>
      <c r="G18" s="81"/>
      <c r="H18" s="81"/>
    </row>
    <row r="19" spans="3:9" x14ac:dyDescent="0.35">
      <c r="D19" s="81"/>
      <c r="E19" s="81"/>
      <c r="F19" s="81"/>
      <c r="G19" s="81"/>
      <c r="H19" s="81"/>
    </row>
    <row r="20" spans="3:9" x14ac:dyDescent="0.35">
      <c r="D20" s="122" t="s">
        <v>103</v>
      </c>
      <c r="E20" s="122"/>
      <c r="F20" s="122"/>
      <c r="G20" s="122"/>
      <c r="H20" s="122"/>
    </row>
    <row r="21" spans="3:9" x14ac:dyDescent="0.35">
      <c r="D21" s="124" t="s">
        <v>104</v>
      </c>
      <c r="E21" s="137" t="s">
        <v>105</v>
      </c>
      <c r="F21" s="137"/>
      <c r="G21" s="137" t="s">
        <v>106</v>
      </c>
      <c r="H21" s="137"/>
    </row>
    <row r="22" spans="3:9" x14ac:dyDescent="0.35">
      <c r="D22" s="124"/>
      <c r="E22" s="82" t="s">
        <v>137</v>
      </c>
      <c r="F22" s="82" t="s">
        <v>107</v>
      </c>
      <c r="G22" s="137"/>
      <c r="H22" s="137"/>
    </row>
    <row r="23" spans="3:9" x14ac:dyDescent="0.35">
      <c r="D23" s="83" t="s">
        <v>108</v>
      </c>
      <c r="E23" s="10" t="s">
        <v>109</v>
      </c>
      <c r="F23" s="10" t="s">
        <v>110</v>
      </c>
      <c r="G23" s="123" t="s">
        <v>111</v>
      </c>
      <c r="H23" s="123"/>
    </row>
    <row r="24" spans="3:9" x14ac:dyDescent="0.35">
      <c r="D24" s="83" t="s">
        <v>112</v>
      </c>
      <c r="E24" s="10" t="s">
        <v>110</v>
      </c>
      <c r="F24" s="10" t="s">
        <v>113</v>
      </c>
      <c r="G24" s="123" t="s">
        <v>111</v>
      </c>
      <c r="H24" s="123"/>
    </row>
    <row r="25" spans="3:9" x14ac:dyDescent="0.35">
      <c r="D25" s="80"/>
    </row>
    <row r="26" spans="3:9" x14ac:dyDescent="0.35">
      <c r="D26" s="48"/>
    </row>
    <row r="27" spans="3:9" ht="18" customHeight="1" x14ac:dyDescent="0.35">
      <c r="C27" s="121" t="s">
        <v>120</v>
      </c>
      <c r="D27" s="121"/>
      <c r="E27" s="121"/>
      <c r="F27" s="121"/>
      <c r="G27" s="121"/>
      <c r="H27" s="121"/>
      <c r="I27" s="121"/>
    </row>
    <row r="28" spans="3:9" ht="52.5" customHeight="1" x14ac:dyDescent="0.35">
      <c r="D28" s="79" t="s">
        <v>48</v>
      </c>
      <c r="E28" s="124" t="s">
        <v>33</v>
      </c>
      <c r="F28" s="124"/>
      <c r="G28" s="124" t="s">
        <v>49</v>
      </c>
      <c r="H28" s="124"/>
    </row>
    <row r="29" spans="3:9" x14ac:dyDescent="0.35">
      <c r="D29" s="10" t="s">
        <v>34</v>
      </c>
      <c r="E29" s="123" t="s">
        <v>35</v>
      </c>
      <c r="F29" s="123"/>
      <c r="G29" s="123">
        <v>0</v>
      </c>
      <c r="H29" s="123"/>
    </row>
    <row r="30" spans="3:9" x14ac:dyDescent="0.35">
      <c r="D30" s="10" t="s">
        <v>36</v>
      </c>
      <c r="E30" s="123" t="s">
        <v>37</v>
      </c>
      <c r="F30" s="123"/>
      <c r="G30" s="123">
        <v>0.1</v>
      </c>
      <c r="H30" s="123"/>
    </row>
    <row r="31" spans="3:9" x14ac:dyDescent="0.35">
      <c r="D31" s="10" t="s">
        <v>38</v>
      </c>
      <c r="E31" s="123" t="s">
        <v>39</v>
      </c>
      <c r="F31" s="123"/>
      <c r="G31" s="123">
        <v>0.4</v>
      </c>
      <c r="H31" s="123"/>
    </row>
    <row r="32" spans="3:9" x14ac:dyDescent="0.35">
      <c r="D32" s="10" t="s">
        <v>40</v>
      </c>
      <c r="E32" s="123" t="s">
        <v>41</v>
      </c>
      <c r="F32" s="123"/>
      <c r="G32" s="123">
        <v>0.7</v>
      </c>
      <c r="H32" s="123"/>
    </row>
    <row r="33" spans="3:11" x14ac:dyDescent="0.35">
      <c r="D33" s="10" t="s">
        <v>42</v>
      </c>
      <c r="E33" s="123" t="s">
        <v>43</v>
      </c>
      <c r="F33" s="123"/>
      <c r="G33" s="123">
        <v>1</v>
      </c>
      <c r="H33" s="123"/>
    </row>
    <row r="34" spans="3:11" x14ac:dyDescent="0.35">
      <c r="D34" s="10" t="s">
        <v>44</v>
      </c>
      <c r="E34" s="123" t="s">
        <v>45</v>
      </c>
      <c r="F34" s="123"/>
      <c r="G34" s="123">
        <v>1.4</v>
      </c>
      <c r="H34" s="123"/>
    </row>
    <row r="35" spans="3:11" x14ac:dyDescent="0.35">
      <c r="D35" s="10" t="s">
        <v>46</v>
      </c>
      <c r="E35" s="123" t="s">
        <v>47</v>
      </c>
      <c r="F35" s="123"/>
      <c r="G35" s="123">
        <v>1.8</v>
      </c>
      <c r="H35" s="123"/>
    </row>
    <row r="36" spans="3:11" x14ac:dyDescent="0.35">
      <c r="D36" s="48"/>
    </row>
    <row r="37" spans="3:11" x14ac:dyDescent="0.35">
      <c r="D37" s="48"/>
    </row>
    <row r="38" spans="3:11" ht="16.5" x14ac:dyDescent="0.35">
      <c r="C38" s="122" t="s">
        <v>121</v>
      </c>
      <c r="D38" s="122"/>
      <c r="E38" s="122"/>
      <c r="F38" s="122"/>
      <c r="G38" s="122"/>
      <c r="H38" s="122"/>
      <c r="I38" s="122"/>
      <c r="J38" s="122"/>
      <c r="K38" s="122"/>
    </row>
    <row r="39" spans="3:11" ht="24" customHeight="1" x14ac:dyDescent="0.35">
      <c r="C39" s="124" t="s">
        <v>5</v>
      </c>
      <c r="D39" s="124"/>
      <c r="E39" s="124" t="s">
        <v>50</v>
      </c>
      <c r="F39" s="124" t="s">
        <v>51</v>
      </c>
      <c r="G39" s="124" t="s">
        <v>52</v>
      </c>
      <c r="H39" s="124" t="s">
        <v>53</v>
      </c>
      <c r="I39" s="124" t="s">
        <v>54</v>
      </c>
      <c r="J39" s="124"/>
      <c r="K39" s="124"/>
    </row>
    <row r="40" spans="3:11" ht="24" customHeight="1" x14ac:dyDescent="0.35">
      <c r="C40" s="124"/>
      <c r="D40" s="124"/>
      <c r="E40" s="124"/>
      <c r="F40" s="124"/>
      <c r="G40" s="124"/>
      <c r="H40" s="124"/>
      <c r="I40" s="86" t="s">
        <v>6</v>
      </c>
      <c r="J40" s="86" t="s">
        <v>130</v>
      </c>
      <c r="K40" s="86" t="s">
        <v>7</v>
      </c>
    </row>
    <row r="41" spans="3:11" ht="15" customHeight="1" x14ac:dyDescent="0.35">
      <c r="C41" s="123" t="s">
        <v>8</v>
      </c>
      <c r="D41" s="123"/>
      <c r="E41" s="10">
        <v>76.099999999999994</v>
      </c>
      <c r="F41" s="10">
        <v>1.67</v>
      </c>
      <c r="G41" s="10">
        <v>-5.82</v>
      </c>
      <c r="H41" s="10">
        <v>-1.0300000000000001E-3</v>
      </c>
      <c r="I41" s="123">
        <v>1</v>
      </c>
      <c r="J41" s="139">
        <v>0.99</v>
      </c>
      <c r="K41" s="123">
        <v>0.98799999999999999</v>
      </c>
    </row>
    <row r="42" spans="3:11" x14ac:dyDescent="0.35">
      <c r="C42" s="123" t="s">
        <v>9</v>
      </c>
      <c r="D42" s="123"/>
      <c r="E42" s="10">
        <v>77.400000000000006</v>
      </c>
      <c r="F42" s="10">
        <v>1.75</v>
      </c>
      <c r="G42" s="10">
        <v>-5.78</v>
      </c>
      <c r="H42" s="10">
        <v>-1.0300000000000001E-3</v>
      </c>
      <c r="I42" s="123"/>
      <c r="J42" s="139"/>
      <c r="K42" s="123"/>
    </row>
    <row r="43" spans="3:11" x14ac:dyDescent="0.35">
      <c r="C43" s="123" t="s">
        <v>10</v>
      </c>
      <c r="D43" s="123"/>
      <c r="E43" s="10">
        <v>117.8</v>
      </c>
      <c r="F43" s="10">
        <v>1.78</v>
      </c>
      <c r="G43" s="10">
        <v>-9.48</v>
      </c>
      <c r="H43" s="10">
        <v>-2.5799999999999998E-3</v>
      </c>
      <c r="I43" s="123"/>
      <c r="J43" s="139"/>
      <c r="K43" s="123"/>
    </row>
    <row r="44" spans="3:11" x14ac:dyDescent="0.35">
      <c r="C44" s="123" t="s">
        <v>11</v>
      </c>
      <c r="D44" s="123"/>
      <c r="E44" s="10">
        <v>121.1</v>
      </c>
      <c r="F44" s="10">
        <v>1.88</v>
      </c>
      <c r="G44" s="10">
        <v>-9.36</v>
      </c>
      <c r="H44" s="10">
        <v>-2.64E-3</v>
      </c>
      <c r="I44" s="123"/>
      <c r="J44" s="139"/>
      <c r="K44" s="123"/>
    </row>
    <row r="45" spans="3:11" x14ac:dyDescent="0.35">
      <c r="D45" s="81"/>
      <c r="E45" s="81"/>
      <c r="F45" s="81"/>
      <c r="G45" s="81"/>
      <c r="H45" s="81"/>
    </row>
    <row r="46" spans="3:11" x14ac:dyDescent="0.35">
      <c r="D46" s="81"/>
      <c r="E46" s="81"/>
      <c r="F46" s="81"/>
      <c r="G46" s="81"/>
      <c r="H46" s="81"/>
    </row>
    <row r="47" spans="3:11" x14ac:dyDescent="0.35">
      <c r="D47" s="122" t="s">
        <v>82</v>
      </c>
      <c r="E47" s="122"/>
      <c r="F47" s="122"/>
      <c r="G47" s="122"/>
      <c r="H47" s="122"/>
    </row>
    <row r="48" spans="3:11" ht="15" customHeight="1" x14ac:dyDescent="0.35">
      <c r="D48" s="130" t="s">
        <v>83</v>
      </c>
      <c r="E48" s="131"/>
      <c r="F48" s="130" t="s">
        <v>84</v>
      </c>
      <c r="G48" s="131"/>
      <c r="H48" s="134" t="s">
        <v>85</v>
      </c>
    </row>
    <row r="49" spans="4:8" x14ac:dyDescent="0.35">
      <c r="D49" s="132"/>
      <c r="E49" s="133"/>
      <c r="F49" s="132"/>
      <c r="G49" s="133"/>
      <c r="H49" s="135"/>
    </row>
    <row r="50" spans="4:8" x14ac:dyDescent="0.35">
      <c r="D50" s="123" t="s">
        <v>122</v>
      </c>
      <c r="E50" s="123"/>
      <c r="F50" s="123" t="s">
        <v>86</v>
      </c>
      <c r="G50" s="123"/>
      <c r="H50" s="10">
        <v>280</v>
      </c>
    </row>
    <row r="51" spans="4:8" x14ac:dyDescent="0.35">
      <c r="D51" s="123" t="s">
        <v>87</v>
      </c>
      <c r="E51" s="123"/>
      <c r="F51" s="123" t="s">
        <v>86</v>
      </c>
      <c r="G51" s="123"/>
      <c r="H51" s="10">
        <v>80</v>
      </c>
    </row>
    <row r="52" spans="4:8" x14ac:dyDescent="0.35">
      <c r="D52" s="123" t="s">
        <v>123</v>
      </c>
      <c r="E52" s="123"/>
      <c r="F52" s="123" t="s">
        <v>86</v>
      </c>
      <c r="G52" s="123"/>
      <c r="H52" s="10">
        <v>375</v>
      </c>
    </row>
    <row r="53" spans="4:8" x14ac:dyDescent="0.35">
      <c r="D53" s="123" t="s">
        <v>123</v>
      </c>
      <c r="E53" s="123"/>
      <c r="F53" s="123" t="s">
        <v>88</v>
      </c>
      <c r="G53" s="123"/>
      <c r="H53" s="10">
        <v>245</v>
      </c>
    </row>
    <row r="54" spans="4:8" x14ac:dyDescent="0.35">
      <c r="D54" s="123" t="s">
        <v>124</v>
      </c>
      <c r="E54" s="123"/>
      <c r="F54" s="123" t="s">
        <v>86</v>
      </c>
      <c r="G54" s="123"/>
      <c r="H54" s="10">
        <v>250</v>
      </c>
    </row>
    <row r="55" spans="4:8" x14ac:dyDescent="0.35">
      <c r="D55" s="123" t="s">
        <v>89</v>
      </c>
      <c r="E55" s="123"/>
      <c r="F55" s="123" t="s">
        <v>86</v>
      </c>
      <c r="G55" s="123"/>
      <c r="H55" s="10">
        <v>50</v>
      </c>
    </row>
    <row r="56" spans="4:8" x14ac:dyDescent="0.35">
      <c r="D56" s="123" t="s">
        <v>90</v>
      </c>
      <c r="E56" s="123"/>
      <c r="F56" s="123" t="s">
        <v>86</v>
      </c>
      <c r="G56" s="123"/>
      <c r="H56" s="10">
        <v>187</v>
      </c>
    </row>
    <row r="57" spans="4:8" x14ac:dyDescent="0.35">
      <c r="D57" s="123" t="s">
        <v>91</v>
      </c>
      <c r="E57" s="123"/>
      <c r="F57" s="123" t="s">
        <v>86</v>
      </c>
      <c r="G57" s="123"/>
      <c r="H57" s="10">
        <v>150</v>
      </c>
    </row>
    <row r="58" spans="4:8" x14ac:dyDescent="0.35">
      <c r="D58" s="123" t="s">
        <v>92</v>
      </c>
      <c r="E58" s="123"/>
      <c r="F58" s="123" t="s">
        <v>86</v>
      </c>
      <c r="G58" s="123"/>
      <c r="H58" s="10">
        <v>100</v>
      </c>
    </row>
    <row r="59" spans="4:8" x14ac:dyDescent="0.35">
      <c r="D59" s="123" t="s">
        <v>93</v>
      </c>
      <c r="E59" s="123"/>
      <c r="F59" s="123" t="s">
        <v>86</v>
      </c>
      <c r="G59" s="123"/>
      <c r="H59" s="10">
        <v>300</v>
      </c>
    </row>
    <row r="60" spans="4:8" x14ac:dyDescent="0.35">
      <c r="D60" s="123" t="s">
        <v>94</v>
      </c>
      <c r="E60" s="123"/>
      <c r="F60" s="123" t="s">
        <v>86</v>
      </c>
      <c r="G60" s="123"/>
      <c r="H60" s="10">
        <v>150</v>
      </c>
    </row>
    <row r="61" spans="4:8" x14ac:dyDescent="0.35">
      <c r="D61" s="123" t="s">
        <v>95</v>
      </c>
      <c r="E61" s="123"/>
      <c r="F61" s="123" t="s">
        <v>86</v>
      </c>
      <c r="G61" s="123"/>
      <c r="H61" s="10">
        <v>430</v>
      </c>
    </row>
    <row r="62" spans="4:8" ht="15" customHeight="1" x14ac:dyDescent="0.35">
      <c r="D62" s="125" t="s">
        <v>125</v>
      </c>
      <c r="E62" s="125"/>
      <c r="F62" s="125"/>
      <c r="G62" s="125"/>
      <c r="H62" s="125"/>
    </row>
    <row r="63" spans="4:8" x14ac:dyDescent="0.35">
      <c r="D63" s="126"/>
      <c r="E63" s="126"/>
      <c r="F63" s="126"/>
      <c r="G63" s="126"/>
      <c r="H63" s="126"/>
    </row>
    <row r="64" spans="4:8" x14ac:dyDescent="0.35">
      <c r="D64" s="126"/>
      <c r="E64" s="126"/>
      <c r="F64" s="126"/>
      <c r="G64" s="126"/>
      <c r="H64" s="126"/>
    </row>
    <row r="65" spans="4:8" ht="16.5" x14ac:dyDescent="0.35">
      <c r="D65" s="126" t="s">
        <v>126</v>
      </c>
      <c r="E65" s="126"/>
      <c r="F65" s="126"/>
      <c r="G65" s="126"/>
      <c r="H65" s="126"/>
    </row>
    <row r="66" spans="4:8" x14ac:dyDescent="0.35">
      <c r="D66" s="48"/>
    </row>
    <row r="67" spans="4:8" x14ac:dyDescent="0.35">
      <c r="D67" s="48"/>
    </row>
    <row r="68" spans="4:8" x14ac:dyDescent="0.35">
      <c r="D68" s="122" t="s">
        <v>96</v>
      </c>
      <c r="E68" s="122"/>
      <c r="F68" s="122"/>
      <c r="G68" s="122"/>
    </row>
    <row r="69" spans="4:8" x14ac:dyDescent="0.35">
      <c r="D69" s="124" t="s">
        <v>97</v>
      </c>
      <c r="E69" s="124"/>
      <c r="F69" s="124" t="s">
        <v>140</v>
      </c>
      <c r="G69" s="124"/>
    </row>
    <row r="70" spans="4:8" x14ac:dyDescent="0.35">
      <c r="D70" s="124"/>
      <c r="E70" s="124"/>
      <c r="F70" s="124"/>
      <c r="G70" s="124"/>
    </row>
    <row r="71" spans="4:8" ht="15" customHeight="1" x14ac:dyDescent="0.35">
      <c r="D71" s="128" t="s">
        <v>139</v>
      </c>
      <c r="E71" s="128"/>
      <c r="F71" s="128"/>
      <c r="G71" s="128"/>
    </row>
    <row r="72" spans="4:8" x14ac:dyDescent="0.35">
      <c r="D72" s="127" t="s">
        <v>98</v>
      </c>
      <c r="E72" s="127"/>
      <c r="F72" s="123">
        <v>84</v>
      </c>
      <c r="G72" s="123"/>
    </row>
    <row r="73" spans="4:8" x14ac:dyDescent="0.35">
      <c r="D73" s="127" t="s">
        <v>99</v>
      </c>
      <c r="E73" s="127"/>
      <c r="F73" s="123">
        <v>131</v>
      </c>
      <c r="G73" s="123"/>
    </row>
    <row r="74" spans="4:8" x14ac:dyDescent="0.35">
      <c r="D74" s="129" t="s">
        <v>138</v>
      </c>
      <c r="E74" s="129"/>
      <c r="F74" s="129"/>
      <c r="G74" s="129"/>
    </row>
    <row r="75" spans="4:8" x14ac:dyDescent="0.35">
      <c r="D75" s="127" t="s">
        <v>100</v>
      </c>
      <c r="E75" s="127"/>
      <c r="F75" s="123">
        <v>8</v>
      </c>
      <c r="G75" s="123"/>
    </row>
    <row r="76" spans="4:8" x14ac:dyDescent="0.35">
      <c r="D76" s="127" t="s">
        <v>101</v>
      </c>
      <c r="E76" s="127"/>
      <c r="F76" s="123">
        <v>25</v>
      </c>
      <c r="G76" s="123"/>
    </row>
    <row r="77" spans="4:8" x14ac:dyDescent="0.35">
      <c r="D77" s="127" t="s">
        <v>102</v>
      </c>
      <c r="E77" s="127"/>
      <c r="F77" s="123">
        <v>25</v>
      </c>
      <c r="G77" s="123"/>
    </row>
    <row r="78" spans="4:8" x14ac:dyDescent="0.35">
      <c r="D78" s="125" t="s">
        <v>127</v>
      </c>
      <c r="E78" s="125"/>
      <c r="F78" s="125"/>
      <c r="G78" s="125"/>
    </row>
    <row r="79" spans="4:8" x14ac:dyDescent="0.35">
      <c r="D79" s="126"/>
      <c r="E79" s="126"/>
      <c r="F79" s="126"/>
      <c r="G79" s="126"/>
    </row>
  </sheetData>
  <sheetProtection sheet="1" objects="1" scenarios="1"/>
  <mergeCells count="92">
    <mergeCell ref="D1:H2"/>
    <mergeCell ref="C39:D40"/>
    <mergeCell ref="C41:D41"/>
    <mergeCell ref="C42:D42"/>
    <mergeCell ref="C43:D43"/>
    <mergeCell ref="C38:K38"/>
    <mergeCell ref="I41:I44"/>
    <mergeCell ref="J41:J44"/>
    <mergeCell ref="K41:K44"/>
    <mergeCell ref="E21:F21"/>
    <mergeCell ref="E39:E40"/>
    <mergeCell ref="F39:F40"/>
    <mergeCell ref="G39:G40"/>
    <mergeCell ref="G23:H23"/>
    <mergeCell ref="G29:H29"/>
    <mergeCell ref="G30:H30"/>
    <mergeCell ref="D48:E49"/>
    <mergeCell ref="F48:G49"/>
    <mergeCell ref="H48:H49"/>
    <mergeCell ref="G28:H28"/>
    <mergeCell ref="D4:H4"/>
    <mergeCell ref="D13:H13"/>
    <mergeCell ref="D5:D6"/>
    <mergeCell ref="E5:F5"/>
    <mergeCell ref="C44:D44"/>
    <mergeCell ref="G5:H5"/>
    <mergeCell ref="D14:D15"/>
    <mergeCell ref="E14:F14"/>
    <mergeCell ref="G14:H14"/>
    <mergeCell ref="D47:H47"/>
    <mergeCell ref="G21:H22"/>
    <mergeCell ref="D21:D22"/>
    <mergeCell ref="F72:G72"/>
    <mergeCell ref="D51:E51"/>
    <mergeCell ref="D52:E52"/>
    <mergeCell ref="D53:E53"/>
    <mergeCell ref="D54:E54"/>
    <mergeCell ref="F57:G57"/>
    <mergeCell ref="F58:G58"/>
    <mergeCell ref="F59:G59"/>
    <mergeCell ref="F60:G60"/>
    <mergeCell ref="D68:G68"/>
    <mergeCell ref="F61:G61"/>
    <mergeCell ref="D61:E61"/>
    <mergeCell ref="F55:G55"/>
    <mergeCell ref="D55:E55"/>
    <mergeCell ref="D56:E56"/>
    <mergeCell ref="D57:E57"/>
    <mergeCell ref="D58:E58"/>
    <mergeCell ref="D59:E59"/>
    <mergeCell ref="D60:E60"/>
    <mergeCell ref="D50:E50"/>
    <mergeCell ref="F56:G56"/>
    <mergeCell ref="F50:G50"/>
    <mergeCell ref="F51:G51"/>
    <mergeCell ref="F52:G52"/>
    <mergeCell ref="F53:G53"/>
    <mergeCell ref="F54:G54"/>
    <mergeCell ref="D78:G79"/>
    <mergeCell ref="D62:H64"/>
    <mergeCell ref="D73:E73"/>
    <mergeCell ref="F73:G73"/>
    <mergeCell ref="D75:E75"/>
    <mergeCell ref="F75:G75"/>
    <mergeCell ref="D76:E76"/>
    <mergeCell ref="F76:G76"/>
    <mergeCell ref="D65:H65"/>
    <mergeCell ref="D77:E77"/>
    <mergeCell ref="F77:G77"/>
    <mergeCell ref="D69:E70"/>
    <mergeCell ref="F69:G70"/>
    <mergeCell ref="D71:G71"/>
    <mergeCell ref="D74:G74"/>
    <mergeCell ref="D72:E72"/>
    <mergeCell ref="H39:H40"/>
    <mergeCell ref="I39:K39"/>
    <mergeCell ref="E34:F34"/>
    <mergeCell ref="E35:F35"/>
    <mergeCell ref="G35:H35"/>
    <mergeCell ref="C27:I27"/>
    <mergeCell ref="D20:H20"/>
    <mergeCell ref="G32:H32"/>
    <mergeCell ref="G33:H33"/>
    <mergeCell ref="G34:H34"/>
    <mergeCell ref="E28:F28"/>
    <mergeCell ref="E29:F29"/>
    <mergeCell ref="E30:F30"/>
    <mergeCell ref="E31:F31"/>
    <mergeCell ref="E32:F32"/>
    <mergeCell ref="E33:F33"/>
    <mergeCell ref="G24:H24"/>
    <mergeCell ref="G31:H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8"/>
  <sheetViews>
    <sheetView topLeftCell="A4" workbookViewId="0">
      <selection sqref="A1:A2"/>
    </sheetView>
  </sheetViews>
  <sheetFormatPr defaultColWidth="9.1796875" defaultRowHeight="14.5" x14ac:dyDescent="0.35"/>
  <cols>
    <col min="1" max="8" width="13.81640625" customWidth="1"/>
  </cols>
  <sheetData>
    <row r="1" spans="1:8" ht="30.75" customHeight="1" thickBot="1" x14ac:dyDescent="0.4">
      <c r="A1" s="145" t="s">
        <v>5</v>
      </c>
      <c r="B1" s="145" t="s">
        <v>50</v>
      </c>
      <c r="C1" s="145" t="s">
        <v>51</v>
      </c>
      <c r="D1" s="145" t="s">
        <v>52</v>
      </c>
      <c r="E1" s="145" t="s">
        <v>53</v>
      </c>
      <c r="F1" s="147" t="s">
        <v>54</v>
      </c>
      <c r="G1" s="148"/>
      <c r="H1" s="149"/>
    </row>
    <row r="2" spans="1:8" ht="30.75" customHeight="1" thickBot="1" x14ac:dyDescent="0.4">
      <c r="A2" s="146"/>
      <c r="B2" s="146"/>
      <c r="C2" s="146"/>
      <c r="D2" s="146"/>
      <c r="E2" s="146"/>
      <c r="F2" s="15" t="s">
        <v>6</v>
      </c>
      <c r="G2" s="15" t="s">
        <v>130</v>
      </c>
      <c r="H2" s="15" t="s">
        <v>7</v>
      </c>
    </row>
    <row r="3" spans="1:8" ht="54" customHeight="1" x14ac:dyDescent="0.35">
      <c r="A3" s="16" t="s">
        <v>8</v>
      </c>
      <c r="B3" s="7">
        <v>76.099999999999994</v>
      </c>
      <c r="C3" s="7">
        <v>1.67</v>
      </c>
      <c r="D3" s="7">
        <v>-5.82</v>
      </c>
      <c r="E3" s="7">
        <v>-1.0300000000000001E-3</v>
      </c>
      <c r="F3" s="140">
        <v>1</v>
      </c>
      <c r="G3" s="140">
        <v>0.99</v>
      </c>
      <c r="H3" s="142">
        <v>0.98799999999999999</v>
      </c>
    </row>
    <row r="4" spans="1:8" ht="54" customHeight="1" x14ac:dyDescent="0.35">
      <c r="A4" s="17" t="s">
        <v>9</v>
      </c>
      <c r="B4" s="10">
        <v>77.400000000000006</v>
      </c>
      <c r="C4" s="10">
        <v>1.75</v>
      </c>
      <c r="D4" s="10">
        <v>-5.78</v>
      </c>
      <c r="E4" s="10">
        <v>-1.0300000000000001E-3</v>
      </c>
      <c r="F4" s="139"/>
      <c r="G4" s="139"/>
      <c r="H4" s="143"/>
    </row>
    <row r="5" spans="1:8" ht="54" customHeight="1" x14ac:dyDescent="0.35">
      <c r="A5" s="17" t="s">
        <v>10</v>
      </c>
      <c r="B5" s="10">
        <v>117.8</v>
      </c>
      <c r="C5" s="10">
        <v>1.78</v>
      </c>
      <c r="D5" s="10">
        <v>-9.48</v>
      </c>
      <c r="E5" s="10">
        <v>-2.5799999999999998E-3</v>
      </c>
      <c r="F5" s="139"/>
      <c r="G5" s="139"/>
      <c r="H5" s="143"/>
    </row>
    <row r="6" spans="1:8" ht="54" customHeight="1" thickBot="1" x14ac:dyDescent="0.4">
      <c r="A6" s="18" t="s">
        <v>11</v>
      </c>
      <c r="B6" s="13">
        <v>121.1</v>
      </c>
      <c r="C6" s="13">
        <v>1.88</v>
      </c>
      <c r="D6" s="13">
        <v>-9.36</v>
      </c>
      <c r="E6" s="13">
        <v>-2.64E-3</v>
      </c>
      <c r="F6" s="141"/>
      <c r="G6" s="141"/>
      <c r="H6" s="144"/>
    </row>
    <row r="10" spans="1:8" ht="15" thickBot="1" x14ac:dyDescent="0.4"/>
    <row r="11" spans="1:8" ht="60.5" thickBot="1" x14ac:dyDescent="0.4">
      <c r="A11" s="3" t="s">
        <v>48</v>
      </c>
      <c r="B11" s="4" t="s">
        <v>33</v>
      </c>
      <c r="C11" s="5" t="s">
        <v>49</v>
      </c>
    </row>
    <row r="12" spans="1:8" ht="31.5" customHeight="1" x14ac:dyDescent="0.35">
      <c r="A12" s="6" t="s">
        <v>34</v>
      </c>
      <c r="B12" s="7" t="s">
        <v>35</v>
      </c>
      <c r="C12" s="8">
        <v>0</v>
      </c>
    </row>
    <row r="13" spans="1:8" ht="31.5" customHeight="1" x14ac:dyDescent="0.35">
      <c r="A13" s="9" t="s">
        <v>36</v>
      </c>
      <c r="B13" s="10" t="s">
        <v>37</v>
      </c>
      <c r="C13" s="11">
        <v>0.1</v>
      </c>
    </row>
    <row r="14" spans="1:8" ht="31.5" customHeight="1" x14ac:dyDescent="0.35">
      <c r="A14" s="9" t="s">
        <v>38</v>
      </c>
      <c r="B14" s="10" t="s">
        <v>39</v>
      </c>
      <c r="C14" s="11">
        <v>0.4</v>
      </c>
    </row>
    <row r="15" spans="1:8" ht="31.5" customHeight="1" x14ac:dyDescent="0.35">
      <c r="A15" s="9" t="s">
        <v>40</v>
      </c>
      <c r="B15" s="10" t="s">
        <v>41</v>
      </c>
      <c r="C15" s="11">
        <v>0.7</v>
      </c>
    </row>
    <row r="16" spans="1:8" ht="31.5" customHeight="1" x14ac:dyDescent="0.35">
      <c r="A16" s="9" t="s">
        <v>42</v>
      </c>
      <c r="B16" s="10" t="s">
        <v>43</v>
      </c>
      <c r="C16" s="11">
        <v>1</v>
      </c>
    </row>
    <row r="17" spans="1:3" ht="31.5" customHeight="1" x14ac:dyDescent="0.35">
      <c r="A17" s="9" t="s">
        <v>44</v>
      </c>
      <c r="B17" s="10" t="s">
        <v>45</v>
      </c>
      <c r="C17" s="11">
        <v>1.4</v>
      </c>
    </row>
    <row r="18" spans="1:3" ht="31.5" customHeight="1" thickBot="1" x14ac:dyDescent="0.4">
      <c r="A18" s="12" t="s">
        <v>46</v>
      </c>
      <c r="B18" s="13" t="s">
        <v>47</v>
      </c>
      <c r="C18" s="14">
        <v>1.8</v>
      </c>
    </row>
  </sheetData>
  <sheetProtection sheet="1" objects="1" scenarios="1" selectLockedCells="1" selectUnlockedCells="1"/>
  <mergeCells count="9">
    <mergeCell ref="F3:F6"/>
    <mergeCell ref="G3:G6"/>
    <mergeCell ref="H3:H6"/>
    <mergeCell ref="A1:A2"/>
    <mergeCell ref="B1:B2"/>
    <mergeCell ref="C1:C2"/>
    <mergeCell ref="D1:D2"/>
    <mergeCell ref="E1:E2"/>
    <mergeCell ref="F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Compliance Equation</vt:lpstr>
      <vt:lpstr>Mult. Pre-Approved Aero Devices</vt:lpstr>
      <vt:lpstr>Reference Tables</vt:lpstr>
      <vt:lpstr>Values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Babchanik, Alex@ARB</dc:creator>
  <cp:lastModifiedBy>Ramesh, Utpala@ARB</cp:lastModifiedBy>
  <dcterms:created xsi:type="dcterms:W3CDTF">2019-02-19T16:03:56Z</dcterms:created>
  <dcterms:modified xsi:type="dcterms:W3CDTF">2020-06-30T19:15:38Z</dcterms:modified>
</cp:coreProperties>
</file>