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ample Report Format" sheetId="1" r:id="rId1"/>
    <sheet name="Emission Factors" sheetId="2" r:id="rId2"/>
    <sheet name="CO AB Dis id" sheetId="3" r:id="rId3"/>
    <sheet name="EIC codes" sheetId="4" r:id="rId4"/>
    <sheet name="CEIDARS Format" sheetId="5" r:id="rId5"/>
  </sheets>
  <externalReferences>
    <externalReference r:id="rId8"/>
  </externalReferences>
  <definedNames>
    <definedName name="AirBasin">'CO AB Dis id'!$E$4:$E$17</definedName>
    <definedName name="concatea">'[1]Table Acres-year'!#REF!</definedName>
    <definedName name="County_ID">'CO AB Dis id'!$C$4:$C$61</definedName>
    <definedName name="CountyName">'CO AB Dis id'!$B$4:$B$61</definedName>
    <definedName name="CropName">'Emission Factors'!$B$5:$B$88</definedName>
    <definedName name="DATABASE" localSheetId="1">'Emission Factors'!$B$4:$R$77</definedName>
    <definedName name="District">'CO AB Dis id'!$E$21:$E$55</definedName>
    <definedName name="EFTable">'Emission Factors'!$B:$M</definedName>
    <definedName name="_xlnm.Print_Area" localSheetId="1">'Emission Factors'!$B$2:$O$88</definedName>
    <definedName name="_xlnm.Print_Titles" localSheetId="1">'Emission Factors'!$3:$4</definedName>
  </definedNames>
  <calcPr fullCalcOnLoad="1"/>
</workbook>
</file>

<file path=xl/comments5.xml><?xml version="1.0" encoding="utf-8"?>
<comments xmlns="http://schemas.openxmlformats.org/spreadsheetml/2006/main">
  <authors>
    <author>arb</author>
  </authors>
  <commentList>
    <comment ref="L1" authorId="0">
      <text>
        <r>
          <rPr>
            <b/>
            <sz val="8"/>
            <rFont val="Tahoma"/>
            <family val="0"/>
          </rPr>
          <t>Hours per day</t>
        </r>
        <r>
          <rPr>
            <sz val="8"/>
            <rFont val="Tahoma"/>
            <family val="0"/>
          </rPr>
          <t xml:space="preserve">
</t>
        </r>
      </text>
    </comment>
    <comment ref="M1" authorId="0">
      <text>
        <r>
          <rPr>
            <sz val="8"/>
            <rFont val="Tahoma"/>
            <family val="0"/>
          </rPr>
          <t>Days per week</t>
        </r>
      </text>
    </comment>
    <comment ref="N1" authorId="0">
      <text>
        <r>
          <rPr>
            <sz val="8"/>
            <rFont val="Tahoma"/>
            <family val="2"/>
          </rPr>
          <t>Weeks per year</t>
        </r>
      </text>
    </comment>
  </commentList>
</comments>
</file>

<file path=xl/sharedStrings.xml><?xml version="1.0" encoding="utf-8"?>
<sst xmlns="http://schemas.openxmlformats.org/spreadsheetml/2006/main" count="1054" uniqueCount="362">
  <si>
    <t>Crop Code</t>
  </si>
  <si>
    <t>Crop_Code</t>
  </si>
  <si>
    <t>EIC_Code</t>
  </si>
  <si>
    <t>EIC_Name</t>
  </si>
  <si>
    <t>Month</t>
  </si>
  <si>
    <t>Day</t>
  </si>
  <si>
    <t>County Name</t>
  </si>
  <si>
    <t>Report Compiled by:</t>
  </si>
  <si>
    <t>Date:</t>
  </si>
  <si>
    <t>Latitude</t>
  </si>
  <si>
    <t>Longitude</t>
  </si>
  <si>
    <t>Attachment B</t>
  </si>
  <si>
    <t>Crop Name</t>
  </si>
  <si>
    <t>EIC Description</t>
  </si>
  <si>
    <t>Emission Factors (lbs/ton)</t>
  </si>
  <si>
    <t>FUEL MOISTURE</t>
  </si>
  <si>
    <t>Source of Data</t>
  </si>
  <si>
    <t>ID</t>
  </si>
  <si>
    <t>EIC Code</t>
  </si>
  <si>
    <t>PM10</t>
  </si>
  <si>
    <t>PM25</t>
  </si>
  <si>
    <t>NOX</t>
  </si>
  <si>
    <t>SO2</t>
  </si>
  <si>
    <t>VOC</t>
  </si>
  <si>
    <t>CO</t>
  </si>
  <si>
    <t>NH3</t>
  </si>
  <si>
    <t>EIC_CODE</t>
  </si>
  <si>
    <t>EIC_DESCRI</t>
  </si>
  <si>
    <t>CES_NO</t>
  </si>
  <si>
    <t>Alfalfa</t>
  </si>
  <si>
    <t>Agriculture - Field Crop</t>
  </si>
  <si>
    <t>670-662-0262-0000</t>
  </si>
  <si>
    <t>AP-42,   Jenkins NOx &amp; SO2</t>
  </si>
  <si>
    <t>Field Crops</t>
  </si>
  <si>
    <t>47258</t>
  </si>
  <si>
    <t>Asparagus</t>
  </si>
  <si>
    <t>Barley</t>
  </si>
  <si>
    <t>Jenkins (EF)</t>
  </si>
  <si>
    <t>Bean/pea</t>
  </si>
  <si>
    <t>Corn</t>
  </si>
  <si>
    <t>Cotton</t>
  </si>
  <si>
    <t>Average of Alfalfa, Barley, Corn, Oats, Rice, Dafflower, Sorghum, and Wheat (as of 9/12/00, Patrick Gaffney's letter)</t>
  </si>
  <si>
    <t>Dried flowers</t>
  </si>
  <si>
    <t>Flax</t>
  </si>
  <si>
    <t>Nursery prunings</t>
  </si>
  <si>
    <t>Oats</t>
  </si>
  <si>
    <t>Other field crops</t>
  </si>
  <si>
    <t>Pea vines</t>
  </si>
  <si>
    <t>Peanuts</t>
  </si>
  <si>
    <t>Rice</t>
  </si>
  <si>
    <t>Rye</t>
  </si>
  <si>
    <t>Safflower</t>
  </si>
  <si>
    <t>Sorghum</t>
  </si>
  <si>
    <t>Sudan</t>
  </si>
  <si>
    <t>Sugar cane</t>
  </si>
  <si>
    <t>Vegetable crops</t>
  </si>
  <si>
    <t>Wheat</t>
  </si>
  <si>
    <t>Wild hay</t>
  </si>
  <si>
    <t>Agriculture - Pruning</t>
  </si>
  <si>
    <t>Almond</t>
  </si>
  <si>
    <t>670-660-0262-0000</t>
  </si>
  <si>
    <t>Prunings</t>
  </si>
  <si>
    <t>47241</t>
  </si>
  <si>
    <t>Apple</t>
  </si>
  <si>
    <t>Apricot</t>
  </si>
  <si>
    <t>Avocado</t>
  </si>
  <si>
    <t>Bamboo</t>
  </si>
  <si>
    <t>Bushberry</t>
  </si>
  <si>
    <t>Average of Almond, Apple, Apricot, Avocado, Bean/Pea, Date Palm, Fig, Grape, Nectarine, Olive, Peach, Pear, Prune, and Walnut (as of 9/12/00, Patrick Gaffney's letter)</t>
  </si>
  <si>
    <t>Cherry</t>
  </si>
  <si>
    <t>Christmas trees</t>
  </si>
  <si>
    <t>Ponderosa Pine, Jenkins; use ARB's (Patrick Gaffney) fuel loading of 1 ton per acre</t>
  </si>
  <si>
    <t>Citrus</t>
  </si>
  <si>
    <t>Date palm</t>
  </si>
  <si>
    <t>Eucalyptus</t>
  </si>
  <si>
    <t>Fig</t>
  </si>
  <si>
    <t>Grape</t>
  </si>
  <si>
    <t>Grape stumps/stakes</t>
  </si>
  <si>
    <t>Average of Almond, Apple, Apricot, Avocado, Bean/Pea, Date Palm, Fig, Grape, Nectarine, Olive, Peach, Pear, Prune, and Walnut (as of 9/12/00, Patrick Gaffney's letter); Fuel Loading increased to 10 tons per acre based on consultations with compliance</t>
  </si>
  <si>
    <t>Kiwi</t>
  </si>
  <si>
    <t>Nectarine</t>
  </si>
  <si>
    <t>Olive</t>
  </si>
  <si>
    <t>Orchard removal</t>
  </si>
  <si>
    <t>Average of Almond, Apple, Apricot, Avocado, Bean/Pea, Date Palm, Fig, Grape, Nectarine, Olive, Peach, Pear, Prune, and Walnut (as of 9/12/00, Patrick Gaffney's letter); Fuel Loading increased to 30 tons per acre based on consultations with compliance</t>
  </si>
  <si>
    <t>Other prunings</t>
  </si>
  <si>
    <t>Pasture trees</t>
  </si>
  <si>
    <t>Peach</t>
  </si>
  <si>
    <t>Pear</t>
  </si>
  <si>
    <t>Pecan</t>
  </si>
  <si>
    <t>Persimmon</t>
  </si>
  <si>
    <t>Pistachio</t>
  </si>
  <si>
    <t>Plum</t>
  </si>
  <si>
    <t>Pluot (plum-apricot)</t>
  </si>
  <si>
    <t>Pomegranate</t>
  </si>
  <si>
    <t>Prune</t>
  </si>
  <si>
    <t>Quince</t>
  </si>
  <si>
    <t>Raisin trays</t>
  </si>
  <si>
    <t>PM &amp; loading from UCD/Asbaugh, NOx, etc from Jenkins pine</t>
  </si>
  <si>
    <t>Rose pruning</t>
  </si>
  <si>
    <t>Vineyard removal</t>
  </si>
  <si>
    <t>Average of Almond, Apple, Apricot, Avocado, Bean/Pea, Date Palm, Fig, Grape, Nectarine, Olive, Peach, Pear, Prune, and Walnut (as of 9/12/00, Patrick Gaffney's letter); Fuel Loading increased to 15 tons per acre based on consultations with compliance</t>
  </si>
  <si>
    <t>Walnut</t>
  </si>
  <si>
    <t>Weed Abatement</t>
  </si>
  <si>
    <t>Berms</t>
  </si>
  <si>
    <t>670-668-0200-0000</t>
  </si>
  <si>
    <t>47266</t>
  </si>
  <si>
    <t>Brush</t>
  </si>
  <si>
    <t>Average of Alfalfa, Barley, Corn, Oats, Rice, Dafflower, Sorghum, and Wheat (as of 9/12/00, Patrick Gaffney's letter) and  Jenkins fir &amp; pine;  Hardy, 1996, NOx &amp; SO2 avg.</t>
  </si>
  <si>
    <t>Ditchbank &amp; canal</t>
  </si>
  <si>
    <t>Dodder weed</t>
  </si>
  <si>
    <t>Fence rows</t>
  </si>
  <si>
    <t>Grass</t>
  </si>
  <si>
    <t>Lemon grass</t>
  </si>
  <si>
    <t>Noxious weeds</t>
  </si>
  <si>
    <t>Ponding/levee banks</t>
  </si>
  <si>
    <t>Star thistle</t>
  </si>
  <si>
    <t>Thistle</t>
  </si>
  <si>
    <t>Tules</t>
  </si>
  <si>
    <t>Tumbleweed</t>
  </si>
  <si>
    <t>Range Improvement</t>
  </si>
  <si>
    <t>Chaparral</t>
  </si>
  <si>
    <t>670-660-0200-0000</t>
  </si>
  <si>
    <t>Jenkins fir &amp; pine;  Hardy, 1996, NOx &amp; SO2 avg.</t>
  </si>
  <si>
    <t>670-664-0200-0000</t>
  </si>
  <si>
    <t>47282</t>
  </si>
  <si>
    <t>Grassland</t>
  </si>
  <si>
    <t>Pasture</t>
  </si>
  <si>
    <t>Other</t>
  </si>
  <si>
    <t>Brooder paper</t>
  </si>
  <si>
    <t xml:space="preserve">Other </t>
  </si>
  <si>
    <t>670-995-0240-0000</t>
  </si>
  <si>
    <t>PM &amp; loading from UCD/Asbaugh, NOx, etc from Jenkins pine; using raisin tray</t>
  </si>
  <si>
    <t>Waste Burning</t>
  </si>
  <si>
    <t>82131</t>
  </si>
  <si>
    <t>Diseased bee hives</t>
  </si>
  <si>
    <t>Fert/pesticide sacks</t>
  </si>
  <si>
    <t>Flood debris</t>
  </si>
  <si>
    <t>Storm debris</t>
  </si>
  <si>
    <t>670-666-0200-0000</t>
  </si>
  <si>
    <t>Forest Management</t>
  </si>
  <si>
    <r>
      <t>Fuel Loading</t>
    </r>
    <r>
      <rPr>
        <sz val="10"/>
        <rFont val="Arial"/>
        <family val="2"/>
      </rPr>
      <t xml:space="preserve"> (tons/acre)</t>
    </r>
  </si>
  <si>
    <t>MISCELLANEOUS PROCESSES</t>
  </si>
  <si>
    <t xml:space="preserve"> 670-MANAGED BURNING AND DISPOSAL</t>
  </si>
  <si>
    <t>EIC Category Name</t>
  </si>
  <si>
    <t>Common Name</t>
  </si>
  <si>
    <t>Ag Burning</t>
  </si>
  <si>
    <t>Ag Burning and other</t>
  </si>
  <si>
    <t>Prescribed, broadcast and pile burning</t>
  </si>
  <si>
    <t>670-667-0200-0000</t>
  </si>
  <si>
    <t>Wildland Fire Use (WFU) Fires</t>
  </si>
  <si>
    <t>670-670-0200-0000</t>
  </si>
  <si>
    <t>Non-Ag Open Burning</t>
  </si>
  <si>
    <t>Backyard and barrel burning</t>
  </si>
  <si>
    <t xml:space="preserve">County ID </t>
  </si>
  <si>
    <t>Air Basin ID</t>
  </si>
  <si>
    <t>ALAMEDA</t>
  </si>
  <si>
    <t>GBV</t>
  </si>
  <si>
    <t>GREAT BASIN VALLEYS</t>
  </si>
  <si>
    <t>ALPINE</t>
  </si>
  <si>
    <t>LC</t>
  </si>
  <si>
    <t>LAKE COUNTY</t>
  </si>
  <si>
    <t>AMADOR</t>
  </si>
  <si>
    <t>LT</t>
  </si>
  <si>
    <t>LAKE TAHOE</t>
  </si>
  <si>
    <t>BUTTE</t>
  </si>
  <si>
    <t>MD</t>
  </si>
  <si>
    <t>MOJAVE DESERT</t>
  </si>
  <si>
    <t>CALAVERAS</t>
  </si>
  <si>
    <t>MC</t>
  </si>
  <si>
    <t>MOUNTAIN COUNTIES</t>
  </si>
  <si>
    <t>COLUSA</t>
  </si>
  <si>
    <t>NCC</t>
  </si>
  <si>
    <t>NORTH CENTRAL COAST</t>
  </si>
  <si>
    <t>CONTRA COSTA</t>
  </si>
  <si>
    <t>NC</t>
  </si>
  <si>
    <t>NORTH COAST</t>
  </si>
  <si>
    <t>DEL NORTE</t>
  </si>
  <si>
    <t>NEP</t>
  </si>
  <si>
    <t>NORTHEAST PLATEAU</t>
  </si>
  <si>
    <t>EL DORADO</t>
  </si>
  <si>
    <t>SV</t>
  </si>
  <si>
    <t>SACRAMENTO VALLEY</t>
  </si>
  <si>
    <t>FRESNO</t>
  </si>
  <si>
    <t>SS</t>
  </si>
  <si>
    <t>SALTON SEA</t>
  </si>
  <si>
    <t>GLENN</t>
  </si>
  <si>
    <t>SD</t>
  </si>
  <si>
    <t>SAN DIEGO COUNTY</t>
  </si>
  <si>
    <t>HUMBOLDT</t>
  </si>
  <si>
    <t>SF</t>
  </si>
  <si>
    <t>SAN FRANCISCO BAY AREA</t>
  </si>
  <si>
    <t>IMPERIAL</t>
  </si>
  <si>
    <t>SJV</t>
  </si>
  <si>
    <t>SAN JOAQUIN VALLEY</t>
  </si>
  <si>
    <t>INYO</t>
  </si>
  <si>
    <t>SCC</t>
  </si>
  <si>
    <t>SOUTH CENTRAL COAST</t>
  </si>
  <si>
    <t>KERN</t>
  </si>
  <si>
    <t>SC</t>
  </si>
  <si>
    <t>SOUTH COAST</t>
  </si>
  <si>
    <t>KINGS</t>
  </si>
  <si>
    <t>LAKE</t>
  </si>
  <si>
    <t>Air District ID</t>
  </si>
  <si>
    <t>LASSEN</t>
  </si>
  <si>
    <t>AMA</t>
  </si>
  <si>
    <t>Amador County APCD</t>
  </si>
  <si>
    <t>LOS ANGELES</t>
  </si>
  <si>
    <t>AV</t>
  </si>
  <si>
    <t>Antelope Valley AQMD</t>
  </si>
  <si>
    <t>MADERA</t>
  </si>
  <si>
    <t>BA</t>
  </si>
  <si>
    <t>Bay Area AQMD</t>
  </si>
  <si>
    <t>MARIN</t>
  </si>
  <si>
    <t>BUT</t>
  </si>
  <si>
    <t>Butte County AQMD</t>
  </si>
  <si>
    <t>MARIPOSA</t>
  </si>
  <si>
    <t>CAL</t>
  </si>
  <si>
    <t>Calaveras County APCD</t>
  </si>
  <si>
    <t>MENDOCINO</t>
  </si>
  <si>
    <t>COL</t>
  </si>
  <si>
    <t>Colusa County APCD</t>
  </si>
  <si>
    <t>MERCED</t>
  </si>
  <si>
    <t>ED</t>
  </si>
  <si>
    <t>El Dorado County AQMD</t>
  </si>
  <si>
    <t>MODOC</t>
  </si>
  <si>
    <t>FR</t>
  </si>
  <si>
    <t>Feather River AQMD</t>
  </si>
  <si>
    <t>MONO</t>
  </si>
  <si>
    <t>GBU</t>
  </si>
  <si>
    <t>Great Basin Unified APCD</t>
  </si>
  <si>
    <t>MONTEREY</t>
  </si>
  <si>
    <t>GLE</t>
  </si>
  <si>
    <t>Glenn County APCD</t>
  </si>
  <si>
    <t>NAPA</t>
  </si>
  <si>
    <t>IMP</t>
  </si>
  <si>
    <t>Imperial County APCD</t>
  </si>
  <si>
    <t>NEVADA</t>
  </si>
  <si>
    <t>KER</t>
  </si>
  <si>
    <t>Kern County APCD</t>
  </si>
  <si>
    <t>ORANGE</t>
  </si>
  <si>
    <t>LAK</t>
  </si>
  <si>
    <t>Lake County AQMD</t>
  </si>
  <si>
    <t>PLACER</t>
  </si>
  <si>
    <t>LAS</t>
  </si>
  <si>
    <t>Lassen County APCD</t>
  </si>
  <si>
    <t>PLUMAS</t>
  </si>
  <si>
    <t>MBU</t>
  </si>
  <si>
    <t>Monterey Bay Unified APCD</t>
  </si>
  <si>
    <t>RIVERSIDE</t>
  </si>
  <si>
    <t>MEN</t>
  </si>
  <si>
    <t>Mendocino County AQMD</t>
  </si>
  <si>
    <t>SACRAMENTO</t>
  </si>
  <si>
    <t>MOD</t>
  </si>
  <si>
    <t>Modoc County APCD</t>
  </si>
  <si>
    <t>SAN BENITO</t>
  </si>
  <si>
    <t>MOJ</t>
  </si>
  <si>
    <t>Mojave Desert AQMD</t>
  </si>
  <si>
    <t>SAN BERNARDINO</t>
  </si>
  <si>
    <t>MPA</t>
  </si>
  <si>
    <t>Mariposa County APCD</t>
  </si>
  <si>
    <t>SAN DIEGO</t>
  </si>
  <si>
    <t>NCU</t>
  </si>
  <si>
    <t>North Coast Unified AQMD</t>
  </si>
  <si>
    <t>SAN FRANCISCO</t>
  </si>
  <si>
    <t>NS</t>
  </si>
  <si>
    <t>Northern Sonoma County APCD</t>
  </si>
  <si>
    <t>SAN JOAQUIN</t>
  </si>
  <si>
    <t>NSI</t>
  </si>
  <si>
    <t>Northern Sierra AQMD</t>
  </si>
  <si>
    <t>SAN LUIS OBISPO</t>
  </si>
  <si>
    <t>PLA</t>
  </si>
  <si>
    <t>Placer County APCD</t>
  </si>
  <si>
    <t>SAN MATEO</t>
  </si>
  <si>
    <t>SAC</t>
  </si>
  <si>
    <t>Sacramento Metro AQMD</t>
  </si>
  <si>
    <t>SANTA BARBARA</t>
  </si>
  <si>
    <t>SB</t>
  </si>
  <si>
    <t>Santa Barbara County APCD</t>
  </si>
  <si>
    <t>SANTA CLARA</t>
  </si>
  <si>
    <t>South Coast AQMD</t>
  </si>
  <si>
    <t>SANTA CRUZ</t>
  </si>
  <si>
    <t>San Diego County APCD</t>
  </si>
  <si>
    <t>SHASTA</t>
  </si>
  <si>
    <t>SHA</t>
  </si>
  <si>
    <t>Shasta County AQMD</t>
  </si>
  <si>
    <t>SIERRA</t>
  </si>
  <si>
    <t>SIS</t>
  </si>
  <si>
    <t>Siskiyou County APCD</t>
  </si>
  <si>
    <t>SISKIYOU</t>
  </si>
  <si>
    <t>SJU</t>
  </si>
  <si>
    <t>San Joaquin Valley APCD</t>
  </si>
  <si>
    <t>SOLANO</t>
  </si>
  <si>
    <t>SLO</t>
  </si>
  <si>
    <t>San Luis Obispo County APCD</t>
  </si>
  <si>
    <t>SONOMA</t>
  </si>
  <si>
    <t>TEH</t>
  </si>
  <si>
    <t>Tehama County APCD</t>
  </si>
  <si>
    <t>STANISLAUS</t>
  </si>
  <si>
    <t>TUO</t>
  </si>
  <si>
    <t>Tuolumne County APCD</t>
  </si>
  <si>
    <t>SUTTER</t>
  </si>
  <si>
    <t>VEN</t>
  </si>
  <si>
    <t>Ventura County APCD</t>
  </si>
  <si>
    <t>TEHAMA</t>
  </si>
  <si>
    <t>YS</t>
  </si>
  <si>
    <t>Yolo-Solano AQMD</t>
  </si>
  <si>
    <t>TRINITY</t>
  </si>
  <si>
    <t>TULARE</t>
  </si>
  <si>
    <t>TUOLUMNE</t>
  </si>
  <si>
    <t>VENTURA</t>
  </si>
  <si>
    <t>YOLO</t>
  </si>
  <si>
    <t>YUBA</t>
  </si>
  <si>
    <t>Managed Burning Emission Factor Table</t>
  </si>
  <si>
    <t>.</t>
  </si>
  <si>
    <t>EIC-Agriculture-Field</t>
  </si>
  <si>
    <t>EIC-Agriculture Pruning</t>
  </si>
  <si>
    <t>EIC-Other</t>
  </si>
  <si>
    <t>EIC-Range Improvement</t>
  </si>
  <si>
    <t>EIC-Weed Abatement</t>
  </si>
  <si>
    <t>Fuel Loading (tons/acre)</t>
  </si>
  <si>
    <t>AB</t>
  </si>
  <si>
    <t>DIS</t>
  </si>
  <si>
    <t>Emissions (tons)</t>
  </si>
  <si>
    <t>PROID/EIC Code</t>
  </si>
  <si>
    <t>PROCESS RATE Activity (acres)</t>
  </si>
  <si>
    <t>YEAR</t>
  </si>
  <si>
    <t>Pollutant Code</t>
  </si>
  <si>
    <t>Pollutant Name</t>
  </si>
  <si>
    <t>EMISSION 
FACTOR</t>
  </si>
  <si>
    <t>EMISSIONS
TONS/YEAR</t>
  </si>
  <si>
    <t>HP
DY</t>
  </si>
  <si>
    <t>DP
WK</t>
  </si>
  <si>
    <t>WPYR</t>
  </si>
  <si>
    <t>JANT</t>
  </si>
  <si>
    <t>FEBT</t>
  </si>
  <si>
    <t>MART</t>
  </si>
  <si>
    <t>APRT</t>
  </si>
  <si>
    <t>MAYT</t>
  </si>
  <si>
    <t>JUNT</t>
  </si>
  <si>
    <t>JULT</t>
  </si>
  <si>
    <t>AUGT</t>
  </si>
  <si>
    <t>SEPT</t>
  </si>
  <si>
    <t>OCT</t>
  </si>
  <si>
    <t>NOVT</t>
  </si>
  <si>
    <t>DECT</t>
  </si>
  <si>
    <t>XXX</t>
  </si>
  <si>
    <t>XX</t>
  </si>
  <si>
    <t>XXXXXXXXXXXXXX</t>
  </si>
  <si>
    <t>XXXXXXXXXXX.X</t>
  </si>
  <si>
    <t>XXXX</t>
  </si>
  <si>
    <t>XXXXX</t>
  </si>
  <si>
    <t>XXXXXXXXXX</t>
  </si>
  <si>
    <t>XXX.X</t>
  </si>
  <si>
    <t xml:space="preserve"> </t>
  </si>
  <si>
    <t>Unique ID</t>
  </si>
  <si>
    <t>Prescribed, broadcast and other burning</t>
  </si>
  <si>
    <t>Air Basin Name*</t>
  </si>
  <si>
    <t>District*</t>
  </si>
  <si>
    <t>County Name*</t>
  </si>
  <si>
    <t>Crop_Name*</t>
  </si>
  <si>
    <t>Acres*</t>
  </si>
  <si>
    <t>Year*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</si>
</sst>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0000"/>
    <numFmt numFmtId="168" formatCode="0.0000"/>
    <numFmt numFmtId="169" formatCode="0.0"/>
    <numFmt numFmtId="170" formatCode="0.000000"/>
    <numFmt numFmtId="171" formatCode="0.0%"/>
    <numFmt numFmtId="172" formatCode="0.000"/>
    <numFmt numFmtId="173" formatCode="0.00000"/>
    <numFmt numFmtId="174" formatCode="[$-409]dddd\,\ mmmm\ dd\,\ yyyy"/>
    <numFmt numFmtId="175" formatCode="[$€-2]\ #,##0.00_);[Red]\([$€-2]\ #,##0.00\)"/>
    <numFmt numFmtId="176" formatCode="#,##0.0"/>
  </numFmts>
  <fonts count="27">
    <font>
      <sz val="10"/>
      <name val="Arial"/>
      <family val="0"/>
    </font>
    <font>
      <sz val="8"/>
      <name val="Arial"/>
      <family val="0"/>
    </font>
    <font>
      <u val="single"/>
      <sz val="10"/>
      <color indexed="36"/>
      <name val="Arial"/>
      <family val="0"/>
    </font>
    <font>
      <u val="single"/>
      <sz val="10"/>
      <color indexed="12"/>
      <name val="Arial"/>
      <family val="0"/>
    </font>
    <font>
      <b/>
      <sz val="14"/>
      <name val="Arial"/>
      <family val="2"/>
    </font>
    <font>
      <b/>
      <sz val="10"/>
      <name val="Arial"/>
      <family val="2"/>
    </font>
    <font>
      <sz val="10"/>
      <name val="LinePrinter"/>
      <family val="0"/>
    </font>
    <font>
      <sz val="10"/>
      <color indexed="10"/>
      <name val="Arial"/>
      <family val="0"/>
    </font>
    <font>
      <b/>
      <sz val="11"/>
      <name val="Arial"/>
      <family val="2"/>
    </font>
    <font>
      <sz val="11"/>
      <name val="Arial"/>
      <family val="2"/>
    </font>
    <font>
      <sz val="10"/>
      <color indexed="23"/>
      <name val="Arial"/>
      <family val="0"/>
    </font>
    <font>
      <b/>
      <sz val="10"/>
      <color indexed="10"/>
      <name val="Arial"/>
      <family val="2"/>
    </font>
    <font>
      <b/>
      <sz val="10"/>
      <color indexed="23"/>
      <name val="Arial"/>
      <family val="2"/>
    </font>
    <font>
      <sz val="10"/>
      <color indexed="12"/>
      <name val="Arial"/>
      <family val="2"/>
    </font>
    <font>
      <b/>
      <sz val="10"/>
      <color indexed="12"/>
      <name val="Arial"/>
      <family val="2"/>
    </font>
    <font>
      <b/>
      <sz val="12"/>
      <color indexed="12"/>
      <name val="Courier New"/>
      <family val="3"/>
    </font>
    <font>
      <b/>
      <sz val="12"/>
      <name val="Courier New"/>
      <family val="3"/>
    </font>
    <font>
      <sz val="10"/>
      <color indexed="8"/>
      <name val="Arial"/>
      <family val="0"/>
    </font>
    <font>
      <sz val="8"/>
      <name val="LinePrinter"/>
      <family val="0"/>
    </font>
    <font>
      <b/>
      <sz val="8"/>
      <name val="Tahoma"/>
      <family val="0"/>
    </font>
    <font>
      <sz val="8"/>
      <name val="Tahoma"/>
      <family val="0"/>
    </font>
    <font>
      <sz val="8"/>
      <color indexed="10"/>
      <name val="LinePrinter"/>
      <family val="0"/>
    </font>
    <font>
      <b/>
      <sz val="12"/>
      <color indexed="10"/>
      <name val="Courier New"/>
      <family val="3"/>
    </font>
    <font>
      <b/>
      <sz val="12"/>
      <color indexed="55"/>
      <name val="Courier New"/>
      <family val="3"/>
    </font>
    <font>
      <i/>
      <sz val="10"/>
      <color indexed="10"/>
      <name val="Arial"/>
      <family val="0"/>
    </font>
    <font>
      <i/>
      <sz val="10"/>
      <color indexed="55"/>
      <name val="Arial"/>
      <family val="2"/>
    </font>
    <font>
      <b/>
      <sz val="8"/>
      <name val="Arial"/>
      <family val="2"/>
    </font>
  </fonts>
  <fills count="3">
    <fill>
      <patternFill/>
    </fill>
    <fill>
      <patternFill patternType="gray125"/>
    </fill>
    <fill>
      <patternFill patternType="solid">
        <fgColor indexed="22"/>
        <bgColor indexed="64"/>
      </patternFill>
    </fill>
  </fills>
  <borders count="25">
    <border>
      <left/>
      <right/>
      <top/>
      <bottom/>
      <diagonal/>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34">
    <xf numFmtId="0" fontId="0" fillId="0" borderId="0" xfId="0" applyAlignment="1">
      <alignment/>
    </xf>
    <xf numFmtId="0" fontId="0" fillId="0" borderId="0" xfId="0" applyBorder="1" applyAlignment="1">
      <alignment vertical="top"/>
    </xf>
    <xf numFmtId="1" fontId="4" fillId="0" borderId="0" xfId="0" applyNumberFormat="1" applyFont="1" applyBorder="1" applyAlignment="1">
      <alignment vertical="top"/>
    </xf>
    <xf numFmtId="1" fontId="0" fillId="0" borderId="0" xfId="0" applyNumberFormat="1" applyBorder="1" applyAlignment="1">
      <alignment vertical="top"/>
    </xf>
    <xf numFmtId="2" fontId="0" fillId="0" borderId="0" xfId="0" applyNumberFormat="1" applyBorder="1" applyAlignment="1">
      <alignment horizontal="center" vertical="top"/>
    </xf>
    <xf numFmtId="172" fontId="0" fillId="0" borderId="0" xfId="0" applyNumberFormat="1" applyBorder="1" applyAlignment="1">
      <alignment vertical="top"/>
    </xf>
    <xf numFmtId="1" fontId="0" fillId="0" borderId="0" xfId="0" applyNumberFormat="1" applyBorder="1" applyAlignment="1">
      <alignment vertical="top" wrapText="1"/>
    </xf>
    <xf numFmtId="0" fontId="0" fillId="0" borderId="0" xfId="0" applyBorder="1" applyAlignment="1">
      <alignment/>
    </xf>
    <xf numFmtId="1" fontId="0" fillId="0" borderId="0" xfId="0" applyNumberFormat="1" applyBorder="1" applyAlignment="1">
      <alignment/>
    </xf>
    <xf numFmtId="172" fontId="0" fillId="0" borderId="0" xfId="0" applyNumberFormat="1" applyBorder="1" applyAlignment="1">
      <alignment/>
    </xf>
    <xf numFmtId="1" fontId="0" fillId="0" borderId="0" xfId="0" applyNumberFormat="1" applyBorder="1" applyAlignment="1">
      <alignment wrapText="1"/>
    </xf>
    <xf numFmtId="1" fontId="5" fillId="0" borderId="1" xfId="0" applyNumberFormat="1" applyFont="1" applyFill="1" applyBorder="1" applyAlignment="1">
      <alignment horizontal="center" wrapText="1"/>
    </xf>
    <xf numFmtId="0" fontId="5" fillId="0" borderId="0" xfId="0" applyFont="1" applyFill="1" applyBorder="1" applyAlignment="1">
      <alignment horizontal="center" wrapText="1"/>
    </xf>
    <xf numFmtId="1" fontId="5" fillId="0" borderId="2" xfId="0" applyNumberFormat="1" applyFont="1" applyFill="1" applyBorder="1" applyAlignment="1">
      <alignment horizontal="center" wrapText="1"/>
    </xf>
    <xf numFmtId="2" fontId="5" fillId="0" borderId="2" xfId="0" applyNumberFormat="1" applyFont="1" applyFill="1" applyBorder="1" applyAlignment="1">
      <alignment horizontal="center" wrapText="1"/>
    </xf>
    <xf numFmtId="1" fontId="5" fillId="0" borderId="0" xfId="0" applyNumberFormat="1" applyFont="1" applyFill="1" applyBorder="1" applyAlignment="1">
      <alignment horizontal="center" wrapText="1"/>
    </xf>
    <xf numFmtId="0" fontId="5" fillId="2" borderId="0" xfId="0" applyFont="1" applyFill="1" applyBorder="1" applyAlignment="1">
      <alignment horizontal="center" vertical="top" wrapText="1"/>
    </xf>
    <xf numFmtId="1" fontId="5" fillId="2" borderId="3" xfId="0" applyNumberFormat="1" applyFont="1" applyFill="1" applyBorder="1" applyAlignment="1">
      <alignment horizontal="left" vertical="top" wrapText="1"/>
    </xf>
    <xf numFmtId="1" fontId="5" fillId="2" borderId="0" xfId="0" applyNumberFormat="1" applyFont="1" applyFill="1" applyBorder="1" applyAlignment="1">
      <alignment horizontal="center" vertical="top" wrapText="1"/>
    </xf>
    <xf numFmtId="1" fontId="0" fillId="0" borderId="4" xfId="0" applyNumberFormat="1" applyBorder="1" applyAlignment="1">
      <alignment vertical="top"/>
    </xf>
    <xf numFmtId="2" fontId="0" fillId="0" borderId="4" xfId="0" applyNumberFormat="1" applyBorder="1" applyAlignment="1">
      <alignment horizontal="center" vertical="top"/>
    </xf>
    <xf numFmtId="172" fontId="0" fillId="0" borderId="4" xfId="0" applyNumberFormat="1" applyBorder="1" applyAlignment="1">
      <alignment vertical="top"/>
    </xf>
    <xf numFmtId="1" fontId="0" fillId="0" borderId="4" xfId="0" applyNumberFormat="1" applyBorder="1" applyAlignment="1">
      <alignment vertical="top" wrapText="1"/>
    </xf>
    <xf numFmtId="0" fontId="0" fillId="2" borderId="0" xfId="0" applyFill="1" applyBorder="1" applyAlignment="1">
      <alignment vertical="top"/>
    </xf>
    <xf numFmtId="1" fontId="0" fillId="2" borderId="0" xfId="0" applyNumberFormat="1" applyFill="1" applyBorder="1" applyAlignment="1">
      <alignment vertical="top"/>
    </xf>
    <xf numFmtId="0" fontId="0" fillId="0" borderId="0" xfId="0" applyAlignment="1">
      <alignment/>
    </xf>
    <xf numFmtId="0" fontId="5" fillId="2" borderId="5" xfId="0" applyFont="1" applyFill="1" applyBorder="1" applyAlignment="1">
      <alignment/>
    </xf>
    <xf numFmtId="0" fontId="5" fillId="2" borderId="6" xfId="0" applyFont="1" applyFill="1" applyBorder="1" applyAlignment="1">
      <alignment/>
    </xf>
    <xf numFmtId="0" fontId="5" fillId="2" borderId="7" xfId="0" applyFont="1" applyFill="1" applyBorder="1" applyAlignment="1">
      <alignment/>
    </xf>
    <xf numFmtId="1" fontId="6" fillId="0" borderId="8" xfId="0" applyNumberFormat="1" applyFont="1" applyFill="1" applyBorder="1" applyAlignment="1">
      <alignment/>
    </xf>
    <xf numFmtId="0" fontId="7" fillId="0" borderId="9" xfId="0" applyFont="1" applyBorder="1" applyAlignment="1">
      <alignment/>
    </xf>
    <xf numFmtId="0" fontId="0" fillId="0" borderId="10" xfId="0" applyBorder="1" applyAlignment="1">
      <alignment/>
    </xf>
    <xf numFmtId="1" fontId="6" fillId="0" borderId="11" xfId="0" applyNumberFormat="1" applyFont="1" applyFill="1" applyBorder="1" applyAlignment="1">
      <alignment/>
    </xf>
    <xf numFmtId="0" fontId="7" fillId="0" borderId="4" xfId="0" applyFont="1" applyBorder="1" applyAlignment="1">
      <alignment/>
    </xf>
    <xf numFmtId="0" fontId="0" fillId="0" borderId="12" xfId="0" applyBorder="1" applyAlignment="1">
      <alignment/>
    </xf>
    <xf numFmtId="0" fontId="0" fillId="0" borderId="11" xfId="0" applyFont="1" applyBorder="1" applyAlignment="1">
      <alignment/>
    </xf>
    <xf numFmtId="0" fontId="0" fillId="0" borderId="11" xfId="0" applyBorder="1" applyAlignment="1">
      <alignment/>
    </xf>
    <xf numFmtId="0" fontId="0" fillId="0" borderId="11" xfId="0" applyFont="1" applyBorder="1" applyAlignment="1">
      <alignment/>
    </xf>
    <xf numFmtId="0" fontId="0" fillId="0" borderId="13" xfId="0" applyFont="1" applyBorder="1" applyAlignment="1">
      <alignment/>
    </xf>
    <xf numFmtId="0" fontId="7" fillId="0" borderId="14" xfId="0" applyFont="1" applyBorder="1" applyAlignment="1">
      <alignment/>
    </xf>
    <xf numFmtId="0" fontId="0" fillId="0" borderId="15" xfId="0" applyBorder="1" applyAlignment="1">
      <alignment/>
    </xf>
    <xf numFmtId="0" fontId="0" fillId="0" borderId="0" xfId="0" applyAlignment="1">
      <alignment horizontal="center"/>
    </xf>
    <xf numFmtId="0" fontId="8" fillId="0" borderId="0" xfId="0" applyFont="1" applyAlignment="1">
      <alignment/>
    </xf>
    <xf numFmtId="0" fontId="9" fillId="0" borderId="0" xfId="0" applyFont="1" applyAlignment="1">
      <alignment/>
    </xf>
    <xf numFmtId="1" fontId="5" fillId="2" borderId="3" xfId="0" applyNumberFormat="1" applyFont="1" applyFill="1" applyBorder="1" applyAlignment="1">
      <alignment vertical="top"/>
    </xf>
    <xf numFmtId="1" fontId="5" fillId="2" borderId="16" xfId="0" applyNumberFormat="1" applyFont="1" applyFill="1" applyBorder="1" applyAlignment="1">
      <alignment vertical="top"/>
    </xf>
    <xf numFmtId="1" fontId="5" fillId="2" borderId="17" xfId="0" applyNumberFormat="1" applyFont="1" applyFill="1" applyBorder="1" applyAlignment="1">
      <alignment vertical="top"/>
    </xf>
    <xf numFmtId="2" fontId="0" fillId="0" borderId="3" xfId="0" applyNumberFormat="1" applyBorder="1" applyAlignment="1">
      <alignment vertical="top"/>
    </xf>
    <xf numFmtId="2" fontId="0" fillId="0" borderId="16" xfId="0" applyNumberFormat="1" applyBorder="1" applyAlignment="1">
      <alignment vertical="top"/>
    </xf>
    <xf numFmtId="2" fontId="0" fillId="0" borderId="17" xfId="0" applyNumberFormat="1" applyBorder="1" applyAlignment="1">
      <alignment vertical="top"/>
    </xf>
    <xf numFmtId="1" fontId="5" fillId="0" borderId="1" xfId="0" applyNumberFormat="1" applyFont="1" applyFill="1" applyBorder="1" applyAlignment="1">
      <alignment wrapText="1"/>
    </xf>
    <xf numFmtId="172" fontId="5" fillId="0" borderId="1" xfId="0" applyNumberFormat="1" applyFont="1" applyFill="1" applyBorder="1" applyAlignment="1">
      <alignment wrapText="1"/>
    </xf>
    <xf numFmtId="0" fontId="9" fillId="0" borderId="11" xfId="0" applyFont="1" applyBorder="1" applyAlignment="1">
      <alignment/>
    </xf>
    <xf numFmtId="0" fontId="9" fillId="0" borderId="12" xfId="0" applyFont="1" applyBorder="1" applyAlignment="1">
      <alignment horizontal="center"/>
    </xf>
    <xf numFmtId="0" fontId="9" fillId="0" borderId="13" xfId="0" applyFont="1" applyBorder="1" applyAlignment="1">
      <alignment/>
    </xf>
    <xf numFmtId="0" fontId="9" fillId="0" borderId="15" xfId="0" applyFont="1" applyBorder="1" applyAlignment="1">
      <alignment horizontal="center"/>
    </xf>
    <xf numFmtId="0" fontId="0" fillId="0" borderId="0" xfId="0" applyFont="1" applyBorder="1" applyAlignment="1">
      <alignment/>
    </xf>
    <xf numFmtId="172" fontId="4" fillId="0" borderId="0" xfId="0" applyNumberFormat="1" applyFont="1" applyBorder="1" applyAlignment="1">
      <alignment horizontal="center"/>
    </xf>
    <xf numFmtId="0" fontId="0" fillId="2" borderId="16" xfId="0" applyFill="1" applyBorder="1" applyAlignment="1">
      <alignment/>
    </xf>
    <xf numFmtId="0" fontId="0" fillId="2" borderId="17" xfId="0" applyFill="1" applyBorder="1" applyAlignment="1">
      <alignment/>
    </xf>
    <xf numFmtId="169" fontId="0" fillId="0" borderId="0" xfId="0" applyNumberFormat="1" applyFont="1" applyBorder="1" applyAlignment="1">
      <alignment/>
    </xf>
    <xf numFmtId="0" fontId="0" fillId="0" borderId="0" xfId="0" applyFont="1" applyBorder="1" applyAlignment="1">
      <alignment horizontal="center"/>
    </xf>
    <xf numFmtId="0" fontId="0" fillId="0" borderId="11" xfId="21" applyFont="1" applyBorder="1" applyAlignment="1">
      <alignment horizontal="left"/>
      <protection/>
    </xf>
    <xf numFmtId="0" fontId="0" fillId="0" borderId="12" xfId="21" applyFont="1" applyBorder="1" applyAlignment="1">
      <alignment horizontal="center"/>
      <protection/>
    </xf>
    <xf numFmtId="0" fontId="0" fillId="0" borderId="13" xfId="21" applyFont="1" applyBorder="1" applyAlignment="1">
      <alignment horizontal="left"/>
      <protection/>
    </xf>
    <xf numFmtId="0" fontId="0" fillId="0" borderId="15" xfId="21" applyFont="1" applyBorder="1" applyAlignment="1">
      <alignment horizontal="center"/>
      <protection/>
    </xf>
    <xf numFmtId="0" fontId="0" fillId="0" borderId="0" xfId="0" applyFont="1" applyBorder="1" applyAlignment="1">
      <alignment horizontal="center"/>
    </xf>
    <xf numFmtId="0" fontId="0" fillId="0" borderId="0" xfId="0" applyFont="1" applyBorder="1" applyAlignment="1">
      <alignment/>
    </xf>
    <xf numFmtId="0" fontId="5" fillId="0" borderId="8" xfId="0" applyFont="1" applyBorder="1" applyAlignment="1">
      <alignment/>
    </xf>
    <xf numFmtId="0" fontId="5" fillId="0" borderId="10" xfId="0" applyFont="1" applyBorder="1" applyAlignment="1">
      <alignment/>
    </xf>
    <xf numFmtId="0" fontId="0" fillId="0" borderId="11" xfId="0" applyFont="1" applyBorder="1" applyAlignment="1">
      <alignment/>
    </xf>
    <xf numFmtId="0" fontId="6" fillId="0" borderId="12" xfId="0" applyFont="1" applyBorder="1" applyAlignment="1">
      <alignment/>
    </xf>
    <xf numFmtId="0" fontId="6" fillId="0" borderId="12" xfId="0" applyFont="1" applyFill="1" applyBorder="1" applyAlignment="1">
      <alignment/>
    </xf>
    <xf numFmtId="0" fontId="0" fillId="0" borderId="13" xfId="0" applyFont="1" applyBorder="1" applyAlignment="1">
      <alignment/>
    </xf>
    <xf numFmtId="0" fontId="6" fillId="0" borderId="15" xfId="0" applyFont="1" applyBorder="1" applyAlignment="1">
      <alignment/>
    </xf>
    <xf numFmtId="0" fontId="0" fillId="0" borderId="0" xfId="0" applyFont="1" applyBorder="1" applyAlignment="1">
      <alignment horizontal="center"/>
    </xf>
    <xf numFmtId="0" fontId="0" fillId="0" borderId="0" xfId="0" applyFont="1" applyAlignment="1">
      <alignment/>
    </xf>
    <xf numFmtId="0" fontId="13" fillId="0" borderId="4" xfId="0" applyFont="1" applyBorder="1" applyAlignment="1">
      <alignment/>
    </xf>
    <xf numFmtId="0" fontId="14" fillId="2" borderId="4" xfId="0" applyFont="1" applyFill="1" applyBorder="1" applyAlignment="1">
      <alignment horizontal="center" wrapText="1"/>
    </xf>
    <xf numFmtId="0" fontId="10" fillId="0" borderId="0" xfId="0" applyFont="1" applyBorder="1" applyAlignment="1">
      <alignment/>
    </xf>
    <xf numFmtId="0" fontId="5"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11" fillId="0" borderId="0" xfId="0" applyFont="1" applyBorder="1" applyAlignment="1">
      <alignment/>
    </xf>
    <xf numFmtId="0" fontId="10" fillId="0" borderId="4" xfId="0" applyFont="1" applyBorder="1" applyAlignment="1">
      <alignment/>
    </xf>
    <xf numFmtId="0" fontId="0" fillId="0" borderId="11" xfId="0" applyFont="1" applyFill="1" applyBorder="1" applyAlignment="1">
      <alignment/>
    </xf>
    <xf numFmtId="0" fontId="13" fillId="0" borderId="3" xfId="0" applyFont="1" applyBorder="1" applyAlignment="1">
      <alignment/>
    </xf>
    <xf numFmtId="0" fontId="12" fillId="2" borderId="4" xfId="0" applyFont="1" applyFill="1" applyBorder="1" applyAlignment="1">
      <alignment horizontal="center" wrapText="1"/>
    </xf>
    <xf numFmtId="0" fontId="14" fillId="2" borderId="3" xfId="0" applyFont="1" applyFill="1" applyBorder="1" applyAlignment="1">
      <alignment horizontal="center" wrapText="1"/>
    </xf>
    <xf numFmtId="0" fontId="5" fillId="0" borderId="0" xfId="0" applyFont="1" applyBorder="1" applyAlignment="1">
      <alignment horizontal="center" wrapText="1"/>
    </xf>
    <xf numFmtId="0" fontId="5" fillId="0" borderId="0" xfId="0" applyFont="1" applyBorder="1" applyAlignment="1">
      <alignment horizontal="right"/>
    </xf>
    <xf numFmtId="2" fontId="5" fillId="0" borderId="0" xfId="0" applyNumberFormat="1" applyFont="1" applyBorder="1" applyAlignment="1">
      <alignment horizontal="right" wrapText="1"/>
    </xf>
    <xf numFmtId="0" fontId="17" fillId="0" borderId="0" xfId="0" applyFont="1" applyBorder="1" applyAlignment="1">
      <alignment/>
    </xf>
    <xf numFmtId="0" fontId="5" fillId="2" borderId="4" xfId="0" applyFont="1" applyFill="1" applyBorder="1" applyAlignment="1">
      <alignment horizontal="center" wrapText="1"/>
    </xf>
    <xf numFmtId="0" fontId="11" fillId="0" borderId="0" xfId="0" applyFont="1" applyBorder="1" applyAlignment="1">
      <alignment horizontal="center"/>
    </xf>
    <xf numFmtId="0" fontId="11" fillId="0" borderId="0" xfId="0" applyFont="1" applyBorder="1" applyAlignment="1">
      <alignment/>
    </xf>
    <xf numFmtId="169" fontId="0" fillId="0" borderId="0" xfId="0" applyNumberFormat="1" applyFont="1" applyBorder="1" applyAlignment="1">
      <alignment/>
    </xf>
    <xf numFmtId="0" fontId="12" fillId="0" borderId="0" xfId="0" applyFont="1" applyBorder="1" applyAlignment="1">
      <alignment/>
    </xf>
    <xf numFmtId="0" fontId="10" fillId="0" borderId="4" xfId="0" applyFont="1" applyBorder="1" applyAlignment="1">
      <alignment/>
    </xf>
    <xf numFmtId="2" fontId="0" fillId="0" borderId="0" xfId="0" applyNumberFormat="1" applyFont="1" applyBorder="1" applyAlignment="1">
      <alignment/>
    </xf>
    <xf numFmtId="168" fontId="0" fillId="0" borderId="0" xfId="0" applyNumberFormat="1" applyFont="1" applyBorder="1" applyAlignment="1">
      <alignment/>
    </xf>
    <xf numFmtId="168" fontId="12" fillId="2" borderId="9" xfId="0" applyNumberFormat="1" applyFont="1" applyFill="1" applyBorder="1" applyAlignment="1">
      <alignment horizontal="center" wrapText="1"/>
    </xf>
    <xf numFmtId="168" fontId="12" fillId="2" borderId="10" xfId="0" applyNumberFormat="1" applyFont="1" applyFill="1" applyBorder="1" applyAlignment="1">
      <alignment horizontal="center" wrapText="1"/>
    </xf>
    <xf numFmtId="168" fontId="10" fillId="0" borderId="4" xfId="0" applyNumberFormat="1" applyFont="1" applyBorder="1" applyAlignment="1">
      <alignment/>
    </xf>
    <xf numFmtId="168" fontId="10" fillId="0" borderId="12" xfId="0" applyNumberFormat="1" applyFont="1" applyBorder="1" applyAlignment="1">
      <alignment/>
    </xf>
    <xf numFmtId="0" fontId="18" fillId="0" borderId="0" xfId="0" applyFont="1" applyAlignment="1">
      <alignment/>
    </xf>
    <xf numFmtId="0" fontId="18" fillId="0" borderId="0" xfId="0" applyFont="1" applyAlignment="1">
      <alignment wrapText="1"/>
    </xf>
    <xf numFmtId="2" fontId="10" fillId="0" borderId="18" xfId="0" applyNumberFormat="1" applyFont="1" applyBorder="1" applyAlignment="1">
      <alignment/>
    </xf>
    <xf numFmtId="168" fontId="12" fillId="2" borderId="8" xfId="0" applyNumberFormat="1" applyFont="1" applyFill="1" applyBorder="1" applyAlignment="1">
      <alignment horizontal="center" wrapText="1"/>
    </xf>
    <xf numFmtId="168" fontId="10" fillId="0" borderId="11" xfId="0" applyNumberFormat="1" applyFont="1" applyBorder="1" applyAlignment="1">
      <alignment/>
    </xf>
    <xf numFmtId="168" fontId="10" fillId="0" borderId="13" xfId="0" applyNumberFormat="1" applyFont="1" applyBorder="1" applyAlignment="1">
      <alignment/>
    </xf>
    <xf numFmtId="168" fontId="10" fillId="0" borderId="14" xfId="0" applyNumberFormat="1" applyFont="1" applyBorder="1" applyAlignment="1">
      <alignment/>
    </xf>
    <xf numFmtId="168" fontId="10" fillId="0" borderId="15" xfId="0" applyNumberFormat="1" applyFont="1" applyBorder="1" applyAlignment="1">
      <alignment/>
    </xf>
    <xf numFmtId="0" fontId="21" fillId="0" borderId="0" xfId="0" applyFont="1" applyAlignment="1">
      <alignment/>
    </xf>
    <xf numFmtId="0" fontId="21" fillId="0" borderId="0" xfId="0" applyFont="1" applyAlignment="1">
      <alignment wrapText="1"/>
    </xf>
    <xf numFmtId="2" fontId="0" fillId="0" borderId="0" xfId="0" applyNumberFormat="1" applyFont="1" applyBorder="1" applyAlignment="1">
      <alignment/>
    </xf>
    <xf numFmtId="2" fontId="10" fillId="0" borderId="19" xfId="0" applyNumberFormat="1" applyFont="1" applyBorder="1" applyAlignment="1">
      <alignment/>
    </xf>
    <xf numFmtId="2" fontId="10" fillId="0" borderId="20" xfId="0" applyNumberFormat="1" applyFont="1" applyBorder="1" applyAlignment="1">
      <alignment/>
    </xf>
    <xf numFmtId="2" fontId="12" fillId="2" borderId="21" xfId="0" applyNumberFormat="1" applyFont="1" applyFill="1" applyBorder="1" applyAlignment="1">
      <alignment horizontal="center" wrapText="1"/>
    </xf>
    <xf numFmtId="168" fontId="0" fillId="0" borderId="22" xfId="0" applyNumberFormat="1" applyFont="1" applyBorder="1" applyAlignment="1">
      <alignment horizontal="center"/>
    </xf>
    <xf numFmtId="0" fontId="0" fillId="0" borderId="23" xfId="0" applyBorder="1" applyAlignment="1">
      <alignment/>
    </xf>
    <xf numFmtId="0" fontId="0" fillId="0" borderId="24" xfId="0" applyBorder="1" applyAlignment="1">
      <alignment/>
    </xf>
    <xf numFmtId="0" fontId="5" fillId="0" borderId="8" xfId="0" applyFont="1" applyBorder="1" applyAlignment="1">
      <alignment horizontal="center"/>
    </xf>
    <xf numFmtId="0" fontId="5" fillId="0" borderId="10" xfId="0" applyFont="1" applyBorder="1" applyAlignment="1">
      <alignment horizontal="center"/>
    </xf>
    <xf numFmtId="0" fontId="8" fillId="0" borderId="8" xfId="0" applyFont="1" applyBorder="1" applyAlignment="1">
      <alignment horizontal="center"/>
    </xf>
    <xf numFmtId="0" fontId="8" fillId="0" borderId="10" xfId="0" applyFont="1" applyBorder="1" applyAlignment="1">
      <alignment horizontal="center"/>
    </xf>
    <xf numFmtId="0" fontId="11" fillId="2" borderId="4" xfId="0" applyFont="1" applyFill="1" applyBorder="1" applyAlignment="1">
      <alignment horizontal="center" wrapText="1"/>
    </xf>
    <xf numFmtId="0" fontId="7" fillId="0" borderId="0" xfId="0" applyFont="1" applyBorder="1" applyAlignment="1">
      <alignment/>
    </xf>
    <xf numFmtId="0" fontId="24" fillId="0" borderId="0" xfId="0" applyFont="1" applyBorder="1" applyAlignment="1">
      <alignment/>
    </xf>
    <xf numFmtId="0" fontId="11" fillId="0" borderId="0" xfId="0" applyFont="1" applyBorder="1" applyAlignment="1">
      <alignment horizontal="center"/>
    </xf>
    <xf numFmtId="0" fontId="11" fillId="2" borderId="4" xfId="0" applyFont="1" applyFill="1" applyBorder="1" applyAlignment="1">
      <alignment horizontal="center" wrapText="1"/>
    </xf>
    <xf numFmtId="0" fontId="7" fillId="0" borderId="0" xfId="0" applyFont="1" applyBorder="1" applyAlignment="1">
      <alignment/>
    </xf>
    <xf numFmtId="0" fontId="7" fillId="0" borderId="4" xfId="0" applyFont="1" applyBorder="1" applyAlignment="1">
      <alignment/>
    </xf>
    <xf numFmtId="0" fontId="25" fillId="0" borderId="0" xfId="0" applyFont="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coabdis" xfId="21"/>
    <cellStyle name="Percent" xfId="2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38100</xdr:rowOff>
    </xdr:from>
    <xdr:to>
      <xdr:col>11</xdr:col>
      <xdr:colOff>504825</xdr:colOff>
      <xdr:row>8</xdr:row>
      <xdr:rowOff>238125</xdr:rowOff>
    </xdr:to>
    <xdr:sp>
      <xdr:nvSpPr>
        <xdr:cNvPr id="1" name="TextBox 30"/>
        <xdr:cNvSpPr txBox="1">
          <a:spLocks noChangeArrowheads="1"/>
        </xdr:cNvSpPr>
      </xdr:nvSpPr>
      <xdr:spPr>
        <a:xfrm>
          <a:off x="5200650" y="38100"/>
          <a:ext cx="7191375" cy="17811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none" baseline="0">
              <a:latin typeface="Courier New"/>
              <a:ea typeface="Courier New"/>
              <a:cs typeface="Courier New"/>
            </a:rPr>
            <a:t>Directions:
This is an example spreadsheet for reporting agricultural and other burning  data to ARB.  This tool was developed to help districts collect consistant data, and to facilitate the reporting of burn infromation to ARB.  To use the tool, simply fill in the fields using the pull-down menus where provided.   Data in the </a:t>
          </a:r>
          <a:r>
            <a:rPr lang="en-US" cap="none" sz="1200" b="1" i="0" u="none" baseline="0">
              <a:solidFill>
                <a:srgbClr val="FF0000"/>
              </a:solidFill>
              <a:latin typeface="Courier New"/>
              <a:ea typeface="Courier New"/>
              <a:cs typeface="Courier New"/>
            </a:rPr>
            <a:t>red fields </a:t>
          </a:r>
          <a:r>
            <a:rPr lang="en-US" cap="none" sz="1200" b="1" i="0" u="none" baseline="0">
              <a:latin typeface="Courier New"/>
              <a:ea typeface="Courier New"/>
              <a:cs typeface="Courier New"/>
            </a:rPr>
            <a:t>are necessary to update the inventory, where the data in the </a:t>
          </a:r>
          <a:r>
            <a:rPr lang="en-US" cap="none" sz="1200" b="1" i="0" u="none" baseline="0">
              <a:solidFill>
                <a:srgbClr val="0000FF"/>
              </a:solidFill>
              <a:latin typeface="Courier New"/>
              <a:ea typeface="Courier New"/>
              <a:cs typeface="Courier New"/>
            </a:rPr>
            <a:t>blue fields</a:t>
          </a:r>
          <a:r>
            <a:rPr lang="en-US" cap="none" sz="1200" b="1" i="0" u="none" baseline="0">
              <a:latin typeface="Courier New"/>
              <a:ea typeface="Courier New"/>
              <a:cs typeface="Courier New"/>
            </a:rPr>
            <a:t> are helpful but not necessary.  The </a:t>
          </a:r>
          <a:r>
            <a:rPr lang="en-US" cap="none" sz="1200" b="1" i="0" u="none" baseline="0">
              <a:solidFill>
                <a:srgbClr val="969696"/>
              </a:solidFill>
              <a:latin typeface="Courier New"/>
              <a:ea typeface="Courier New"/>
              <a:cs typeface="Courier New"/>
            </a:rPr>
            <a:t>light gray fields </a:t>
          </a:r>
          <a:r>
            <a:rPr lang="en-US" cap="none" sz="1200" b="1" i="0" u="none" baseline="0">
              <a:latin typeface="Courier New"/>
              <a:ea typeface="Courier New"/>
              <a:cs typeface="Courier New"/>
            </a:rPr>
            <a:t>are self populating and do not require that any data be enterd.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b.ca.gov/Staff_Folders\NSotolongo\FIRE\Rx%20burn\SJV_Rx_00-03_Inventory\SJV_Rx_00-03%20Final%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CEIDARS format Values"/>
      <sheetName val="Final CEIDARS 00-03 Rx value"/>
      <sheetName val="CEIDARS format"/>
      <sheetName val="Table Pollutant by Co 2002"/>
      <sheetName val="Table Acres-year"/>
      <sheetName val=" Total SJV_Rx_00-03"/>
      <sheetName val="ees SJV_Rx_00-03"/>
      <sheetName val="CO2 Calculation"/>
      <sheetName val="SJV AdditionalRx"/>
      <sheetName val="EF and FL by Fuel Model"/>
      <sheetName val="Emission Factors"/>
      <sheetName val="Final CEIDARS format Valu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500"/>
  <sheetViews>
    <sheetView tabSelected="1" zoomScale="75" zoomScaleNormal="75" workbookViewId="0" topLeftCell="A1">
      <selection activeCell="D4" sqref="D4"/>
    </sheetView>
  </sheetViews>
  <sheetFormatPr defaultColWidth="9.140625" defaultRowHeight="12.75"/>
  <cols>
    <col min="1" max="1" width="11.00390625" style="56" customWidth="1"/>
    <col min="2" max="2" width="21.00390625" style="83" customWidth="1"/>
    <col min="3" max="3" width="11.28125" style="97" customWidth="1"/>
    <col min="4" max="4" width="22.57421875" style="131" customWidth="1"/>
    <col min="5" max="5" width="11.28125" style="97" customWidth="1"/>
    <col min="6" max="6" width="21.28125" style="127" customWidth="1"/>
    <col min="7" max="7" width="11.28125" style="81" customWidth="1"/>
    <col min="8" max="8" width="21.28125" style="127" customWidth="1"/>
    <col min="9" max="9" width="12.28125" style="79" customWidth="1"/>
    <col min="10" max="10" width="18.140625" style="80" customWidth="1"/>
    <col min="11" max="11" width="16.8515625" style="56" customWidth="1"/>
    <col min="12" max="13" width="12.00390625" style="127" customWidth="1"/>
    <col min="14" max="15" width="12.00390625" style="56" customWidth="1"/>
    <col min="16" max="16" width="12.00390625" style="92" customWidth="1"/>
    <col min="17" max="17" width="12.00390625" style="60" customWidth="1"/>
    <col min="18" max="18" width="14.421875" style="99" customWidth="1"/>
    <col min="19" max="19" width="11.7109375" style="100" customWidth="1"/>
    <col min="20" max="20" width="12.00390625" style="100" customWidth="1"/>
    <col min="21" max="21" width="12.421875" style="100" customWidth="1"/>
    <col min="22" max="22" width="12.00390625" style="100" customWidth="1"/>
    <col min="23" max="25" width="12.421875" style="100" customWidth="1"/>
    <col min="26" max="16384" width="9.140625" style="56" customWidth="1"/>
  </cols>
  <sheetData>
    <row r="1" spans="1:4" ht="18.75" customHeight="1">
      <c r="A1" s="90" t="s">
        <v>8</v>
      </c>
      <c r="B1" s="133"/>
      <c r="D1" s="83"/>
    </row>
    <row r="2" spans="1:4" ht="27.75" customHeight="1">
      <c r="A2" s="91" t="s">
        <v>7</v>
      </c>
      <c r="B2" s="133"/>
      <c r="D2" s="83"/>
    </row>
    <row r="3" spans="1:6" ht="12.75">
      <c r="A3" s="80"/>
      <c r="B3" s="131"/>
      <c r="D3" s="83"/>
      <c r="F3" s="128"/>
    </row>
    <row r="4" spans="1:4" ht="12.75">
      <c r="A4" s="80"/>
      <c r="C4" s="80"/>
      <c r="D4" s="83"/>
    </row>
    <row r="5" spans="1:4" ht="12.75">
      <c r="A5" s="90"/>
      <c r="C5" s="80"/>
      <c r="D5" s="83"/>
    </row>
    <row r="6" spans="1:4" ht="12.75">
      <c r="A6" s="90"/>
      <c r="C6" s="80"/>
      <c r="D6" s="83"/>
    </row>
    <row r="7" spans="1:4" ht="13.5" thickBot="1">
      <c r="A7" s="82"/>
      <c r="C7" s="80"/>
      <c r="D7" s="83"/>
    </row>
    <row r="8" spans="2:25" ht="13.5" thickBot="1">
      <c r="B8" s="94"/>
      <c r="C8" s="94"/>
      <c r="F8" s="129"/>
      <c r="G8" s="95"/>
      <c r="J8" s="94"/>
      <c r="K8" s="94"/>
      <c r="L8" s="129"/>
      <c r="Q8" s="96"/>
      <c r="R8" s="115"/>
      <c r="S8" s="119" t="s">
        <v>322</v>
      </c>
      <c r="T8" s="120"/>
      <c r="U8" s="120"/>
      <c r="V8" s="120"/>
      <c r="W8" s="120"/>
      <c r="X8" s="120"/>
      <c r="Y8" s="121"/>
    </row>
    <row r="9" spans="1:25" s="89" customFormat="1" ht="59.25" customHeight="1">
      <c r="A9" s="93" t="s">
        <v>354</v>
      </c>
      <c r="B9" s="126" t="s">
        <v>356</v>
      </c>
      <c r="C9" s="87" t="s">
        <v>320</v>
      </c>
      <c r="D9" s="126" t="s">
        <v>357</v>
      </c>
      <c r="E9" s="87" t="s">
        <v>321</v>
      </c>
      <c r="F9" s="130" t="s">
        <v>358</v>
      </c>
      <c r="G9" s="87" t="s">
        <v>24</v>
      </c>
      <c r="H9" s="130" t="s">
        <v>359</v>
      </c>
      <c r="I9" s="87" t="s">
        <v>1</v>
      </c>
      <c r="J9" s="87" t="s">
        <v>3</v>
      </c>
      <c r="K9" s="87" t="s">
        <v>2</v>
      </c>
      <c r="L9" s="130" t="s">
        <v>360</v>
      </c>
      <c r="M9" s="130" t="s">
        <v>361</v>
      </c>
      <c r="N9" s="78" t="s">
        <v>4</v>
      </c>
      <c r="O9" s="78" t="s">
        <v>5</v>
      </c>
      <c r="P9" s="78" t="s">
        <v>9</v>
      </c>
      <c r="Q9" s="88" t="s">
        <v>10</v>
      </c>
      <c r="R9" s="118" t="s">
        <v>319</v>
      </c>
      <c r="S9" s="108" t="s">
        <v>19</v>
      </c>
      <c r="T9" s="101" t="s">
        <v>20</v>
      </c>
      <c r="U9" s="101" t="s">
        <v>21</v>
      </c>
      <c r="V9" s="101" t="s">
        <v>22</v>
      </c>
      <c r="W9" s="101" t="s">
        <v>23</v>
      </c>
      <c r="X9" s="101" t="s">
        <v>24</v>
      </c>
      <c r="Y9" s="102" t="s">
        <v>25</v>
      </c>
    </row>
    <row r="10" spans="1:25" ht="12.75">
      <c r="A10" s="35">
        <v>1</v>
      </c>
      <c r="B10" s="132" t="s">
        <v>193</v>
      </c>
      <c r="C10" s="98" t="str">
        <f>VLOOKUP(B10,'CO AB Dis id'!E4:F18,2,FALSE)</f>
        <v>SJV</v>
      </c>
      <c r="D10" s="132" t="s">
        <v>290</v>
      </c>
      <c r="E10" s="98" t="str">
        <f>VLOOKUP(D10,'CO AB Dis id'!E21:F55,2,FALSE)</f>
        <v>SJU</v>
      </c>
      <c r="F10" s="33" t="s">
        <v>182</v>
      </c>
      <c r="G10" s="98">
        <f>VLOOKUP(F10,'CO AB Dis id'!$B$4:$C$61,2,FALSE)</f>
        <v>10</v>
      </c>
      <c r="H10" s="33" t="s">
        <v>63</v>
      </c>
      <c r="I10" s="84">
        <f>VLOOKUP($H10,'Emission Factors'!$B:$E,2,FALSE)</f>
        <v>102</v>
      </c>
      <c r="J10" s="84" t="str">
        <f>VLOOKUP($H10,'Emission Factors'!$B:$E,3,FALSE)</f>
        <v>Agriculture - Pruning</v>
      </c>
      <c r="K10" s="84" t="str">
        <f>VLOOKUP($H10,'Emission Factors'!$B:$E,4,FALSE)</f>
        <v>670-660-0262-0000</v>
      </c>
      <c r="L10" s="33">
        <v>100</v>
      </c>
      <c r="M10" s="33">
        <v>2000</v>
      </c>
      <c r="N10" s="77">
        <v>1</v>
      </c>
      <c r="O10" s="77">
        <v>10</v>
      </c>
      <c r="P10" s="77"/>
      <c r="Q10" s="86"/>
      <c r="R10" s="116">
        <f>VLOOKUP(I10,'Emission Factors'!C:M,11,FALSE)</f>
        <v>2.3</v>
      </c>
      <c r="S10" s="109">
        <f>SUMIF('Emission Factors'!$C:$C,'Sample Report Format'!$I10,'Emission Factors'!$M:$M)*SUMIF('Emission Factors'!$C:$C,'Sample Report Format'!$I10,'Emission Factors'!F:F)*$L10/2000</f>
        <v>0.44849999999999995</v>
      </c>
      <c r="T10" s="103">
        <f>SUMIF('Emission Factors'!$C:$C,'Sample Report Format'!$I10,'Emission Factors'!$M:$M)*SUMIF('Emission Factors'!$C:$C,'Sample Report Format'!$I10,'Emission Factors'!G:G)*$L10/2000</f>
        <v>0.4255</v>
      </c>
      <c r="U10" s="103">
        <f>SUMIF('Emission Factors'!$C:$C,'Sample Report Format'!$I10,'Emission Factors'!$M:$M)*SUMIF('Emission Factors'!$C:$C,'Sample Report Format'!$I10,'Emission Factors'!H:H)*$L10/2000</f>
        <v>0.598</v>
      </c>
      <c r="V10" s="103">
        <f>SUMIF('Emission Factors'!$C:$C,'Sample Report Format'!$I10,'Emission Factors'!$M:$M)*SUMIF('Emission Factors'!$C:$C,'Sample Report Format'!$I10,'Emission Factors'!I:I)*$L10/2000</f>
        <v>0.0115</v>
      </c>
      <c r="W10" s="103">
        <f>SUMIF('Emission Factors'!$C:$C,'Sample Report Format'!$I10,'Emission Factors'!$M:$M)*SUMIF('Emission Factors'!$C:$C,'Sample Report Format'!$I10,'Emission Factors'!J:J)*$L10/2000</f>
        <v>0.26449999999999996</v>
      </c>
      <c r="X10" s="103">
        <f>SUMIF('Emission Factors'!$C:$C,'Sample Report Format'!$I10,'Emission Factors'!$M:$M)*SUMIF('Emission Factors'!$C:$C,'Sample Report Format'!$I10,'Emission Factors'!K:K)*$L10/2000</f>
        <v>4.83</v>
      </c>
      <c r="Y10" s="104">
        <f>SUMIF('Emission Factors'!$C:$C,'Sample Report Format'!$I10,'Emission Factors'!$M:$M)*SUMIF('Emission Factors'!$C:$C,'Sample Report Format'!$I10,'Emission Factors'!L:L)*$L10/2000</f>
        <v>0.076314</v>
      </c>
    </row>
    <row r="11" spans="1:25" ht="12.75">
      <c r="A11" s="35"/>
      <c r="B11" s="132"/>
      <c r="C11" s="98" t="e">
        <f>VLOOKUP(B11,'CO AB Dis id'!E5:F19,2,FALSE)</f>
        <v>#N/A</v>
      </c>
      <c r="D11" s="132"/>
      <c r="E11" s="98" t="e">
        <f>VLOOKUP(D11,'CO AB Dis id'!E22:F56,2,FALSE)</f>
        <v>#N/A</v>
      </c>
      <c r="F11" s="33"/>
      <c r="G11" s="98" t="e">
        <f>VLOOKUP(F11,'CO AB Dis id'!$B$4:$C$61,2,FALSE)</f>
        <v>#N/A</v>
      </c>
      <c r="H11" s="33"/>
      <c r="I11" s="84" t="e">
        <f>VLOOKUP($H11,'Emission Factors'!$B:$E,2,FALSE)</f>
        <v>#N/A</v>
      </c>
      <c r="J11" s="84" t="e">
        <f>VLOOKUP($H11,'Emission Factors'!$B:$E,3,FALSE)</f>
        <v>#N/A</v>
      </c>
      <c r="K11" s="84" t="e">
        <f>VLOOKUP($H11,'Emission Factors'!$B:$E,4,FALSE)</f>
        <v>#N/A</v>
      </c>
      <c r="L11" s="33"/>
      <c r="M11" s="33"/>
      <c r="N11" s="77"/>
      <c r="O11" s="77"/>
      <c r="P11" s="77"/>
      <c r="Q11" s="86"/>
      <c r="R11" s="107" t="e">
        <f>VLOOKUP(I11,'Emission Factors'!C:M,11,FALSE)</f>
        <v>#N/A</v>
      </c>
      <c r="S11" s="109">
        <f>SUMIF('Emission Factors'!$C:$C,'Sample Report Format'!$I11,'Emission Factors'!$M:$M)*SUMIF('Emission Factors'!$C:$C,'Sample Report Format'!$I11,'Emission Factors'!F:F)*$L11/2000</f>
        <v>0</v>
      </c>
      <c r="T11" s="103">
        <f>SUMIF('Emission Factors'!$C:$C,'Sample Report Format'!$I11,'Emission Factors'!$M:$M)*SUMIF('Emission Factors'!$C:$C,'Sample Report Format'!$I11,'Emission Factors'!G:G)*$L11/2000</f>
        <v>0</v>
      </c>
      <c r="U11" s="103">
        <f>SUMIF('Emission Factors'!$C:$C,'Sample Report Format'!$I11,'Emission Factors'!$M:$M)*SUMIF('Emission Factors'!$C:$C,'Sample Report Format'!$I11,'Emission Factors'!H:H)*$L11/2000</f>
        <v>0</v>
      </c>
      <c r="V11" s="103">
        <f>SUMIF('Emission Factors'!$C:$C,'Sample Report Format'!$I11,'Emission Factors'!$M:$M)*SUMIF('Emission Factors'!$C:$C,'Sample Report Format'!$I11,'Emission Factors'!I:I)*$L11/2000</f>
        <v>0</v>
      </c>
      <c r="W11" s="103">
        <f>SUMIF('Emission Factors'!$C:$C,'Sample Report Format'!$I11,'Emission Factors'!$M:$M)*SUMIF('Emission Factors'!$C:$C,'Sample Report Format'!$I11,'Emission Factors'!J:J)*$L11/2000</f>
        <v>0</v>
      </c>
      <c r="X11" s="103">
        <f>SUMIF('Emission Factors'!$C:$C,'Sample Report Format'!$I11,'Emission Factors'!$M:$M)*SUMIF('Emission Factors'!$C:$C,'Sample Report Format'!$I11,'Emission Factors'!K:K)*$L11/2000</f>
        <v>0</v>
      </c>
      <c r="Y11" s="104">
        <f>SUMIF('Emission Factors'!$C:$C,'Sample Report Format'!$I11,'Emission Factors'!$M:$M)*SUMIF('Emission Factors'!$C:$C,'Sample Report Format'!$I11,'Emission Factors'!L:L)*$L11/2000</f>
        <v>0</v>
      </c>
    </row>
    <row r="12" spans="1:25" ht="12.75">
      <c r="A12" s="35"/>
      <c r="B12" s="132"/>
      <c r="C12" s="98" t="e">
        <f>VLOOKUP(B12,'CO AB Dis id'!E6:F20,2,FALSE)</f>
        <v>#N/A</v>
      </c>
      <c r="D12" s="132"/>
      <c r="E12" s="98" t="e">
        <f>VLOOKUP(D12,'CO AB Dis id'!E23:F57,2,FALSE)</f>
        <v>#N/A</v>
      </c>
      <c r="F12" s="33"/>
      <c r="G12" s="98" t="e">
        <f>VLOOKUP(F12,'CO AB Dis id'!$B$4:$C$61,2,FALSE)</f>
        <v>#N/A</v>
      </c>
      <c r="H12" s="33"/>
      <c r="I12" s="84" t="e">
        <f>VLOOKUP($H12,'Emission Factors'!$B:$E,2,FALSE)</f>
        <v>#N/A</v>
      </c>
      <c r="J12" s="84" t="e">
        <f>VLOOKUP($H12,'Emission Factors'!$B:$E,3,FALSE)</f>
        <v>#N/A</v>
      </c>
      <c r="K12" s="84" t="e">
        <f>VLOOKUP($H12,'Emission Factors'!$B:$E,4,FALSE)</f>
        <v>#N/A</v>
      </c>
      <c r="L12" s="33"/>
      <c r="M12" s="33"/>
      <c r="N12" s="77"/>
      <c r="O12" s="77"/>
      <c r="P12" s="77"/>
      <c r="Q12" s="86"/>
      <c r="R12" s="107" t="e">
        <f>VLOOKUP(I12,'Emission Factors'!C:M,11,FALSE)</f>
        <v>#N/A</v>
      </c>
      <c r="S12" s="109">
        <f>SUMIF('Emission Factors'!$C:$C,'Sample Report Format'!$I12,'Emission Factors'!$M:$M)*SUMIF('Emission Factors'!$C:$C,'Sample Report Format'!$I12,'Emission Factors'!F:F)*$L12/2000</f>
        <v>0</v>
      </c>
      <c r="T12" s="103">
        <f>SUMIF('Emission Factors'!$C:$C,'Sample Report Format'!$I12,'Emission Factors'!$M:$M)*SUMIF('Emission Factors'!$C:$C,'Sample Report Format'!$I12,'Emission Factors'!G:G)*$L12/2000</f>
        <v>0</v>
      </c>
      <c r="U12" s="103">
        <f>SUMIF('Emission Factors'!$C:$C,'Sample Report Format'!$I12,'Emission Factors'!$M:$M)*SUMIF('Emission Factors'!$C:$C,'Sample Report Format'!$I12,'Emission Factors'!H:H)*$L12/2000</f>
        <v>0</v>
      </c>
      <c r="V12" s="103">
        <f>SUMIF('Emission Factors'!$C:$C,'Sample Report Format'!$I12,'Emission Factors'!$M:$M)*SUMIF('Emission Factors'!$C:$C,'Sample Report Format'!$I12,'Emission Factors'!I:I)*$L12/2000</f>
        <v>0</v>
      </c>
      <c r="W12" s="103">
        <f>SUMIF('Emission Factors'!$C:$C,'Sample Report Format'!$I12,'Emission Factors'!$M:$M)*SUMIF('Emission Factors'!$C:$C,'Sample Report Format'!$I12,'Emission Factors'!J:J)*$L12/2000</f>
        <v>0</v>
      </c>
      <c r="X12" s="103">
        <f>SUMIF('Emission Factors'!$C:$C,'Sample Report Format'!$I12,'Emission Factors'!$M:$M)*SUMIF('Emission Factors'!$C:$C,'Sample Report Format'!$I12,'Emission Factors'!K:K)*$L12/2000</f>
        <v>0</v>
      </c>
      <c r="Y12" s="104">
        <f>SUMIF('Emission Factors'!$C:$C,'Sample Report Format'!$I12,'Emission Factors'!$M:$M)*SUMIF('Emission Factors'!$C:$C,'Sample Report Format'!$I12,'Emission Factors'!L:L)*$L12/2000</f>
        <v>0</v>
      </c>
    </row>
    <row r="13" spans="1:25" ht="12.75">
      <c r="A13" s="85"/>
      <c r="B13" s="132"/>
      <c r="C13" s="98" t="e">
        <f>VLOOKUP(B13,'CO AB Dis id'!E7:F21,2,FALSE)</f>
        <v>#N/A</v>
      </c>
      <c r="D13" s="132"/>
      <c r="E13" s="98" t="e">
        <f>VLOOKUP(D13,'CO AB Dis id'!E24:F58,2,FALSE)</f>
        <v>#N/A</v>
      </c>
      <c r="F13" s="33"/>
      <c r="G13" s="98" t="e">
        <f>VLOOKUP(F13,'CO AB Dis id'!$B$4:$C$61,2,FALSE)</f>
        <v>#N/A</v>
      </c>
      <c r="H13" s="33"/>
      <c r="I13" s="84" t="e">
        <f>VLOOKUP($H13,'Emission Factors'!$B:$E,2,FALSE)</f>
        <v>#N/A</v>
      </c>
      <c r="J13" s="84" t="e">
        <f>VLOOKUP($H13,'Emission Factors'!$B:$E,3,FALSE)</f>
        <v>#N/A</v>
      </c>
      <c r="K13" s="84" t="e">
        <f>VLOOKUP($H13,'Emission Factors'!$B:$E,4,FALSE)</f>
        <v>#N/A</v>
      </c>
      <c r="L13" s="33"/>
      <c r="M13" s="33"/>
      <c r="N13" s="77"/>
      <c r="O13" s="77"/>
      <c r="P13" s="77"/>
      <c r="Q13" s="86"/>
      <c r="R13" s="107" t="e">
        <f>VLOOKUP(I13,'Emission Factors'!C:M,11,FALSE)</f>
        <v>#N/A</v>
      </c>
      <c r="S13" s="109">
        <f>SUMIF('Emission Factors'!$C:$C,'Sample Report Format'!$I13,'Emission Factors'!$M:$M)*SUMIF('Emission Factors'!$C:$C,'Sample Report Format'!$I13,'Emission Factors'!F:F)*$L13/2000</f>
        <v>0</v>
      </c>
      <c r="T13" s="103">
        <f>SUMIF('Emission Factors'!$C:$C,'Sample Report Format'!$I13,'Emission Factors'!$M:$M)*SUMIF('Emission Factors'!$C:$C,'Sample Report Format'!$I13,'Emission Factors'!G:G)*$L13/2000</f>
        <v>0</v>
      </c>
      <c r="U13" s="103">
        <f>SUMIF('Emission Factors'!$C:$C,'Sample Report Format'!$I13,'Emission Factors'!$M:$M)*SUMIF('Emission Factors'!$C:$C,'Sample Report Format'!$I13,'Emission Factors'!H:H)*$L13/2000</f>
        <v>0</v>
      </c>
      <c r="V13" s="103">
        <f>SUMIF('Emission Factors'!$C:$C,'Sample Report Format'!$I13,'Emission Factors'!$M:$M)*SUMIF('Emission Factors'!$C:$C,'Sample Report Format'!$I13,'Emission Factors'!I:I)*$L13/2000</f>
        <v>0</v>
      </c>
      <c r="W13" s="103">
        <f>SUMIF('Emission Factors'!$C:$C,'Sample Report Format'!$I13,'Emission Factors'!$M:$M)*SUMIF('Emission Factors'!$C:$C,'Sample Report Format'!$I13,'Emission Factors'!J:J)*$L13/2000</f>
        <v>0</v>
      </c>
      <c r="X13" s="103">
        <f>SUMIF('Emission Factors'!$C:$C,'Sample Report Format'!$I13,'Emission Factors'!$M:$M)*SUMIF('Emission Factors'!$C:$C,'Sample Report Format'!$I13,'Emission Factors'!K:K)*$L13/2000</f>
        <v>0</v>
      </c>
      <c r="Y13" s="104">
        <f>SUMIF('Emission Factors'!$C:$C,'Sample Report Format'!$I13,'Emission Factors'!$M:$M)*SUMIF('Emission Factors'!$C:$C,'Sample Report Format'!$I13,'Emission Factors'!L:L)*$L13/2000</f>
        <v>0</v>
      </c>
    </row>
    <row r="14" spans="1:25" ht="12.75">
      <c r="A14" s="85"/>
      <c r="B14" s="132"/>
      <c r="C14" s="98" t="e">
        <f>VLOOKUP(B14,'CO AB Dis id'!E8:F22,2,FALSE)</f>
        <v>#N/A</v>
      </c>
      <c r="D14" s="132"/>
      <c r="E14" s="98" t="e">
        <f>VLOOKUP(D14,'CO AB Dis id'!E25:F59,2,FALSE)</f>
        <v>#N/A</v>
      </c>
      <c r="F14" s="33"/>
      <c r="G14" s="98" t="e">
        <f>VLOOKUP(F14,'CO AB Dis id'!$B$4:$C$61,2,FALSE)</f>
        <v>#N/A</v>
      </c>
      <c r="H14" s="33"/>
      <c r="I14" s="84" t="e">
        <f>VLOOKUP($H14,'Emission Factors'!$B:$E,2,FALSE)</f>
        <v>#N/A</v>
      </c>
      <c r="J14" s="84" t="e">
        <f>VLOOKUP($H14,'Emission Factors'!$B:$E,3,FALSE)</f>
        <v>#N/A</v>
      </c>
      <c r="K14" s="84" t="e">
        <f>VLOOKUP($H14,'Emission Factors'!$B:$E,4,FALSE)</f>
        <v>#N/A</v>
      </c>
      <c r="L14" s="33"/>
      <c r="M14" s="33"/>
      <c r="N14" s="77"/>
      <c r="O14" s="77"/>
      <c r="P14" s="77"/>
      <c r="Q14" s="86"/>
      <c r="R14" s="107" t="e">
        <f>VLOOKUP(I14,'Emission Factors'!C:M,11,FALSE)</f>
        <v>#N/A</v>
      </c>
      <c r="S14" s="109">
        <f>SUMIF('Emission Factors'!$C:$C,'Sample Report Format'!$I14,'Emission Factors'!$M:$M)*SUMIF('Emission Factors'!$C:$C,'Sample Report Format'!$I14,'Emission Factors'!F:F)*$L14/2000</f>
        <v>0</v>
      </c>
      <c r="T14" s="103">
        <f>SUMIF('Emission Factors'!$C:$C,'Sample Report Format'!$I14,'Emission Factors'!$M:$M)*SUMIF('Emission Factors'!$C:$C,'Sample Report Format'!$I14,'Emission Factors'!G:G)*$L14/2000</f>
        <v>0</v>
      </c>
      <c r="U14" s="103">
        <f>SUMIF('Emission Factors'!$C:$C,'Sample Report Format'!$I14,'Emission Factors'!$M:$M)*SUMIF('Emission Factors'!$C:$C,'Sample Report Format'!$I14,'Emission Factors'!H:H)*$L14/2000</f>
        <v>0</v>
      </c>
      <c r="V14" s="103">
        <f>SUMIF('Emission Factors'!$C:$C,'Sample Report Format'!$I14,'Emission Factors'!$M:$M)*SUMIF('Emission Factors'!$C:$C,'Sample Report Format'!$I14,'Emission Factors'!I:I)*$L14/2000</f>
        <v>0</v>
      </c>
      <c r="W14" s="103">
        <f>SUMIF('Emission Factors'!$C:$C,'Sample Report Format'!$I14,'Emission Factors'!$M:$M)*SUMIF('Emission Factors'!$C:$C,'Sample Report Format'!$I14,'Emission Factors'!J:J)*$L14/2000</f>
        <v>0</v>
      </c>
      <c r="X14" s="103">
        <f>SUMIF('Emission Factors'!$C:$C,'Sample Report Format'!$I14,'Emission Factors'!$M:$M)*SUMIF('Emission Factors'!$C:$C,'Sample Report Format'!$I14,'Emission Factors'!K:K)*$L14/2000</f>
        <v>0</v>
      </c>
      <c r="Y14" s="104">
        <f>SUMIF('Emission Factors'!$C:$C,'Sample Report Format'!$I14,'Emission Factors'!$M:$M)*SUMIF('Emission Factors'!$C:$C,'Sample Report Format'!$I14,'Emission Factors'!L:L)*$L14/2000</f>
        <v>0</v>
      </c>
    </row>
    <row r="15" spans="1:25" ht="12.75">
      <c r="A15" s="85"/>
      <c r="B15" s="132"/>
      <c r="C15" s="98" t="e">
        <f>VLOOKUP(B15,'CO AB Dis id'!E9:F23,2,FALSE)</f>
        <v>#N/A</v>
      </c>
      <c r="D15" s="132"/>
      <c r="E15" s="98" t="e">
        <f>VLOOKUP(D15,'CO AB Dis id'!E26:F60,2,FALSE)</f>
        <v>#N/A</v>
      </c>
      <c r="F15" s="33"/>
      <c r="G15" s="98" t="e">
        <f>VLOOKUP(F15,'CO AB Dis id'!$B$4:$C$61,2,FALSE)</f>
        <v>#N/A</v>
      </c>
      <c r="H15" s="33"/>
      <c r="I15" s="84" t="e">
        <f>VLOOKUP($H15,'Emission Factors'!$B:$E,2,FALSE)</f>
        <v>#N/A</v>
      </c>
      <c r="J15" s="84" t="e">
        <f>VLOOKUP($H15,'Emission Factors'!$B:$E,3,FALSE)</f>
        <v>#N/A</v>
      </c>
      <c r="K15" s="84" t="e">
        <f>VLOOKUP($H15,'Emission Factors'!$B:$E,4,FALSE)</f>
        <v>#N/A</v>
      </c>
      <c r="L15" s="33"/>
      <c r="M15" s="33"/>
      <c r="N15" s="77"/>
      <c r="O15" s="77"/>
      <c r="P15" s="77"/>
      <c r="Q15" s="86"/>
      <c r="R15" s="107" t="e">
        <f>VLOOKUP(I15,'Emission Factors'!C:M,11,FALSE)</f>
        <v>#N/A</v>
      </c>
      <c r="S15" s="109">
        <f>SUMIF('Emission Factors'!$C:$C,'Sample Report Format'!$I15,'Emission Factors'!$M:$M)*SUMIF('Emission Factors'!$C:$C,'Sample Report Format'!$I15,'Emission Factors'!F:F)*$L15/2000</f>
        <v>0</v>
      </c>
      <c r="T15" s="103">
        <f>SUMIF('Emission Factors'!$C:$C,'Sample Report Format'!$I15,'Emission Factors'!$M:$M)*SUMIF('Emission Factors'!$C:$C,'Sample Report Format'!$I15,'Emission Factors'!G:G)*$L15/2000</f>
        <v>0</v>
      </c>
      <c r="U15" s="103">
        <f>SUMIF('Emission Factors'!$C:$C,'Sample Report Format'!$I15,'Emission Factors'!$M:$M)*SUMIF('Emission Factors'!$C:$C,'Sample Report Format'!$I15,'Emission Factors'!H:H)*$L15/2000</f>
        <v>0</v>
      </c>
      <c r="V15" s="103">
        <f>SUMIF('Emission Factors'!$C:$C,'Sample Report Format'!$I15,'Emission Factors'!$M:$M)*SUMIF('Emission Factors'!$C:$C,'Sample Report Format'!$I15,'Emission Factors'!I:I)*$L15/2000</f>
        <v>0</v>
      </c>
      <c r="W15" s="103">
        <f>SUMIF('Emission Factors'!$C:$C,'Sample Report Format'!$I15,'Emission Factors'!$M:$M)*SUMIF('Emission Factors'!$C:$C,'Sample Report Format'!$I15,'Emission Factors'!J:J)*$L15/2000</f>
        <v>0</v>
      </c>
      <c r="X15" s="103">
        <f>SUMIF('Emission Factors'!$C:$C,'Sample Report Format'!$I15,'Emission Factors'!$M:$M)*SUMIF('Emission Factors'!$C:$C,'Sample Report Format'!$I15,'Emission Factors'!K:K)*$L15/2000</f>
        <v>0</v>
      </c>
      <c r="Y15" s="104">
        <f>SUMIF('Emission Factors'!$C:$C,'Sample Report Format'!$I15,'Emission Factors'!$M:$M)*SUMIF('Emission Factors'!$C:$C,'Sample Report Format'!$I15,'Emission Factors'!L:L)*$L15/2000</f>
        <v>0</v>
      </c>
    </row>
    <row r="16" spans="1:25" ht="12.75">
      <c r="A16" s="85"/>
      <c r="B16" s="132"/>
      <c r="C16" s="98" t="e">
        <f>VLOOKUP(B16,'CO AB Dis id'!E10:F24,2,FALSE)</f>
        <v>#N/A</v>
      </c>
      <c r="D16" s="132"/>
      <c r="E16" s="98" t="e">
        <f>VLOOKUP(D16,'CO AB Dis id'!E27:F61,2,FALSE)</f>
        <v>#N/A</v>
      </c>
      <c r="F16" s="33"/>
      <c r="G16" s="98" t="e">
        <f>VLOOKUP(F16,'CO AB Dis id'!$B$4:$C$61,2,FALSE)</f>
        <v>#N/A</v>
      </c>
      <c r="H16" s="33"/>
      <c r="I16" s="84" t="e">
        <f>VLOOKUP($H16,'Emission Factors'!$B:$E,2,FALSE)</f>
        <v>#N/A</v>
      </c>
      <c r="J16" s="84" t="e">
        <f>VLOOKUP($H16,'Emission Factors'!$B:$E,3,FALSE)</f>
        <v>#N/A</v>
      </c>
      <c r="K16" s="84" t="e">
        <f>VLOOKUP($H16,'Emission Factors'!$B:$E,4,FALSE)</f>
        <v>#N/A</v>
      </c>
      <c r="L16" s="33"/>
      <c r="M16" s="33"/>
      <c r="N16" s="77"/>
      <c r="O16" s="77"/>
      <c r="P16" s="77"/>
      <c r="Q16" s="86"/>
      <c r="R16" s="107" t="e">
        <f>VLOOKUP(I16,'Emission Factors'!C:M,11,FALSE)</f>
        <v>#N/A</v>
      </c>
      <c r="S16" s="109">
        <f>SUMIF('Emission Factors'!$C:$C,'Sample Report Format'!$I16,'Emission Factors'!$M:$M)*SUMIF('Emission Factors'!$C:$C,'Sample Report Format'!$I16,'Emission Factors'!F:F)*$L16/2000</f>
        <v>0</v>
      </c>
      <c r="T16" s="103">
        <f>SUMIF('Emission Factors'!$C:$C,'Sample Report Format'!$I16,'Emission Factors'!$M:$M)*SUMIF('Emission Factors'!$C:$C,'Sample Report Format'!$I16,'Emission Factors'!G:G)*$L16/2000</f>
        <v>0</v>
      </c>
      <c r="U16" s="103">
        <f>SUMIF('Emission Factors'!$C:$C,'Sample Report Format'!$I16,'Emission Factors'!$M:$M)*SUMIF('Emission Factors'!$C:$C,'Sample Report Format'!$I16,'Emission Factors'!H:H)*$L16/2000</f>
        <v>0</v>
      </c>
      <c r="V16" s="103">
        <f>SUMIF('Emission Factors'!$C:$C,'Sample Report Format'!$I16,'Emission Factors'!$M:$M)*SUMIF('Emission Factors'!$C:$C,'Sample Report Format'!$I16,'Emission Factors'!I:I)*$L16/2000</f>
        <v>0</v>
      </c>
      <c r="W16" s="103">
        <f>SUMIF('Emission Factors'!$C:$C,'Sample Report Format'!$I16,'Emission Factors'!$M:$M)*SUMIF('Emission Factors'!$C:$C,'Sample Report Format'!$I16,'Emission Factors'!J:J)*$L16/2000</f>
        <v>0</v>
      </c>
      <c r="X16" s="103">
        <f>SUMIF('Emission Factors'!$C:$C,'Sample Report Format'!$I16,'Emission Factors'!$M:$M)*SUMIF('Emission Factors'!$C:$C,'Sample Report Format'!$I16,'Emission Factors'!K:K)*$L16/2000</f>
        <v>0</v>
      </c>
      <c r="Y16" s="104">
        <f>SUMIF('Emission Factors'!$C:$C,'Sample Report Format'!$I16,'Emission Factors'!$M:$M)*SUMIF('Emission Factors'!$C:$C,'Sample Report Format'!$I16,'Emission Factors'!L:L)*$L16/2000</f>
        <v>0</v>
      </c>
    </row>
    <row r="17" spans="1:25" ht="12.75">
      <c r="A17" s="85"/>
      <c r="B17" s="132"/>
      <c r="C17" s="98" t="e">
        <f>VLOOKUP(B17,'CO AB Dis id'!E11:F25,2,FALSE)</f>
        <v>#N/A</v>
      </c>
      <c r="D17" s="132"/>
      <c r="E17" s="98" t="e">
        <f>VLOOKUP(D17,'CO AB Dis id'!E28:F62,2,FALSE)</f>
        <v>#N/A</v>
      </c>
      <c r="F17" s="33"/>
      <c r="G17" s="98" t="e">
        <f>VLOOKUP(F17,'CO AB Dis id'!$B$4:$C$61,2,FALSE)</f>
        <v>#N/A</v>
      </c>
      <c r="H17" s="33"/>
      <c r="I17" s="84" t="e">
        <f>VLOOKUP($H17,'Emission Factors'!$B:$E,2,FALSE)</f>
        <v>#N/A</v>
      </c>
      <c r="J17" s="84" t="e">
        <f>VLOOKUP($H17,'Emission Factors'!$B:$E,3,FALSE)</f>
        <v>#N/A</v>
      </c>
      <c r="K17" s="84" t="e">
        <f>VLOOKUP($H17,'Emission Factors'!$B:$E,4,FALSE)</f>
        <v>#N/A</v>
      </c>
      <c r="L17" s="33"/>
      <c r="M17" s="33"/>
      <c r="N17" s="77"/>
      <c r="O17" s="77"/>
      <c r="P17" s="77"/>
      <c r="Q17" s="86"/>
      <c r="R17" s="107" t="e">
        <f>VLOOKUP(I17,'Emission Factors'!C:M,11,FALSE)</f>
        <v>#N/A</v>
      </c>
      <c r="S17" s="109">
        <f>SUMIF('Emission Factors'!$C:$C,'Sample Report Format'!$I17,'Emission Factors'!$M:$M)*SUMIF('Emission Factors'!$C:$C,'Sample Report Format'!$I17,'Emission Factors'!F:F)*$L17/2000</f>
        <v>0</v>
      </c>
      <c r="T17" s="103">
        <f>SUMIF('Emission Factors'!$C:$C,'Sample Report Format'!$I17,'Emission Factors'!$M:$M)*SUMIF('Emission Factors'!$C:$C,'Sample Report Format'!$I17,'Emission Factors'!G:G)*$L17/2000</f>
        <v>0</v>
      </c>
      <c r="U17" s="103">
        <f>SUMIF('Emission Factors'!$C:$C,'Sample Report Format'!$I17,'Emission Factors'!$M:$M)*SUMIF('Emission Factors'!$C:$C,'Sample Report Format'!$I17,'Emission Factors'!H:H)*$L17/2000</f>
        <v>0</v>
      </c>
      <c r="V17" s="103">
        <f>SUMIF('Emission Factors'!$C:$C,'Sample Report Format'!$I17,'Emission Factors'!$M:$M)*SUMIF('Emission Factors'!$C:$C,'Sample Report Format'!$I17,'Emission Factors'!I:I)*$L17/2000</f>
        <v>0</v>
      </c>
      <c r="W17" s="103">
        <f>SUMIF('Emission Factors'!$C:$C,'Sample Report Format'!$I17,'Emission Factors'!$M:$M)*SUMIF('Emission Factors'!$C:$C,'Sample Report Format'!$I17,'Emission Factors'!J:J)*$L17/2000</f>
        <v>0</v>
      </c>
      <c r="X17" s="103">
        <f>SUMIF('Emission Factors'!$C:$C,'Sample Report Format'!$I17,'Emission Factors'!$M:$M)*SUMIF('Emission Factors'!$C:$C,'Sample Report Format'!$I17,'Emission Factors'!K:K)*$L17/2000</f>
        <v>0</v>
      </c>
      <c r="Y17" s="104">
        <f>SUMIF('Emission Factors'!$C:$C,'Sample Report Format'!$I17,'Emission Factors'!$M:$M)*SUMIF('Emission Factors'!$C:$C,'Sample Report Format'!$I17,'Emission Factors'!L:L)*$L17/2000</f>
        <v>0</v>
      </c>
    </row>
    <row r="18" spans="1:25" ht="12.75">
      <c r="A18" s="85"/>
      <c r="B18" s="132"/>
      <c r="C18" s="98" t="e">
        <f>VLOOKUP(B18,'CO AB Dis id'!E12:F26,2,FALSE)</f>
        <v>#N/A</v>
      </c>
      <c r="D18" s="132"/>
      <c r="E18" s="98" t="e">
        <f>VLOOKUP(D18,'CO AB Dis id'!E29:F63,2,FALSE)</f>
        <v>#N/A</v>
      </c>
      <c r="F18" s="33"/>
      <c r="G18" s="98" t="e">
        <f>VLOOKUP(F18,'CO AB Dis id'!$B$4:$C$61,2,FALSE)</f>
        <v>#N/A</v>
      </c>
      <c r="H18" s="33"/>
      <c r="I18" s="84" t="e">
        <f>VLOOKUP($H18,'Emission Factors'!$B:$E,2,FALSE)</f>
        <v>#N/A</v>
      </c>
      <c r="J18" s="84" t="e">
        <f>VLOOKUP($H18,'Emission Factors'!$B:$E,3,FALSE)</f>
        <v>#N/A</v>
      </c>
      <c r="K18" s="84" t="e">
        <f>VLOOKUP($H18,'Emission Factors'!$B:$E,4,FALSE)</f>
        <v>#N/A</v>
      </c>
      <c r="L18" s="33"/>
      <c r="M18" s="33"/>
      <c r="N18" s="77"/>
      <c r="O18" s="77"/>
      <c r="P18" s="77"/>
      <c r="Q18" s="86"/>
      <c r="R18" s="107" t="e">
        <f>VLOOKUP(I18,'Emission Factors'!C:M,11,FALSE)</f>
        <v>#N/A</v>
      </c>
      <c r="S18" s="109">
        <f>SUMIF('Emission Factors'!$C:$C,'Sample Report Format'!$I18,'Emission Factors'!$M:$M)*SUMIF('Emission Factors'!$C:$C,'Sample Report Format'!$I18,'Emission Factors'!F:F)*$L18/2000</f>
        <v>0</v>
      </c>
      <c r="T18" s="103">
        <f>SUMIF('Emission Factors'!$C:$C,'Sample Report Format'!$I18,'Emission Factors'!$M:$M)*SUMIF('Emission Factors'!$C:$C,'Sample Report Format'!$I18,'Emission Factors'!G:G)*$L18/2000</f>
        <v>0</v>
      </c>
      <c r="U18" s="103">
        <f>SUMIF('Emission Factors'!$C:$C,'Sample Report Format'!$I18,'Emission Factors'!$M:$M)*SUMIF('Emission Factors'!$C:$C,'Sample Report Format'!$I18,'Emission Factors'!H:H)*$L18/2000</f>
        <v>0</v>
      </c>
      <c r="V18" s="103">
        <f>SUMIF('Emission Factors'!$C:$C,'Sample Report Format'!$I18,'Emission Factors'!$M:$M)*SUMIF('Emission Factors'!$C:$C,'Sample Report Format'!$I18,'Emission Factors'!I:I)*$L18/2000</f>
        <v>0</v>
      </c>
      <c r="W18" s="103">
        <f>SUMIF('Emission Factors'!$C:$C,'Sample Report Format'!$I18,'Emission Factors'!$M:$M)*SUMIF('Emission Factors'!$C:$C,'Sample Report Format'!$I18,'Emission Factors'!J:J)*$L18/2000</f>
        <v>0</v>
      </c>
      <c r="X18" s="103">
        <f>SUMIF('Emission Factors'!$C:$C,'Sample Report Format'!$I18,'Emission Factors'!$M:$M)*SUMIF('Emission Factors'!$C:$C,'Sample Report Format'!$I18,'Emission Factors'!K:K)*$L18/2000</f>
        <v>0</v>
      </c>
      <c r="Y18" s="104">
        <f>SUMIF('Emission Factors'!$C:$C,'Sample Report Format'!$I18,'Emission Factors'!$M:$M)*SUMIF('Emission Factors'!$C:$C,'Sample Report Format'!$I18,'Emission Factors'!L:L)*$L18/2000</f>
        <v>0</v>
      </c>
    </row>
    <row r="19" spans="1:25" ht="12.75">
      <c r="A19" s="85"/>
      <c r="B19" s="132"/>
      <c r="C19" s="98" t="e">
        <f>VLOOKUP(B19,'CO AB Dis id'!E13:F27,2,FALSE)</f>
        <v>#N/A</v>
      </c>
      <c r="D19" s="132"/>
      <c r="E19" s="98" t="e">
        <f>VLOOKUP(D19,'CO AB Dis id'!E30:F64,2,FALSE)</f>
        <v>#N/A</v>
      </c>
      <c r="F19" s="33"/>
      <c r="G19" s="98" t="e">
        <f>VLOOKUP(F19,'CO AB Dis id'!$B$4:$C$61,2,FALSE)</f>
        <v>#N/A</v>
      </c>
      <c r="H19" s="33"/>
      <c r="I19" s="84" t="e">
        <f>VLOOKUP($H19,'Emission Factors'!$B:$E,2,FALSE)</f>
        <v>#N/A</v>
      </c>
      <c r="J19" s="84" t="e">
        <f>VLOOKUP($H19,'Emission Factors'!$B:$E,3,FALSE)</f>
        <v>#N/A</v>
      </c>
      <c r="K19" s="84" t="e">
        <f>VLOOKUP($H19,'Emission Factors'!$B:$E,4,FALSE)</f>
        <v>#N/A</v>
      </c>
      <c r="L19" s="33"/>
      <c r="M19" s="33"/>
      <c r="N19" s="77"/>
      <c r="O19" s="77"/>
      <c r="P19" s="77"/>
      <c r="Q19" s="86"/>
      <c r="R19" s="107" t="e">
        <f>VLOOKUP(I19,'Emission Factors'!C:M,11,FALSE)</f>
        <v>#N/A</v>
      </c>
      <c r="S19" s="109">
        <f>SUMIF('Emission Factors'!$C:$C,'Sample Report Format'!$I19,'Emission Factors'!$M:$M)*SUMIF('Emission Factors'!$C:$C,'Sample Report Format'!$I19,'Emission Factors'!F:F)*$L19/2000</f>
        <v>0</v>
      </c>
      <c r="T19" s="103">
        <f>SUMIF('Emission Factors'!$C:$C,'Sample Report Format'!$I19,'Emission Factors'!$M:$M)*SUMIF('Emission Factors'!$C:$C,'Sample Report Format'!$I19,'Emission Factors'!G:G)*$L19/2000</f>
        <v>0</v>
      </c>
      <c r="U19" s="103">
        <f>SUMIF('Emission Factors'!$C:$C,'Sample Report Format'!$I19,'Emission Factors'!$M:$M)*SUMIF('Emission Factors'!$C:$C,'Sample Report Format'!$I19,'Emission Factors'!H:H)*$L19/2000</f>
        <v>0</v>
      </c>
      <c r="V19" s="103">
        <f>SUMIF('Emission Factors'!$C:$C,'Sample Report Format'!$I19,'Emission Factors'!$M:$M)*SUMIF('Emission Factors'!$C:$C,'Sample Report Format'!$I19,'Emission Factors'!I:I)*$L19/2000</f>
        <v>0</v>
      </c>
      <c r="W19" s="103">
        <f>SUMIF('Emission Factors'!$C:$C,'Sample Report Format'!$I19,'Emission Factors'!$M:$M)*SUMIF('Emission Factors'!$C:$C,'Sample Report Format'!$I19,'Emission Factors'!J:J)*$L19/2000</f>
        <v>0</v>
      </c>
      <c r="X19" s="103">
        <f>SUMIF('Emission Factors'!$C:$C,'Sample Report Format'!$I19,'Emission Factors'!$M:$M)*SUMIF('Emission Factors'!$C:$C,'Sample Report Format'!$I19,'Emission Factors'!K:K)*$L19/2000</f>
        <v>0</v>
      </c>
      <c r="Y19" s="104">
        <f>SUMIF('Emission Factors'!$C:$C,'Sample Report Format'!$I19,'Emission Factors'!$M:$M)*SUMIF('Emission Factors'!$C:$C,'Sample Report Format'!$I19,'Emission Factors'!L:L)*$L19/2000</f>
        <v>0</v>
      </c>
    </row>
    <row r="20" spans="1:25" ht="12.75">
      <c r="A20" s="85"/>
      <c r="B20" s="132"/>
      <c r="C20" s="98" t="e">
        <f>VLOOKUP(B20,'CO AB Dis id'!E14:F28,2,FALSE)</f>
        <v>#N/A</v>
      </c>
      <c r="D20" s="132"/>
      <c r="E20" s="98" t="e">
        <f>VLOOKUP(D20,'CO AB Dis id'!E31:F65,2,FALSE)</f>
        <v>#N/A</v>
      </c>
      <c r="F20" s="33"/>
      <c r="G20" s="98" t="e">
        <f>VLOOKUP(F20,'CO AB Dis id'!$B$4:$C$61,2,FALSE)</f>
        <v>#N/A</v>
      </c>
      <c r="H20" s="33"/>
      <c r="I20" s="84" t="e">
        <f>VLOOKUP($H20,'Emission Factors'!$B:$E,2,FALSE)</f>
        <v>#N/A</v>
      </c>
      <c r="J20" s="84" t="e">
        <f>VLOOKUP($H20,'Emission Factors'!$B:$E,3,FALSE)</f>
        <v>#N/A</v>
      </c>
      <c r="K20" s="84" t="e">
        <f>VLOOKUP($H20,'Emission Factors'!$B:$E,4,FALSE)</f>
        <v>#N/A</v>
      </c>
      <c r="L20" s="33"/>
      <c r="M20" s="33"/>
      <c r="N20" s="77"/>
      <c r="O20" s="77"/>
      <c r="P20" s="77"/>
      <c r="Q20" s="86"/>
      <c r="R20" s="107" t="e">
        <f>VLOOKUP(I20,'Emission Factors'!C:M,11,FALSE)</f>
        <v>#N/A</v>
      </c>
      <c r="S20" s="109">
        <f>SUMIF('Emission Factors'!$C:$C,'Sample Report Format'!$I20,'Emission Factors'!$M:$M)*SUMIF('Emission Factors'!$C:$C,'Sample Report Format'!$I20,'Emission Factors'!F:F)*$L20/2000</f>
        <v>0</v>
      </c>
      <c r="T20" s="103">
        <f>SUMIF('Emission Factors'!$C:$C,'Sample Report Format'!$I20,'Emission Factors'!$M:$M)*SUMIF('Emission Factors'!$C:$C,'Sample Report Format'!$I20,'Emission Factors'!G:G)*$L20/2000</f>
        <v>0</v>
      </c>
      <c r="U20" s="103">
        <f>SUMIF('Emission Factors'!$C:$C,'Sample Report Format'!$I20,'Emission Factors'!$M:$M)*SUMIF('Emission Factors'!$C:$C,'Sample Report Format'!$I20,'Emission Factors'!H:H)*$L20/2000</f>
        <v>0</v>
      </c>
      <c r="V20" s="103">
        <f>SUMIF('Emission Factors'!$C:$C,'Sample Report Format'!$I20,'Emission Factors'!$M:$M)*SUMIF('Emission Factors'!$C:$C,'Sample Report Format'!$I20,'Emission Factors'!I:I)*$L20/2000</f>
        <v>0</v>
      </c>
      <c r="W20" s="103">
        <f>SUMIF('Emission Factors'!$C:$C,'Sample Report Format'!$I20,'Emission Factors'!$M:$M)*SUMIF('Emission Factors'!$C:$C,'Sample Report Format'!$I20,'Emission Factors'!J:J)*$L20/2000</f>
        <v>0</v>
      </c>
      <c r="X20" s="103">
        <f>SUMIF('Emission Factors'!$C:$C,'Sample Report Format'!$I20,'Emission Factors'!$M:$M)*SUMIF('Emission Factors'!$C:$C,'Sample Report Format'!$I20,'Emission Factors'!K:K)*$L20/2000</f>
        <v>0</v>
      </c>
      <c r="Y20" s="104">
        <f>SUMIF('Emission Factors'!$C:$C,'Sample Report Format'!$I20,'Emission Factors'!$M:$M)*SUMIF('Emission Factors'!$C:$C,'Sample Report Format'!$I20,'Emission Factors'!L:L)*$L20/2000</f>
        <v>0</v>
      </c>
    </row>
    <row r="21" spans="1:25" ht="12.75">
      <c r="A21" s="85"/>
      <c r="B21" s="132"/>
      <c r="C21" s="98" t="e">
        <f>VLOOKUP(B21,'CO AB Dis id'!E15:F29,2,FALSE)</f>
        <v>#N/A</v>
      </c>
      <c r="D21" s="132"/>
      <c r="E21" s="98" t="e">
        <f>VLOOKUP(D21,'CO AB Dis id'!E32:F66,2,FALSE)</f>
        <v>#N/A</v>
      </c>
      <c r="F21" s="33"/>
      <c r="G21" s="98" t="e">
        <f>VLOOKUP(F21,'CO AB Dis id'!$B$4:$C$61,2,FALSE)</f>
        <v>#N/A</v>
      </c>
      <c r="H21" s="33"/>
      <c r="I21" s="84" t="e">
        <f>VLOOKUP($H21,'Emission Factors'!$B:$E,2,FALSE)</f>
        <v>#N/A</v>
      </c>
      <c r="J21" s="84" t="e">
        <f>VLOOKUP($H21,'Emission Factors'!$B:$E,3,FALSE)</f>
        <v>#N/A</v>
      </c>
      <c r="K21" s="84" t="e">
        <f>VLOOKUP($H21,'Emission Factors'!$B:$E,4,FALSE)</f>
        <v>#N/A</v>
      </c>
      <c r="L21" s="33"/>
      <c r="M21" s="33"/>
      <c r="N21" s="77"/>
      <c r="O21" s="77"/>
      <c r="P21" s="77"/>
      <c r="Q21" s="86"/>
      <c r="R21" s="107" t="e">
        <f>VLOOKUP(I21,'Emission Factors'!C:M,11,FALSE)</f>
        <v>#N/A</v>
      </c>
      <c r="S21" s="109">
        <f>SUMIF('Emission Factors'!$C:$C,'Sample Report Format'!$I21,'Emission Factors'!$M:$M)*SUMIF('Emission Factors'!$C:$C,'Sample Report Format'!$I21,'Emission Factors'!F:F)*$L21/2000</f>
        <v>0</v>
      </c>
      <c r="T21" s="103">
        <f>SUMIF('Emission Factors'!$C:$C,'Sample Report Format'!$I21,'Emission Factors'!$M:$M)*SUMIF('Emission Factors'!$C:$C,'Sample Report Format'!$I21,'Emission Factors'!G:G)*$L21/2000</f>
        <v>0</v>
      </c>
      <c r="U21" s="103">
        <f>SUMIF('Emission Factors'!$C:$C,'Sample Report Format'!$I21,'Emission Factors'!$M:$M)*SUMIF('Emission Factors'!$C:$C,'Sample Report Format'!$I21,'Emission Factors'!H:H)*$L21/2000</f>
        <v>0</v>
      </c>
      <c r="V21" s="103">
        <f>SUMIF('Emission Factors'!$C:$C,'Sample Report Format'!$I21,'Emission Factors'!$M:$M)*SUMIF('Emission Factors'!$C:$C,'Sample Report Format'!$I21,'Emission Factors'!I:I)*$L21/2000</f>
        <v>0</v>
      </c>
      <c r="W21" s="103">
        <f>SUMIF('Emission Factors'!$C:$C,'Sample Report Format'!$I21,'Emission Factors'!$M:$M)*SUMIF('Emission Factors'!$C:$C,'Sample Report Format'!$I21,'Emission Factors'!J:J)*$L21/2000</f>
        <v>0</v>
      </c>
      <c r="X21" s="103">
        <f>SUMIF('Emission Factors'!$C:$C,'Sample Report Format'!$I21,'Emission Factors'!$M:$M)*SUMIF('Emission Factors'!$C:$C,'Sample Report Format'!$I21,'Emission Factors'!K:K)*$L21/2000</f>
        <v>0</v>
      </c>
      <c r="Y21" s="104">
        <f>SUMIF('Emission Factors'!$C:$C,'Sample Report Format'!$I21,'Emission Factors'!$M:$M)*SUMIF('Emission Factors'!$C:$C,'Sample Report Format'!$I21,'Emission Factors'!L:L)*$L21/2000</f>
        <v>0</v>
      </c>
    </row>
    <row r="22" spans="1:25" ht="12.75">
      <c r="A22" s="85"/>
      <c r="B22" s="132"/>
      <c r="C22" s="98" t="e">
        <f>VLOOKUP(B22,'CO AB Dis id'!E16:F30,2,FALSE)</f>
        <v>#N/A</v>
      </c>
      <c r="D22" s="132"/>
      <c r="E22" s="98" t="e">
        <f>VLOOKUP(D22,'CO AB Dis id'!E33:F67,2,FALSE)</f>
        <v>#N/A</v>
      </c>
      <c r="F22" s="33"/>
      <c r="G22" s="98" t="e">
        <f>VLOOKUP(F22,'CO AB Dis id'!$B$4:$C$61,2,FALSE)</f>
        <v>#N/A</v>
      </c>
      <c r="H22" s="33"/>
      <c r="I22" s="84" t="e">
        <f>VLOOKUP($H22,'Emission Factors'!$B:$E,2,FALSE)</f>
        <v>#N/A</v>
      </c>
      <c r="J22" s="84" t="e">
        <f>VLOOKUP($H22,'Emission Factors'!$B:$E,3,FALSE)</f>
        <v>#N/A</v>
      </c>
      <c r="K22" s="84" t="e">
        <f>VLOOKUP($H22,'Emission Factors'!$B:$E,4,FALSE)</f>
        <v>#N/A</v>
      </c>
      <c r="L22" s="33"/>
      <c r="M22" s="33"/>
      <c r="N22" s="77"/>
      <c r="O22" s="77"/>
      <c r="P22" s="77"/>
      <c r="Q22" s="86"/>
      <c r="R22" s="107" t="e">
        <f>VLOOKUP(I22,'Emission Factors'!C:M,11,FALSE)</f>
        <v>#N/A</v>
      </c>
      <c r="S22" s="109">
        <f>SUMIF('Emission Factors'!$C:$C,'Sample Report Format'!$I22,'Emission Factors'!$M:$M)*SUMIF('Emission Factors'!$C:$C,'Sample Report Format'!$I22,'Emission Factors'!F:F)*$L22/2000</f>
        <v>0</v>
      </c>
      <c r="T22" s="103">
        <f>SUMIF('Emission Factors'!$C:$C,'Sample Report Format'!$I22,'Emission Factors'!$M:$M)*SUMIF('Emission Factors'!$C:$C,'Sample Report Format'!$I22,'Emission Factors'!G:G)*$L22/2000</f>
        <v>0</v>
      </c>
      <c r="U22" s="103">
        <f>SUMIF('Emission Factors'!$C:$C,'Sample Report Format'!$I22,'Emission Factors'!$M:$M)*SUMIF('Emission Factors'!$C:$C,'Sample Report Format'!$I22,'Emission Factors'!H:H)*$L22/2000</f>
        <v>0</v>
      </c>
      <c r="V22" s="103">
        <f>SUMIF('Emission Factors'!$C:$C,'Sample Report Format'!$I22,'Emission Factors'!$M:$M)*SUMIF('Emission Factors'!$C:$C,'Sample Report Format'!$I22,'Emission Factors'!I:I)*$L22/2000</f>
        <v>0</v>
      </c>
      <c r="W22" s="103">
        <f>SUMIF('Emission Factors'!$C:$C,'Sample Report Format'!$I22,'Emission Factors'!$M:$M)*SUMIF('Emission Factors'!$C:$C,'Sample Report Format'!$I22,'Emission Factors'!J:J)*$L22/2000</f>
        <v>0</v>
      </c>
      <c r="X22" s="103">
        <f>SUMIF('Emission Factors'!$C:$C,'Sample Report Format'!$I22,'Emission Factors'!$M:$M)*SUMIF('Emission Factors'!$C:$C,'Sample Report Format'!$I22,'Emission Factors'!K:K)*$L22/2000</f>
        <v>0</v>
      </c>
      <c r="Y22" s="104">
        <f>SUMIF('Emission Factors'!$C:$C,'Sample Report Format'!$I22,'Emission Factors'!$M:$M)*SUMIF('Emission Factors'!$C:$C,'Sample Report Format'!$I22,'Emission Factors'!L:L)*$L22/2000</f>
        <v>0</v>
      </c>
    </row>
    <row r="23" spans="1:25" ht="12.75">
      <c r="A23" s="85"/>
      <c r="B23" s="132"/>
      <c r="C23" s="98" t="e">
        <f>VLOOKUP(B23,'CO AB Dis id'!E17:F31,2,FALSE)</f>
        <v>#N/A</v>
      </c>
      <c r="D23" s="132"/>
      <c r="E23" s="98" t="e">
        <f>VLOOKUP(D23,'CO AB Dis id'!E34:F68,2,FALSE)</f>
        <v>#N/A</v>
      </c>
      <c r="F23" s="33"/>
      <c r="G23" s="98" t="e">
        <f>VLOOKUP(F23,'CO AB Dis id'!$B$4:$C$61,2,FALSE)</f>
        <v>#N/A</v>
      </c>
      <c r="H23" s="33"/>
      <c r="I23" s="84" t="e">
        <f>VLOOKUP($H23,'Emission Factors'!$B:$E,2,FALSE)</f>
        <v>#N/A</v>
      </c>
      <c r="J23" s="84" t="e">
        <f>VLOOKUP($H23,'Emission Factors'!$B:$E,3,FALSE)</f>
        <v>#N/A</v>
      </c>
      <c r="K23" s="84" t="e">
        <f>VLOOKUP($H23,'Emission Factors'!$B:$E,4,FALSE)</f>
        <v>#N/A</v>
      </c>
      <c r="L23" s="33"/>
      <c r="M23" s="33"/>
      <c r="N23" s="77"/>
      <c r="O23" s="77"/>
      <c r="P23" s="77"/>
      <c r="Q23" s="86"/>
      <c r="R23" s="107" t="e">
        <f>VLOOKUP(I23,'Emission Factors'!C:M,11,FALSE)</f>
        <v>#N/A</v>
      </c>
      <c r="S23" s="109">
        <f>SUMIF('Emission Factors'!$C:$C,'Sample Report Format'!$I23,'Emission Factors'!$M:$M)*SUMIF('Emission Factors'!$C:$C,'Sample Report Format'!$I23,'Emission Factors'!F:F)*$L23/2000</f>
        <v>0</v>
      </c>
      <c r="T23" s="103">
        <f>SUMIF('Emission Factors'!$C:$C,'Sample Report Format'!$I23,'Emission Factors'!$M:$M)*SUMIF('Emission Factors'!$C:$C,'Sample Report Format'!$I23,'Emission Factors'!G:G)*$L23/2000</f>
        <v>0</v>
      </c>
      <c r="U23" s="103">
        <f>SUMIF('Emission Factors'!$C:$C,'Sample Report Format'!$I23,'Emission Factors'!$M:$M)*SUMIF('Emission Factors'!$C:$C,'Sample Report Format'!$I23,'Emission Factors'!H:H)*$L23/2000</f>
        <v>0</v>
      </c>
      <c r="V23" s="103">
        <f>SUMIF('Emission Factors'!$C:$C,'Sample Report Format'!$I23,'Emission Factors'!$M:$M)*SUMIF('Emission Factors'!$C:$C,'Sample Report Format'!$I23,'Emission Factors'!I:I)*$L23/2000</f>
        <v>0</v>
      </c>
      <c r="W23" s="103">
        <f>SUMIF('Emission Factors'!$C:$C,'Sample Report Format'!$I23,'Emission Factors'!$M:$M)*SUMIF('Emission Factors'!$C:$C,'Sample Report Format'!$I23,'Emission Factors'!J:J)*$L23/2000</f>
        <v>0</v>
      </c>
      <c r="X23" s="103">
        <f>SUMIF('Emission Factors'!$C:$C,'Sample Report Format'!$I23,'Emission Factors'!$M:$M)*SUMIF('Emission Factors'!$C:$C,'Sample Report Format'!$I23,'Emission Factors'!K:K)*$L23/2000</f>
        <v>0</v>
      </c>
      <c r="Y23" s="104">
        <f>SUMIF('Emission Factors'!$C:$C,'Sample Report Format'!$I23,'Emission Factors'!$M:$M)*SUMIF('Emission Factors'!$C:$C,'Sample Report Format'!$I23,'Emission Factors'!L:L)*$L23/2000</f>
        <v>0</v>
      </c>
    </row>
    <row r="24" spans="1:25" ht="12.75">
      <c r="A24" s="85"/>
      <c r="B24" s="132"/>
      <c r="C24" s="98" t="e">
        <f>VLOOKUP(B24,'CO AB Dis id'!E18:F32,2,FALSE)</f>
        <v>#N/A</v>
      </c>
      <c r="D24" s="132"/>
      <c r="E24" s="98" t="e">
        <f>VLOOKUP(D24,'CO AB Dis id'!E35:F69,2,FALSE)</f>
        <v>#N/A</v>
      </c>
      <c r="F24" s="33"/>
      <c r="G24" s="98" t="e">
        <f>VLOOKUP(F24,'CO AB Dis id'!$B$4:$C$61,2,FALSE)</f>
        <v>#N/A</v>
      </c>
      <c r="H24" s="33"/>
      <c r="I24" s="84" t="e">
        <f>VLOOKUP($H24,'Emission Factors'!$B:$E,2,FALSE)</f>
        <v>#N/A</v>
      </c>
      <c r="J24" s="84" t="e">
        <f>VLOOKUP($H24,'Emission Factors'!$B:$E,3,FALSE)</f>
        <v>#N/A</v>
      </c>
      <c r="K24" s="84" t="e">
        <f>VLOOKUP($H24,'Emission Factors'!$B:$E,4,FALSE)</f>
        <v>#N/A</v>
      </c>
      <c r="L24" s="33"/>
      <c r="M24" s="33"/>
      <c r="N24" s="77"/>
      <c r="O24" s="77"/>
      <c r="P24" s="77"/>
      <c r="Q24" s="86"/>
      <c r="R24" s="107" t="e">
        <f>VLOOKUP(I24,'Emission Factors'!C:M,11,FALSE)</f>
        <v>#N/A</v>
      </c>
      <c r="S24" s="109">
        <f>SUMIF('Emission Factors'!$C:$C,'Sample Report Format'!$I24,'Emission Factors'!$M:$M)*SUMIF('Emission Factors'!$C:$C,'Sample Report Format'!$I24,'Emission Factors'!F:F)*$L24/2000</f>
        <v>0</v>
      </c>
      <c r="T24" s="103">
        <f>SUMIF('Emission Factors'!$C:$C,'Sample Report Format'!$I24,'Emission Factors'!$M:$M)*SUMIF('Emission Factors'!$C:$C,'Sample Report Format'!$I24,'Emission Factors'!G:G)*$L24/2000</f>
        <v>0</v>
      </c>
      <c r="U24" s="103">
        <f>SUMIF('Emission Factors'!$C:$C,'Sample Report Format'!$I24,'Emission Factors'!$M:$M)*SUMIF('Emission Factors'!$C:$C,'Sample Report Format'!$I24,'Emission Factors'!H:H)*$L24/2000</f>
        <v>0</v>
      </c>
      <c r="V24" s="103">
        <f>SUMIF('Emission Factors'!$C:$C,'Sample Report Format'!$I24,'Emission Factors'!$M:$M)*SUMIF('Emission Factors'!$C:$C,'Sample Report Format'!$I24,'Emission Factors'!I:I)*$L24/2000</f>
        <v>0</v>
      </c>
      <c r="W24" s="103">
        <f>SUMIF('Emission Factors'!$C:$C,'Sample Report Format'!$I24,'Emission Factors'!$M:$M)*SUMIF('Emission Factors'!$C:$C,'Sample Report Format'!$I24,'Emission Factors'!J:J)*$L24/2000</f>
        <v>0</v>
      </c>
      <c r="X24" s="103">
        <f>SUMIF('Emission Factors'!$C:$C,'Sample Report Format'!$I24,'Emission Factors'!$M:$M)*SUMIF('Emission Factors'!$C:$C,'Sample Report Format'!$I24,'Emission Factors'!K:K)*$L24/2000</f>
        <v>0</v>
      </c>
      <c r="Y24" s="104">
        <f>SUMIF('Emission Factors'!$C:$C,'Sample Report Format'!$I24,'Emission Factors'!$M:$M)*SUMIF('Emission Factors'!$C:$C,'Sample Report Format'!$I24,'Emission Factors'!L:L)*$L24/2000</f>
        <v>0</v>
      </c>
    </row>
    <row r="25" spans="1:25" ht="12.75">
      <c r="A25" s="85"/>
      <c r="B25" s="132"/>
      <c r="C25" s="98" t="e">
        <f>VLOOKUP(B25,'CO AB Dis id'!E19:F33,2,FALSE)</f>
        <v>#N/A</v>
      </c>
      <c r="D25" s="132"/>
      <c r="E25" s="98" t="e">
        <f>VLOOKUP(D25,'CO AB Dis id'!E36:F70,2,FALSE)</f>
        <v>#N/A</v>
      </c>
      <c r="F25" s="33"/>
      <c r="G25" s="98" t="e">
        <f>VLOOKUP(F25,'CO AB Dis id'!$B$4:$C$61,2,FALSE)</f>
        <v>#N/A</v>
      </c>
      <c r="H25" s="33"/>
      <c r="I25" s="84" t="e">
        <f>VLOOKUP($H25,'Emission Factors'!$B:$E,2,FALSE)</f>
        <v>#N/A</v>
      </c>
      <c r="J25" s="84" t="e">
        <f>VLOOKUP($H25,'Emission Factors'!$B:$E,3,FALSE)</f>
        <v>#N/A</v>
      </c>
      <c r="K25" s="84" t="e">
        <f>VLOOKUP($H25,'Emission Factors'!$B:$E,4,FALSE)</f>
        <v>#N/A</v>
      </c>
      <c r="L25" s="33"/>
      <c r="M25" s="33"/>
      <c r="N25" s="77"/>
      <c r="O25" s="77"/>
      <c r="P25" s="77"/>
      <c r="Q25" s="86"/>
      <c r="R25" s="107" t="e">
        <f>VLOOKUP(I25,'Emission Factors'!C:M,11,FALSE)</f>
        <v>#N/A</v>
      </c>
      <c r="S25" s="109">
        <f>SUMIF('Emission Factors'!$C:$C,'Sample Report Format'!$I25,'Emission Factors'!$M:$M)*SUMIF('Emission Factors'!$C:$C,'Sample Report Format'!$I25,'Emission Factors'!F:F)*$L25/2000</f>
        <v>0</v>
      </c>
      <c r="T25" s="103">
        <f>SUMIF('Emission Factors'!$C:$C,'Sample Report Format'!$I25,'Emission Factors'!$M:$M)*SUMIF('Emission Factors'!$C:$C,'Sample Report Format'!$I25,'Emission Factors'!G:G)*$L25/2000</f>
        <v>0</v>
      </c>
      <c r="U25" s="103">
        <f>SUMIF('Emission Factors'!$C:$C,'Sample Report Format'!$I25,'Emission Factors'!$M:$M)*SUMIF('Emission Factors'!$C:$C,'Sample Report Format'!$I25,'Emission Factors'!H:H)*$L25/2000</f>
        <v>0</v>
      </c>
      <c r="V25" s="103">
        <f>SUMIF('Emission Factors'!$C:$C,'Sample Report Format'!$I25,'Emission Factors'!$M:$M)*SUMIF('Emission Factors'!$C:$C,'Sample Report Format'!$I25,'Emission Factors'!I:I)*$L25/2000</f>
        <v>0</v>
      </c>
      <c r="W25" s="103">
        <f>SUMIF('Emission Factors'!$C:$C,'Sample Report Format'!$I25,'Emission Factors'!$M:$M)*SUMIF('Emission Factors'!$C:$C,'Sample Report Format'!$I25,'Emission Factors'!J:J)*$L25/2000</f>
        <v>0</v>
      </c>
      <c r="X25" s="103">
        <f>SUMIF('Emission Factors'!$C:$C,'Sample Report Format'!$I25,'Emission Factors'!$M:$M)*SUMIF('Emission Factors'!$C:$C,'Sample Report Format'!$I25,'Emission Factors'!K:K)*$L25/2000</f>
        <v>0</v>
      </c>
      <c r="Y25" s="104">
        <f>SUMIF('Emission Factors'!$C:$C,'Sample Report Format'!$I25,'Emission Factors'!$M:$M)*SUMIF('Emission Factors'!$C:$C,'Sample Report Format'!$I25,'Emission Factors'!L:L)*$L25/2000</f>
        <v>0</v>
      </c>
    </row>
    <row r="26" spans="1:25" ht="12.75">
      <c r="A26" s="85"/>
      <c r="B26" s="132"/>
      <c r="C26" s="98" t="e">
        <f>VLOOKUP(B26,'CO AB Dis id'!E20:F34,2,FALSE)</f>
        <v>#N/A</v>
      </c>
      <c r="D26" s="132"/>
      <c r="E26" s="98" t="e">
        <f>VLOOKUP(D26,'CO AB Dis id'!E37:F71,2,FALSE)</f>
        <v>#N/A</v>
      </c>
      <c r="F26" s="33"/>
      <c r="G26" s="98" t="e">
        <f>VLOOKUP(F26,'CO AB Dis id'!$B$4:$C$61,2,FALSE)</f>
        <v>#N/A</v>
      </c>
      <c r="H26" s="33"/>
      <c r="I26" s="84" t="e">
        <f>VLOOKUP($H26,'Emission Factors'!$B:$E,2,FALSE)</f>
        <v>#N/A</v>
      </c>
      <c r="J26" s="84" t="e">
        <f>VLOOKUP($H26,'Emission Factors'!$B:$E,3,FALSE)</f>
        <v>#N/A</v>
      </c>
      <c r="K26" s="84" t="e">
        <f>VLOOKUP($H26,'Emission Factors'!$B:$E,4,FALSE)</f>
        <v>#N/A</v>
      </c>
      <c r="L26" s="33"/>
      <c r="M26" s="33"/>
      <c r="N26" s="77"/>
      <c r="O26" s="77"/>
      <c r="P26" s="77"/>
      <c r="Q26" s="86"/>
      <c r="R26" s="107" t="e">
        <f>VLOOKUP(I26,'Emission Factors'!C:M,11,FALSE)</f>
        <v>#N/A</v>
      </c>
      <c r="S26" s="109">
        <f>SUMIF('Emission Factors'!$C:$C,'Sample Report Format'!$I26,'Emission Factors'!$M:$M)*SUMIF('Emission Factors'!$C:$C,'Sample Report Format'!$I26,'Emission Factors'!F:F)*$L26/2000</f>
        <v>0</v>
      </c>
      <c r="T26" s="103">
        <f>SUMIF('Emission Factors'!$C:$C,'Sample Report Format'!$I26,'Emission Factors'!$M:$M)*SUMIF('Emission Factors'!$C:$C,'Sample Report Format'!$I26,'Emission Factors'!G:G)*$L26/2000</f>
        <v>0</v>
      </c>
      <c r="U26" s="103">
        <f>SUMIF('Emission Factors'!$C:$C,'Sample Report Format'!$I26,'Emission Factors'!$M:$M)*SUMIF('Emission Factors'!$C:$C,'Sample Report Format'!$I26,'Emission Factors'!H:H)*$L26/2000</f>
        <v>0</v>
      </c>
      <c r="V26" s="103">
        <f>SUMIF('Emission Factors'!$C:$C,'Sample Report Format'!$I26,'Emission Factors'!$M:$M)*SUMIF('Emission Factors'!$C:$C,'Sample Report Format'!$I26,'Emission Factors'!I:I)*$L26/2000</f>
        <v>0</v>
      </c>
      <c r="W26" s="103">
        <f>SUMIF('Emission Factors'!$C:$C,'Sample Report Format'!$I26,'Emission Factors'!$M:$M)*SUMIF('Emission Factors'!$C:$C,'Sample Report Format'!$I26,'Emission Factors'!J:J)*$L26/2000</f>
        <v>0</v>
      </c>
      <c r="X26" s="103">
        <f>SUMIF('Emission Factors'!$C:$C,'Sample Report Format'!$I26,'Emission Factors'!$M:$M)*SUMIF('Emission Factors'!$C:$C,'Sample Report Format'!$I26,'Emission Factors'!K:K)*$L26/2000</f>
        <v>0</v>
      </c>
      <c r="Y26" s="104">
        <f>SUMIF('Emission Factors'!$C:$C,'Sample Report Format'!$I26,'Emission Factors'!$M:$M)*SUMIF('Emission Factors'!$C:$C,'Sample Report Format'!$I26,'Emission Factors'!L:L)*$L26/2000</f>
        <v>0</v>
      </c>
    </row>
    <row r="27" spans="1:25" ht="12.75">
      <c r="A27" s="85"/>
      <c r="B27" s="132"/>
      <c r="C27" s="98" t="e">
        <f>VLOOKUP(B27,'CO AB Dis id'!E21:F35,2,FALSE)</f>
        <v>#N/A</v>
      </c>
      <c r="D27" s="132"/>
      <c r="E27" s="98" t="e">
        <f>VLOOKUP(D27,'CO AB Dis id'!E38:F72,2,FALSE)</f>
        <v>#N/A</v>
      </c>
      <c r="F27" s="33"/>
      <c r="G27" s="98" t="e">
        <f>VLOOKUP(F27,'CO AB Dis id'!$B$4:$C$61,2,FALSE)</f>
        <v>#N/A</v>
      </c>
      <c r="H27" s="33"/>
      <c r="I27" s="84" t="e">
        <f>VLOOKUP($H27,'Emission Factors'!$B:$E,2,FALSE)</f>
        <v>#N/A</v>
      </c>
      <c r="J27" s="84" t="e">
        <f>VLOOKUP($H27,'Emission Factors'!$B:$E,3,FALSE)</f>
        <v>#N/A</v>
      </c>
      <c r="K27" s="84" t="e">
        <f>VLOOKUP($H27,'Emission Factors'!$B:$E,4,FALSE)</f>
        <v>#N/A</v>
      </c>
      <c r="L27" s="33"/>
      <c r="M27" s="33"/>
      <c r="N27" s="77"/>
      <c r="O27" s="77"/>
      <c r="P27" s="77"/>
      <c r="Q27" s="86"/>
      <c r="R27" s="107" t="e">
        <f>VLOOKUP(I27,'Emission Factors'!C:M,11,FALSE)</f>
        <v>#N/A</v>
      </c>
      <c r="S27" s="109">
        <f>SUMIF('Emission Factors'!$C:$C,'Sample Report Format'!$I27,'Emission Factors'!$M:$M)*SUMIF('Emission Factors'!$C:$C,'Sample Report Format'!$I27,'Emission Factors'!F:F)*$L27/2000</f>
        <v>0</v>
      </c>
      <c r="T27" s="103">
        <f>SUMIF('Emission Factors'!$C:$C,'Sample Report Format'!$I27,'Emission Factors'!$M:$M)*SUMIF('Emission Factors'!$C:$C,'Sample Report Format'!$I27,'Emission Factors'!G:G)*$L27/2000</f>
        <v>0</v>
      </c>
      <c r="U27" s="103">
        <f>SUMIF('Emission Factors'!$C:$C,'Sample Report Format'!$I27,'Emission Factors'!$M:$M)*SUMIF('Emission Factors'!$C:$C,'Sample Report Format'!$I27,'Emission Factors'!H:H)*$L27/2000</f>
        <v>0</v>
      </c>
      <c r="V27" s="103">
        <f>SUMIF('Emission Factors'!$C:$C,'Sample Report Format'!$I27,'Emission Factors'!$M:$M)*SUMIF('Emission Factors'!$C:$C,'Sample Report Format'!$I27,'Emission Factors'!I:I)*$L27/2000</f>
        <v>0</v>
      </c>
      <c r="W27" s="103">
        <f>SUMIF('Emission Factors'!$C:$C,'Sample Report Format'!$I27,'Emission Factors'!$M:$M)*SUMIF('Emission Factors'!$C:$C,'Sample Report Format'!$I27,'Emission Factors'!J:J)*$L27/2000</f>
        <v>0</v>
      </c>
      <c r="X27" s="103">
        <f>SUMIF('Emission Factors'!$C:$C,'Sample Report Format'!$I27,'Emission Factors'!$M:$M)*SUMIF('Emission Factors'!$C:$C,'Sample Report Format'!$I27,'Emission Factors'!K:K)*$L27/2000</f>
        <v>0</v>
      </c>
      <c r="Y27" s="104">
        <f>SUMIF('Emission Factors'!$C:$C,'Sample Report Format'!$I27,'Emission Factors'!$M:$M)*SUMIF('Emission Factors'!$C:$C,'Sample Report Format'!$I27,'Emission Factors'!L:L)*$L27/2000</f>
        <v>0</v>
      </c>
    </row>
    <row r="28" spans="1:25" ht="12.75">
      <c r="A28" s="85"/>
      <c r="B28" s="132"/>
      <c r="C28" s="98" t="e">
        <f>VLOOKUP(B28,'CO AB Dis id'!E22:F36,2,FALSE)</f>
        <v>#N/A</v>
      </c>
      <c r="D28" s="132"/>
      <c r="E28" s="98" t="e">
        <f>VLOOKUP(D28,'CO AB Dis id'!E39:F73,2,FALSE)</f>
        <v>#N/A</v>
      </c>
      <c r="F28" s="33"/>
      <c r="G28" s="98" t="e">
        <f>VLOOKUP(F28,'CO AB Dis id'!$B$4:$C$61,2,FALSE)</f>
        <v>#N/A</v>
      </c>
      <c r="H28" s="33"/>
      <c r="I28" s="84" t="e">
        <f>VLOOKUP($H28,'Emission Factors'!$B:$E,2,FALSE)</f>
        <v>#N/A</v>
      </c>
      <c r="J28" s="84" t="e">
        <f>VLOOKUP($H28,'Emission Factors'!$B:$E,3,FALSE)</f>
        <v>#N/A</v>
      </c>
      <c r="K28" s="84" t="e">
        <f>VLOOKUP($H28,'Emission Factors'!$B:$E,4,FALSE)</f>
        <v>#N/A</v>
      </c>
      <c r="L28" s="33"/>
      <c r="M28" s="33"/>
      <c r="N28" s="77"/>
      <c r="O28" s="77"/>
      <c r="P28" s="77"/>
      <c r="Q28" s="86"/>
      <c r="R28" s="107" t="e">
        <f>VLOOKUP(I28,'Emission Factors'!C:M,11,FALSE)</f>
        <v>#N/A</v>
      </c>
      <c r="S28" s="109">
        <f>SUMIF('Emission Factors'!$C:$C,'Sample Report Format'!$I28,'Emission Factors'!$M:$M)*SUMIF('Emission Factors'!$C:$C,'Sample Report Format'!$I28,'Emission Factors'!F:F)*$L28/2000</f>
        <v>0</v>
      </c>
      <c r="T28" s="103">
        <f>SUMIF('Emission Factors'!$C:$C,'Sample Report Format'!$I28,'Emission Factors'!$M:$M)*SUMIF('Emission Factors'!$C:$C,'Sample Report Format'!$I28,'Emission Factors'!G:G)*$L28/2000</f>
        <v>0</v>
      </c>
      <c r="U28" s="103">
        <f>SUMIF('Emission Factors'!$C:$C,'Sample Report Format'!$I28,'Emission Factors'!$M:$M)*SUMIF('Emission Factors'!$C:$C,'Sample Report Format'!$I28,'Emission Factors'!H:H)*$L28/2000</f>
        <v>0</v>
      </c>
      <c r="V28" s="103">
        <f>SUMIF('Emission Factors'!$C:$C,'Sample Report Format'!$I28,'Emission Factors'!$M:$M)*SUMIF('Emission Factors'!$C:$C,'Sample Report Format'!$I28,'Emission Factors'!I:I)*$L28/2000</f>
        <v>0</v>
      </c>
      <c r="W28" s="103">
        <f>SUMIF('Emission Factors'!$C:$C,'Sample Report Format'!$I28,'Emission Factors'!$M:$M)*SUMIF('Emission Factors'!$C:$C,'Sample Report Format'!$I28,'Emission Factors'!J:J)*$L28/2000</f>
        <v>0</v>
      </c>
      <c r="X28" s="103">
        <f>SUMIF('Emission Factors'!$C:$C,'Sample Report Format'!$I28,'Emission Factors'!$M:$M)*SUMIF('Emission Factors'!$C:$C,'Sample Report Format'!$I28,'Emission Factors'!K:K)*$L28/2000</f>
        <v>0</v>
      </c>
      <c r="Y28" s="104">
        <f>SUMIF('Emission Factors'!$C:$C,'Sample Report Format'!$I28,'Emission Factors'!$M:$M)*SUMIF('Emission Factors'!$C:$C,'Sample Report Format'!$I28,'Emission Factors'!L:L)*$L28/2000</f>
        <v>0</v>
      </c>
    </row>
    <row r="29" spans="1:25" ht="12.75">
      <c r="A29" s="85"/>
      <c r="B29" s="132"/>
      <c r="C29" s="98" t="e">
        <f>VLOOKUP(B29,'CO AB Dis id'!E23:F37,2,FALSE)</f>
        <v>#N/A</v>
      </c>
      <c r="D29" s="132"/>
      <c r="E29" s="98" t="e">
        <f>VLOOKUP(D29,'CO AB Dis id'!E40:F74,2,FALSE)</f>
        <v>#N/A</v>
      </c>
      <c r="F29" s="33"/>
      <c r="G29" s="98" t="e">
        <f>VLOOKUP(F29,'CO AB Dis id'!$B$4:$C$61,2,FALSE)</f>
        <v>#N/A</v>
      </c>
      <c r="H29" s="33"/>
      <c r="I29" s="84" t="e">
        <f>VLOOKUP($H29,'Emission Factors'!$B:$E,2,FALSE)</f>
        <v>#N/A</v>
      </c>
      <c r="J29" s="84" t="e">
        <f>VLOOKUP($H29,'Emission Factors'!$B:$E,3,FALSE)</f>
        <v>#N/A</v>
      </c>
      <c r="K29" s="84" t="e">
        <f>VLOOKUP($H29,'Emission Factors'!$B:$E,4,FALSE)</f>
        <v>#N/A</v>
      </c>
      <c r="L29" s="33"/>
      <c r="M29" s="33"/>
      <c r="N29" s="77"/>
      <c r="O29" s="77"/>
      <c r="P29" s="77"/>
      <c r="Q29" s="86"/>
      <c r="R29" s="107" t="e">
        <f>VLOOKUP(I29,'Emission Factors'!C:M,11,FALSE)</f>
        <v>#N/A</v>
      </c>
      <c r="S29" s="109">
        <f>SUMIF('Emission Factors'!$C:$C,'Sample Report Format'!$I29,'Emission Factors'!$M:$M)*SUMIF('Emission Factors'!$C:$C,'Sample Report Format'!$I29,'Emission Factors'!F:F)*$L29/2000</f>
        <v>0</v>
      </c>
      <c r="T29" s="103">
        <f>SUMIF('Emission Factors'!$C:$C,'Sample Report Format'!$I29,'Emission Factors'!$M:$M)*SUMIF('Emission Factors'!$C:$C,'Sample Report Format'!$I29,'Emission Factors'!G:G)*$L29/2000</f>
        <v>0</v>
      </c>
      <c r="U29" s="103">
        <f>SUMIF('Emission Factors'!$C:$C,'Sample Report Format'!$I29,'Emission Factors'!$M:$M)*SUMIF('Emission Factors'!$C:$C,'Sample Report Format'!$I29,'Emission Factors'!H:H)*$L29/2000</f>
        <v>0</v>
      </c>
      <c r="V29" s="103">
        <f>SUMIF('Emission Factors'!$C:$C,'Sample Report Format'!$I29,'Emission Factors'!$M:$M)*SUMIF('Emission Factors'!$C:$C,'Sample Report Format'!$I29,'Emission Factors'!I:I)*$L29/2000</f>
        <v>0</v>
      </c>
      <c r="W29" s="103">
        <f>SUMIF('Emission Factors'!$C:$C,'Sample Report Format'!$I29,'Emission Factors'!$M:$M)*SUMIF('Emission Factors'!$C:$C,'Sample Report Format'!$I29,'Emission Factors'!J:J)*$L29/2000</f>
        <v>0</v>
      </c>
      <c r="X29" s="103">
        <f>SUMIF('Emission Factors'!$C:$C,'Sample Report Format'!$I29,'Emission Factors'!$M:$M)*SUMIF('Emission Factors'!$C:$C,'Sample Report Format'!$I29,'Emission Factors'!K:K)*$L29/2000</f>
        <v>0</v>
      </c>
      <c r="Y29" s="104">
        <f>SUMIF('Emission Factors'!$C:$C,'Sample Report Format'!$I29,'Emission Factors'!$M:$M)*SUMIF('Emission Factors'!$C:$C,'Sample Report Format'!$I29,'Emission Factors'!L:L)*$L29/2000</f>
        <v>0</v>
      </c>
    </row>
    <row r="30" spans="1:25" ht="12.75">
      <c r="A30" s="85"/>
      <c r="B30" s="132"/>
      <c r="C30" s="98" t="e">
        <f>VLOOKUP(B30,'CO AB Dis id'!E24:F38,2,FALSE)</f>
        <v>#N/A</v>
      </c>
      <c r="D30" s="132"/>
      <c r="E30" s="98" t="e">
        <f>VLOOKUP(D30,'CO AB Dis id'!E41:F75,2,FALSE)</f>
        <v>#N/A</v>
      </c>
      <c r="F30" s="33"/>
      <c r="G30" s="98" t="e">
        <f>VLOOKUP(F30,'CO AB Dis id'!$B$4:$C$61,2,FALSE)</f>
        <v>#N/A</v>
      </c>
      <c r="H30" s="33"/>
      <c r="I30" s="84" t="e">
        <f>VLOOKUP($H30,'Emission Factors'!$B:$E,2,FALSE)</f>
        <v>#N/A</v>
      </c>
      <c r="J30" s="84" t="e">
        <f>VLOOKUP($H30,'Emission Factors'!$B:$E,3,FALSE)</f>
        <v>#N/A</v>
      </c>
      <c r="K30" s="84" t="e">
        <f>VLOOKUP($H30,'Emission Factors'!$B:$E,4,FALSE)</f>
        <v>#N/A</v>
      </c>
      <c r="L30" s="33"/>
      <c r="M30" s="33"/>
      <c r="N30" s="77"/>
      <c r="O30" s="77"/>
      <c r="P30" s="77"/>
      <c r="Q30" s="86"/>
      <c r="R30" s="107" t="e">
        <f>VLOOKUP(I30,'Emission Factors'!C:M,11,FALSE)</f>
        <v>#N/A</v>
      </c>
      <c r="S30" s="109">
        <f>SUMIF('Emission Factors'!$C:$C,'Sample Report Format'!$I30,'Emission Factors'!$M:$M)*SUMIF('Emission Factors'!$C:$C,'Sample Report Format'!$I30,'Emission Factors'!F:F)*$L30/2000</f>
        <v>0</v>
      </c>
      <c r="T30" s="103">
        <f>SUMIF('Emission Factors'!$C:$C,'Sample Report Format'!$I30,'Emission Factors'!$M:$M)*SUMIF('Emission Factors'!$C:$C,'Sample Report Format'!$I30,'Emission Factors'!G:G)*$L30/2000</f>
        <v>0</v>
      </c>
      <c r="U30" s="103">
        <f>SUMIF('Emission Factors'!$C:$C,'Sample Report Format'!$I30,'Emission Factors'!$M:$M)*SUMIF('Emission Factors'!$C:$C,'Sample Report Format'!$I30,'Emission Factors'!H:H)*$L30/2000</f>
        <v>0</v>
      </c>
      <c r="V30" s="103">
        <f>SUMIF('Emission Factors'!$C:$C,'Sample Report Format'!$I30,'Emission Factors'!$M:$M)*SUMIF('Emission Factors'!$C:$C,'Sample Report Format'!$I30,'Emission Factors'!I:I)*$L30/2000</f>
        <v>0</v>
      </c>
      <c r="W30" s="103">
        <f>SUMIF('Emission Factors'!$C:$C,'Sample Report Format'!$I30,'Emission Factors'!$M:$M)*SUMIF('Emission Factors'!$C:$C,'Sample Report Format'!$I30,'Emission Factors'!J:J)*$L30/2000</f>
        <v>0</v>
      </c>
      <c r="X30" s="103">
        <f>SUMIF('Emission Factors'!$C:$C,'Sample Report Format'!$I30,'Emission Factors'!$M:$M)*SUMIF('Emission Factors'!$C:$C,'Sample Report Format'!$I30,'Emission Factors'!K:K)*$L30/2000</f>
        <v>0</v>
      </c>
      <c r="Y30" s="104">
        <f>SUMIF('Emission Factors'!$C:$C,'Sample Report Format'!$I30,'Emission Factors'!$M:$M)*SUMIF('Emission Factors'!$C:$C,'Sample Report Format'!$I30,'Emission Factors'!L:L)*$L30/2000</f>
        <v>0</v>
      </c>
    </row>
    <row r="31" spans="1:25" ht="12.75">
      <c r="A31" s="85"/>
      <c r="B31" s="132"/>
      <c r="C31" s="98" t="e">
        <f>VLOOKUP(B31,'CO AB Dis id'!E25:F39,2,FALSE)</f>
        <v>#N/A</v>
      </c>
      <c r="D31" s="132"/>
      <c r="E31" s="98" t="e">
        <f>VLOOKUP(D31,'CO AB Dis id'!E42:F76,2,FALSE)</f>
        <v>#N/A</v>
      </c>
      <c r="F31" s="33"/>
      <c r="G31" s="98" t="e">
        <f>VLOOKUP(F31,'CO AB Dis id'!$B$4:$C$61,2,FALSE)</f>
        <v>#N/A</v>
      </c>
      <c r="H31" s="33"/>
      <c r="I31" s="84" t="e">
        <f>VLOOKUP($H31,'Emission Factors'!$B:$E,2,FALSE)</f>
        <v>#N/A</v>
      </c>
      <c r="J31" s="84" t="e">
        <f>VLOOKUP($H31,'Emission Factors'!$B:$E,3,FALSE)</f>
        <v>#N/A</v>
      </c>
      <c r="K31" s="84" t="e">
        <f>VLOOKUP($H31,'Emission Factors'!$B:$E,4,FALSE)</f>
        <v>#N/A</v>
      </c>
      <c r="L31" s="33"/>
      <c r="M31" s="33"/>
      <c r="N31" s="77"/>
      <c r="O31" s="77"/>
      <c r="P31" s="77"/>
      <c r="Q31" s="86"/>
      <c r="R31" s="107" t="e">
        <f>VLOOKUP(I31,'Emission Factors'!C:M,11,FALSE)</f>
        <v>#N/A</v>
      </c>
      <c r="S31" s="109">
        <f>SUMIF('Emission Factors'!$C:$C,'Sample Report Format'!$I31,'Emission Factors'!$M:$M)*SUMIF('Emission Factors'!$C:$C,'Sample Report Format'!$I31,'Emission Factors'!F:F)*$L31/2000</f>
        <v>0</v>
      </c>
      <c r="T31" s="103">
        <f>SUMIF('Emission Factors'!$C:$C,'Sample Report Format'!$I31,'Emission Factors'!$M:$M)*SUMIF('Emission Factors'!$C:$C,'Sample Report Format'!$I31,'Emission Factors'!G:G)*$L31/2000</f>
        <v>0</v>
      </c>
      <c r="U31" s="103">
        <f>SUMIF('Emission Factors'!$C:$C,'Sample Report Format'!$I31,'Emission Factors'!$M:$M)*SUMIF('Emission Factors'!$C:$C,'Sample Report Format'!$I31,'Emission Factors'!H:H)*$L31/2000</f>
        <v>0</v>
      </c>
      <c r="V31" s="103">
        <f>SUMIF('Emission Factors'!$C:$C,'Sample Report Format'!$I31,'Emission Factors'!$M:$M)*SUMIF('Emission Factors'!$C:$C,'Sample Report Format'!$I31,'Emission Factors'!I:I)*$L31/2000</f>
        <v>0</v>
      </c>
      <c r="W31" s="103">
        <f>SUMIF('Emission Factors'!$C:$C,'Sample Report Format'!$I31,'Emission Factors'!$M:$M)*SUMIF('Emission Factors'!$C:$C,'Sample Report Format'!$I31,'Emission Factors'!J:J)*$L31/2000</f>
        <v>0</v>
      </c>
      <c r="X31" s="103">
        <f>SUMIF('Emission Factors'!$C:$C,'Sample Report Format'!$I31,'Emission Factors'!$M:$M)*SUMIF('Emission Factors'!$C:$C,'Sample Report Format'!$I31,'Emission Factors'!K:K)*$L31/2000</f>
        <v>0</v>
      </c>
      <c r="Y31" s="104">
        <f>SUMIF('Emission Factors'!$C:$C,'Sample Report Format'!$I31,'Emission Factors'!$M:$M)*SUMIF('Emission Factors'!$C:$C,'Sample Report Format'!$I31,'Emission Factors'!L:L)*$L31/2000</f>
        <v>0</v>
      </c>
    </row>
    <row r="32" spans="1:25" ht="12.75">
      <c r="A32" s="85"/>
      <c r="B32" s="132"/>
      <c r="C32" s="98" t="e">
        <f>VLOOKUP(B32,'CO AB Dis id'!E26:F40,2,FALSE)</f>
        <v>#N/A</v>
      </c>
      <c r="D32" s="132"/>
      <c r="E32" s="98" t="e">
        <f>VLOOKUP(D32,'CO AB Dis id'!E43:F77,2,FALSE)</f>
        <v>#N/A</v>
      </c>
      <c r="F32" s="33"/>
      <c r="G32" s="98" t="e">
        <f>VLOOKUP(F32,'CO AB Dis id'!$B$4:$C$61,2,FALSE)</f>
        <v>#N/A</v>
      </c>
      <c r="H32" s="33"/>
      <c r="I32" s="84" t="e">
        <f>VLOOKUP($H32,'Emission Factors'!$B:$E,2,FALSE)</f>
        <v>#N/A</v>
      </c>
      <c r="J32" s="84" t="e">
        <f>VLOOKUP($H32,'Emission Factors'!$B:$E,3,FALSE)</f>
        <v>#N/A</v>
      </c>
      <c r="K32" s="84" t="e">
        <f>VLOOKUP($H32,'Emission Factors'!$B:$E,4,FALSE)</f>
        <v>#N/A</v>
      </c>
      <c r="L32" s="33"/>
      <c r="M32" s="33"/>
      <c r="N32" s="77"/>
      <c r="O32" s="77"/>
      <c r="P32" s="77"/>
      <c r="Q32" s="86"/>
      <c r="R32" s="107" t="e">
        <f>VLOOKUP(I32,'Emission Factors'!C:M,11,FALSE)</f>
        <v>#N/A</v>
      </c>
      <c r="S32" s="109">
        <f>SUMIF('Emission Factors'!$C:$C,'Sample Report Format'!$I32,'Emission Factors'!$M:$M)*SUMIF('Emission Factors'!$C:$C,'Sample Report Format'!$I32,'Emission Factors'!F:F)*$L32/2000</f>
        <v>0</v>
      </c>
      <c r="T32" s="103">
        <f>SUMIF('Emission Factors'!$C:$C,'Sample Report Format'!$I32,'Emission Factors'!$M:$M)*SUMIF('Emission Factors'!$C:$C,'Sample Report Format'!$I32,'Emission Factors'!G:G)*$L32/2000</f>
        <v>0</v>
      </c>
      <c r="U32" s="103">
        <f>SUMIF('Emission Factors'!$C:$C,'Sample Report Format'!$I32,'Emission Factors'!$M:$M)*SUMIF('Emission Factors'!$C:$C,'Sample Report Format'!$I32,'Emission Factors'!H:H)*$L32/2000</f>
        <v>0</v>
      </c>
      <c r="V32" s="103">
        <f>SUMIF('Emission Factors'!$C:$C,'Sample Report Format'!$I32,'Emission Factors'!$M:$M)*SUMIF('Emission Factors'!$C:$C,'Sample Report Format'!$I32,'Emission Factors'!I:I)*$L32/2000</f>
        <v>0</v>
      </c>
      <c r="W32" s="103">
        <f>SUMIF('Emission Factors'!$C:$C,'Sample Report Format'!$I32,'Emission Factors'!$M:$M)*SUMIF('Emission Factors'!$C:$C,'Sample Report Format'!$I32,'Emission Factors'!J:J)*$L32/2000</f>
        <v>0</v>
      </c>
      <c r="X32" s="103">
        <f>SUMIF('Emission Factors'!$C:$C,'Sample Report Format'!$I32,'Emission Factors'!$M:$M)*SUMIF('Emission Factors'!$C:$C,'Sample Report Format'!$I32,'Emission Factors'!K:K)*$L32/2000</f>
        <v>0</v>
      </c>
      <c r="Y32" s="104">
        <f>SUMIF('Emission Factors'!$C:$C,'Sample Report Format'!$I32,'Emission Factors'!$M:$M)*SUMIF('Emission Factors'!$C:$C,'Sample Report Format'!$I32,'Emission Factors'!L:L)*$L32/2000</f>
        <v>0</v>
      </c>
    </row>
    <row r="33" spans="1:25" ht="12.75">
      <c r="A33" s="85"/>
      <c r="B33" s="132"/>
      <c r="C33" s="98" t="e">
        <f>VLOOKUP(B33,'CO AB Dis id'!E27:F41,2,FALSE)</f>
        <v>#N/A</v>
      </c>
      <c r="D33" s="132"/>
      <c r="E33" s="98" t="e">
        <f>VLOOKUP(D33,'CO AB Dis id'!E44:F78,2,FALSE)</f>
        <v>#N/A</v>
      </c>
      <c r="F33" s="33"/>
      <c r="G33" s="98" t="e">
        <f>VLOOKUP(F33,'CO AB Dis id'!$B$4:$C$61,2,FALSE)</f>
        <v>#N/A</v>
      </c>
      <c r="H33" s="33"/>
      <c r="I33" s="84" t="e">
        <f>VLOOKUP($H33,'Emission Factors'!$B:$E,2,FALSE)</f>
        <v>#N/A</v>
      </c>
      <c r="J33" s="84" t="e">
        <f>VLOOKUP($H33,'Emission Factors'!$B:$E,3,FALSE)</f>
        <v>#N/A</v>
      </c>
      <c r="K33" s="84" t="e">
        <f>VLOOKUP($H33,'Emission Factors'!$B:$E,4,FALSE)</f>
        <v>#N/A</v>
      </c>
      <c r="L33" s="33"/>
      <c r="M33" s="33"/>
      <c r="N33" s="77"/>
      <c r="O33" s="77"/>
      <c r="P33" s="77"/>
      <c r="Q33" s="86"/>
      <c r="R33" s="107" t="e">
        <f>VLOOKUP(I33,'Emission Factors'!C:M,11,FALSE)</f>
        <v>#N/A</v>
      </c>
      <c r="S33" s="109">
        <f>SUMIF('Emission Factors'!$C:$C,'Sample Report Format'!$I33,'Emission Factors'!$M:$M)*SUMIF('Emission Factors'!$C:$C,'Sample Report Format'!$I33,'Emission Factors'!F:F)*$L33/2000</f>
        <v>0</v>
      </c>
      <c r="T33" s="103">
        <f>SUMIF('Emission Factors'!$C:$C,'Sample Report Format'!$I33,'Emission Factors'!$M:$M)*SUMIF('Emission Factors'!$C:$C,'Sample Report Format'!$I33,'Emission Factors'!G:G)*$L33/2000</f>
        <v>0</v>
      </c>
      <c r="U33" s="103">
        <f>SUMIF('Emission Factors'!$C:$C,'Sample Report Format'!$I33,'Emission Factors'!$M:$M)*SUMIF('Emission Factors'!$C:$C,'Sample Report Format'!$I33,'Emission Factors'!H:H)*$L33/2000</f>
        <v>0</v>
      </c>
      <c r="V33" s="103">
        <f>SUMIF('Emission Factors'!$C:$C,'Sample Report Format'!$I33,'Emission Factors'!$M:$M)*SUMIF('Emission Factors'!$C:$C,'Sample Report Format'!$I33,'Emission Factors'!I:I)*$L33/2000</f>
        <v>0</v>
      </c>
      <c r="W33" s="103">
        <f>SUMIF('Emission Factors'!$C:$C,'Sample Report Format'!$I33,'Emission Factors'!$M:$M)*SUMIF('Emission Factors'!$C:$C,'Sample Report Format'!$I33,'Emission Factors'!J:J)*$L33/2000</f>
        <v>0</v>
      </c>
      <c r="X33" s="103">
        <f>SUMIF('Emission Factors'!$C:$C,'Sample Report Format'!$I33,'Emission Factors'!$M:$M)*SUMIF('Emission Factors'!$C:$C,'Sample Report Format'!$I33,'Emission Factors'!K:K)*$L33/2000</f>
        <v>0</v>
      </c>
      <c r="Y33" s="104">
        <f>SUMIF('Emission Factors'!$C:$C,'Sample Report Format'!$I33,'Emission Factors'!$M:$M)*SUMIF('Emission Factors'!$C:$C,'Sample Report Format'!$I33,'Emission Factors'!L:L)*$L33/2000</f>
        <v>0</v>
      </c>
    </row>
    <row r="34" spans="1:25" ht="12.75">
      <c r="A34" s="85"/>
      <c r="B34" s="132"/>
      <c r="C34" s="98" t="e">
        <f>VLOOKUP(B34,'CO AB Dis id'!E28:F42,2,FALSE)</f>
        <v>#N/A</v>
      </c>
      <c r="D34" s="132"/>
      <c r="E34" s="98" t="e">
        <f>VLOOKUP(D34,'CO AB Dis id'!E45:F79,2,FALSE)</f>
        <v>#N/A</v>
      </c>
      <c r="F34" s="33"/>
      <c r="G34" s="98" t="e">
        <f>VLOOKUP(F34,'CO AB Dis id'!$B$4:$C$61,2,FALSE)</f>
        <v>#N/A</v>
      </c>
      <c r="H34" s="33"/>
      <c r="I34" s="84" t="e">
        <f>VLOOKUP($H34,'Emission Factors'!$B:$E,2,FALSE)</f>
        <v>#N/A</v>
      </c>
      <c r="J34" s="84" t="e">
        <f>VLOOKUP($H34,'Emission Factors'!$B:$E,3,FALSE)</f>
        <v>#N/A</v>
      </c>
      <c r="K34" s="84" t="e">
        <f>VLOOKUP($H34,'Emission Factors'!$B:$E,4,FALSE)</f>
        <v>#N/A</v>
      </c>
      <c r="L34" s="33"/>
      <c r="M34" s="33"/>
      <c r="N34" s="77"/>
      <c r="O34" s="77"/>
      <c r="P34" s="77"/>
      <c r="Q34" s="86"/>
      <c r="R34" s="107" t="e">
        <f>VLOOKUP(I34,'Emission Factors'!C:M,11,FALSE)</f>
        <v>#N/A</v>
      </c>
      <c r="S34" s="109">
        <f>SUMIF('Emission Factors'!$C:$C,'Sample Report Format'!$I34,'Emission Factors'!$M:$M)*SUMIF('Emission Factors'!$C:$C,'Sample Report Format'!$I34,'Emission Factors'!F:F)*$L34/2000</f>
        <v>0</v>
      </c>
      <c r="T34" s="103">
        <f>SUMIF('Emission Factors'!$C:$C,'Sample Report Format'!$I34,'Emission Factors'!$M:$M)*SUMIF('Emission Factors'!$C:$C,'Sample Report Format'!$I34,'Emission Factors'!G:G)*$L34/2000</f>
        <v>0</v>
      </c>
      <c r="U34" s="103">
        <f>SUMIF('Emission Factors'!$C:$C,'Sample Report Format'!$I34,'Emission Factors'!$M:$M)*SUMIF('Emission Factors'!$C:$C,'Sample Report Format'!$I34,'Emission Factors'!H:H)*$L34/2000</f>
        <v>0</v>
      </c>
      <c r="V34" s="103">
        <f>SUMIF('Emission Factors'!$C:$C,'Sample Report Format'!$I34,'Emission Factors'!$M:$M)*SUMIF('Emission Factors'!$C:$C,'Sample Report Format'!$I34,'Emission Factors'!I:I)*$L34/2000</f>
        <v>0</v>
      </c>
      <c r="W34" s="103">
        <f>SUMIF('Emission Factors'!$C:$C,'Sample Report Format'!$I34,'Emission Factors'!$M:$M)*SUMIF('Emission Factors'!$C:$C,'Sample Report Format'!$I34,'Emission Factors'!J:J)*$L34/2000</f>
        <v>0</v>
      </c>
      <c r="X34" s="103">
        <f>SUMIF('Emission Factors'!$C:$C,'Sample Report Format'!$I34,'Emission Factors'!$M:$M)*SUMIF('Emission Factors'!$C:$C,'Sample Report Format'!$I34,'Emission Factors'!K:K)*$L34/2000</f>
        <v>0</v>
      </c>
      <c r="Y34" s="104">
        <f>SUMIF('Emission Factors'!$C:$C,'Sample Report Format'!$I34,'Emission Factors'!$M:$M)*SUMIF('Emission Factors'!$C:$C,'Sample Report Format'!$I34,'Emission Factors'!L:L)*$L34/2000</f>
        <v>0</v>
      </c>
    </row>
    <row r="35" spans="1:25" ht="12.75">
      <c r="A35" s="85"/>
      <c r="B35" s="132"/>
      <c r="C35" s="98" t="e">
        <f>VLOOKUP(B35,'CO AB Dis id'!E29:F43,2,FALSE)</f>
        <v>#N/A</v>
      </c>
      <c r="D35" s="132"/>
      <c r="E35" s="98" t="e">
        <f>VLOOKUP(D35,'CO AB Dis id'!E46:F80,2,FALSE)</f>
        <v>#N/A</v>
      </c>
      <c r="F35" s="33"/>
      <c r="G35" s="98" t="e">
        <f>VLOOKUP(F35,'CO AB Dis id'!$B$4:$C$61,2,FALSE)</f>
        <v>#N/A</v>
      </c>
      <c r="H35" s="33"/>
      <c r="I35" s="84" t="e">
        <f>VLOOKUP($H35,'Emission Factors'!$B:$E,2,FALSE)</f>
        <v>#N/A</v>
      </c>
      <c r="J35" s="84" t="e">
        <f>VLOOKUP($H35,'Emission Factors'!$B:$E,3,FALSE)</f>
        <v>#N/A</v>
      </c>
      <c r="K35" s="84" t="e">
        <f>VLOOKUP($H35,'Emission Factors'!$B:$E,4,FALSE)</f>
        <v>#N/A</v>
      </c>
      <c r="L35" s="33"/>
      <c r="M35" s="33"/>
      <c r="N35" s="77"/>
      <c r="O35" s="77"/>
      <c r="P35" s="77"/>
      <c r="Q35" s="86"/>
      <c r="R35" s="107" t="e">
        <f>VLOOKUP(I35,'Emission Factors'!C:M,11,FALSE)</f>
        <v>#N/A</v>
      </c>
      <c r="S35" s="109">
        <f>SUMIF('Emission Factors'!$C:$C,'Sample Report Format'!$I35,'Emission Factors'!$M:$M)*SUMIF('Emission Factors'!$C:$C,'Sample Report Format'!$I35,'Emission Factors'!F:F)*$L35/2000</f>
        <v>0</v>
      </c>
      <c r="T35" s="103">
        <f>SUMIF('Emission Factors'!$C:$C,'Sample Report Format'!$I35,'Emission Factors'!$M:$M)*SUMIF('Emission Factors'!$C:$C,'Sample Report Format'!$I35,'Emission Factors'!G:G)*$L35/2000</f>
        <v>0</v>
      </c>
      <c r="U35" s="103">
        <f>SUMIF('Emission Factors'!$C:$C,'Sample Report Format'!$I35,'Emission Factors'!$M:$M)*SUMIF('Emission Factors'!$C:$C,'Sample Report Format'!$I35,'Emission Factors'!H:H)*$L35/2000</f>
        <v>0</v>
      </c>
      <c r="V35" s="103">
        <f>SUMIF('Emission Factors'!$C:$C,'Sample Report Format'!$I35,'Emission Factors'!$M:$M)*SUMIF('Emission Factors'!$C:$C,'Sample Report Format'!$I35,'Emission Factors'!I:I)*$L35/2000</f>
        <v>0</v>
      </c>
      <c r="W35" s="103">
        <f>SUMIF('Emission Factors'!$C:$C,'Sample Report Format'!$I35,'Emission Factors'!$M:$M)*SUMIF('Emission Factors'!$C:$C,'Sample Report Format'!$I35,'Emission Factors'!J:J)*$L35/2000</f>
        <v>0</v>
      </c>
      <c r="X35" s="103">
        <f>SUMIF('Emission Factors'!$C:$C,'Sample Report Format'!$I35,'Emission Factors'!$M:$M)*SUMIF('Emission Factors'!$C:$C,'Sample Report Format'!$I35,'Emission Factors'!K:K)*$L35/2000</f>
        <v>0</v>
      </c>
      <c r="Y35" s="104">
        <f>SUMIF('Emission Factors'!$C:$C,'Sample Report Format'!$I35,'Emission Factors'!$M:$M)*SUMIF('Emission Factors'!$C:$C,'Sample Report Format'!$I35,'Emission Factors'!L:L)*$L35/2000</f>
        <v>0</v>
      </c>
    </row>
    <row r="36" spans="1:25" ht="12.75">
      <c r="A36" s="85"/>
      <c r="B36" s="132"/>
      <c r="C36" s="98" t="e">
        <f>VLOOKUP(B36,'CO AB Dis id'!E30:F44,2,FALSE)</f>
        <v>#N/A</v>
      </c>
      <c r="D36" s="132"/>
      <c r="E36" s="98" t="e">
        <f>VLOOKUP(D36,'CO AB Dis id'!E47:F81,2,FALSE)</f>
        <v>#N/A</v>
      </c>
      <c r="F36" s="33"/>
      <c r="G36" s="98" t="e">
        <f>VLOOKUP(F36,'CO AB Dis id'!$B$4:$C$61,2,FALSE)</f>
        <v>#N/A</v>
      </c>
      <c r="H36" s="33"/>
      <c r="I36" s="84" t="e">
        <f>VLOOKUP($H36,'Emission Factors'!$B:$E,2,FALSE)</f>
        <v>#N/A</v>
      </c>
      <c r="J36" s="84" t="e">
        <f>VLOOKUP($H36,'Emission Factors'!$B:$E,3,FALSE)</f>
        <v>#N/A</v>
      </c>
      <c r="K36" s="84" t="e">
        <f>VLOOKUP($H36,'Emission Factors'!$B:$E,4,FALSE)</f>
        <v>#N/A</v>
      </c>
      <c r="L36" s="33"/>
      <c r="M36" s="33"/>
      <c r="N36" s="77"/>
      <c r="O36" s="77"/>
      <c r="P36" s="77"/>
      <c r="Q36" s="86"/>
      <c r="R36" s="107" t="e">
        <f>VLOOKUP(I36,'Emission Factors'!C:M,11,FALSE)</f>
        <v>#N/A</v>
      </c>
      <c r="S36" s="109">
        <f>SUMIF('Emission Factors'!$C:$C,'Sample Report Format'!$I36,'Emission Factors'!$M:$M)*SUMIF('Emission Factors'!$C:$C,'Sample Report Format'!$I36,'Emission Factors'!F:F)*$L36/2000</f>
        <v>0</v>
      </c>
      <c r="T36" s="103">
        <f>SUMIF('Emission Factors'!$C:$C,'Sample Report Format'!$I36,'Emission Factors'!$M:$M)*SUMIF('Emission Factors'!$C:$C,'Sample Report Format'!$I36,'Emission Factors'!G:G)*$L36/2000</f>
        <v>0</v>
      </c>
      <c r="U36" s="103">
        <f>SUMIF('Emission Factors'!$C:$C,'Sample Report Format'!$I36,'Emission Factors'!$M:$M)*SUMIF('Emission Factors'!$C:$C,'Sample Report Format'!$I36,'Emission Factors'!H:H)*$L36/2000</f>
        <v>0</v>
      </c>
      <c r="V36" s="103">
        <f>SUMIF('Emission Factors'!$C:$C,'Sample Report Format'!$I36,'Emission Factors'!$M:$M)*SUMIF('Emission Factors'!$C:$C,'Sample Report Format'!$I36,'Emission Factors'!I:I)*$L36/2000</f>
        <v>0</v>
      </c>
      <c r="W36" s="103">
        <f>SUMIF('Emission Factors'!$C:$C,'Sample Report Format'!$I36,'Emission Factors'!$M:$M)*SUMIF('Emission Factors'!$C:$C,'Sample Report Format'!$I36,'Emission Factors'!J:J)*$L36/2000</f>
        <v>0</v>
      </c>
      <c r="X36" s="103">
        <f>SUMIF('Emission Factors'!$C:$C,'Sample Report Format'!$I36,'Emission Factors'!$M:$M)*SUMIF('Emission Factors'!$C:$C,'Sample Report Format'!$I36,'Emission Factors'!K:K)*$L36/2000</f>
        <v>0</v>
      </c>
      <c r="Y36" s="104">
        <f>SUMIF('Emission Factors'!$C:$C,'Sample Report Format'!$I36,'Emission Factors'!$M:$M)*SUMIF('Emission Factors'!$C:$C,'Sample Report Format'!$I36,'Emission Factors'!L:L)*$L36/2000</f>
        <v>0</v>
      </c>
    </row>
    <row r="37" spans="1:25" ht="12.75">
      <c r="A37" s="85"/>
      <c r="B37" s="132"/>
      <c r="C37" s="98" t="e">
        <f>VLOOKUP(B37,'CO AB Dis id'!E31:F45,2,FALSE)</f>
        <v>#N/A</v>
      </c>
      <c r="D37" s="132"/>
      <c r="E37" s="98" t="e">
        <f>VLOOKUP(D37,'CO AB Dis id'!E48:F82,2,FALSE)</f>
        <v>#N/A</v>
      </c>
      <c r="F37" s="33"/>
      <c r="G37" s="98" t="e">
        <f>VLOOKUP(F37,'CO AB Dis id'!$B$4:$C$61,2,FALSE)</f>
        <v>#N/A</v>
      </c>
      <c r="H37" s="33"/>
      <c r="I37" s="84" t="e">
        <f>VLOOKUP($H37,'Emission Factors'!$B:$E,2,FALSE)</f>
        <v>#N/A</v>
      </c>
      <c r="J37" s="84" t="e">
        <f>VLOOKUP($H37,'Emission Factors'!$B:$E,3,FALSE)</f>
        <v>#N/A</v>
      </c>
      <c r="K37" s="84" t="e">
        <f>VLOOKUP($H37,'Emission Factors'!$B:$E,4,FALSE)</f>
        <v>#N/A</v>
      </c>
      <c r="L37" s="33"/>
      <c r="M37" s="33"/>
      <c r="N37" s="77"/>
      <c r="O37" s="77"/>
      <c r="P37" s="77"/>
      <c r="Q37" s="86"/>
      <c r="R37" s="107" t="e">
        <f>VLOOKUP(I37,'Emission Factors'!C:M,11,FALSE)</f>
        <v>#N/A</v>
      </c>
      <c r="S37" s="109">
        <f>SUMIF('Emission Factors'!$C:$C,'Sample Report Format'!$I37,'Emission Factors'!$M:$M)*SUMIF('Emission Factors'!$C:$C,'Sample Report Format'!$I37,'Emission Factors'!F:F)*$L37/2000</f>
        <v>0</v>
      </c>
      <c r="T37" s="103">
        <f>SUMIF('Emission Factors'!$C:$C,'Sample Report Format'!$I37,'Emission Factors'!$M:$M)*SUMIF('Emission Factors'!$C:$C,'Sample Report Format'!$I37,'Emission Factors'!G:G)*$L37/2000</f>
        <v>0</v>
      </c>
      <c r="U37" s="103">
        <f>SUMIF('Emission Factors'!$C:$C,'Sample Report Format'!$I37,'Emission Factors'!$M:$M)*SUMIF('Emission Factors'!$C:$C,'Sample Report Format'!$I37,'Emission Factors'!H:H)*$L37/2000</f>
        <v>0</v>
      </c>
      <c r="V37" s="103">
        <f>SUMIF('Emission Factors'!$C:$C,'Sample Report Format'!$I37,'Emission Factors'!$M:$M)*SUMIF('Emission Factors'!$C:$C,'Sample Report Format'!$I37,'Emission Factors'!I:I)*$L37/2000</f>
        <v>0</v>
      </c>
      <c r="W37" s="103">
        <f>SUMIF('Emission Factors'!$C:$C,'Sample Report Format'!$I37,'Emission Factors'!$M:$M)*SUMIF('Emission Factors'!$C:$C,'Sample Report Format'!$I37,'Emission Factors'!J:J)*$L37/2000</f>
        <v>0</v>
      </c>
      <c r="X37" s="103">
        <f>SUMIF('Emission Factors'!$C:$C,'Sample Report Format'!$I37,'Emission Factors'!$M:$M)*SUMIF('Emission Factors'!$C:$C,'Sample Report Format'!$I37,'Emission Factors'!K:K)*$L37/2000</f>
        <v>0</v>
      </c>
      <c r="Y37" s="104">
        <f>SUMIF('Emission Factors'!$C:$C,'Sample Report Format'!$I37,'Emission Factors'!$M:$M)*SUMIF('Emission Factors'!$C:$C,'Sample Report Format'!$I37,'Emission Factors'!L:L)*$L37/2000</f>
        <v>0</v>
      </c>
    </row>
    <row r="38" spans="1:25" ht="12.75">
      <c r="A38" s="85"/>
      <c r="B38" s="132"/>
      <c r="C38" s="98" t="e">
        <f>VLOOKUP(B38,'CO AB Dis id'!E32:F46,2,FALSE)</f>
        <v>#N/A</v>
      </c>
      <c r="D38" s="132"/>
      <c r="E38" s="98" t="e">
        <f>VLOOKUP(D38,'CO AB Dis id'!E49:F83,2,FALSE)</f>
        <v>#N/A</v>
      </c>
      <c r="F38" s="33"/>
      <c r="G38" s="98" t="e">
        <f>VLOOKUP(F38,'CO AB Dis id'!$B$4:$C$61,2,FALSE)</f>
        <v>#N/A</v>
      </c>
      <c r="H38" s="33"/>
      <c r="I38" s="84" t="e">
        <f>VLOOKUP($H38,'Emission Factors'!$B:$E,2,FALSE)</f>
        <v>#N/A</v>
      </c>
      <c r="J38" s="84" t="e">
        <f>VLOOKUP($H38,'Emission Factors'!$B:$E,3,FALSE)</f>
        <v>#N/A</v>
      </c>
      <c r="K38" s="84" t="e">
        <f>VLOOKUP($H38,'Emission Factors'!$B:$E,4,FALSE)</f>
        <v>#N/A</v>
      </c>
      <c r="L38" s="33"/>
      <c r="M38" s="33"/>
      <c r="N38" s="77"/>
      <c r="O38" s="77"/>
      <c r="P38" s="77"/>
      <c r="Q38" s="86"/>
      <c r="R38" s="107" t="e">
        <f>VLOOKUP(I38,'Emission Factors'!C:M,11,FALSE)</f>
        <v>#N/A</v>
      </c>
      <c r="S38" s="109">
        <f>SUMIF('Emission Factors'!$C:$C,'Sample Report Format'!$I38,'Emission Factors'!$M:$M)*SUMIF('Emission Factors'!$C:$C,'Sample Report Format'!$I38,'Emission Factors'!F:F)*$L38/2000</f>
        <v>0</v>
      </c>
      <c r="T38" s="103">
        <f>SUMIF('Emission Factors'!$C:$C,'Sample Report Format'!$I38,'Emission Factors'!$M:$M)*SUMIF('Emission Factors'!$C:$C,'Sample Report Format'!$I38,'Emission Factors'!G:G)*$L38/2000</f>
        <v>0</v>
      </c>
      <c r="U38" s="103">
        <f>SUMIF('Emission Factors'!$C:$C,'Sample Report Format'!$I38,'Emission Factors'!$M:$M)*SUMIF('Emission Factors'!$C:$C,'Sample Report Format'!$I38,'Emission Factors'!H:H)*$L38/2000</f>
        <v>0</v>
      </c>
      <c r="V38" s="103">
        <f>SUMIF('Emission Factors'!$C:$C,'Sample Report Format'!$I38,'Emission Factors'!$M:$M)*SUMIF('Emission Factors'!$C:$C,'Sample Report Format'!$I38,'Emission Factors'!I:I)*$L38/2000</f>
        <v>0</v>
      </c>
      <c r="W38" s="103">
        <f>SUMIF('Emission Factors'!$C:$C,'Sample Report Format'!$I38,'Emission Factors'!$M:$M)*SUMIF('Emission Factors'!$C:$C,'Sample Report Format'!$I38,'Emission Factors'!J:J)*$L38/2000</f>
        <v>0</v>
      </c>
      <c r="X38" s="103">
        <f>SUMIF('Emission Factors'!$C:$C,'Sample Report Format'!$I38,'Emission Factors'!$M:$M)*SUMIF('Emission Factors'!$C:$C,'Sample Report Format'!$I38,'Emission Factors'!K:K)*$L38/2000</f>
        <v>0</v>
      </c>
      <c r="Y38" s="104">
        <f>SUMIF('Emission Factors'!$C:$C,'Sample Report Format'!$I38,'Emission Factors'!$M:$M)*SUMIF('Emission Factors'!$C:$C,'Sample Report Format'!$I38,'Emission Factors'!L:L)*$L38/2000</f>
        <v>0</v>
      </c>
    </row>
    <row r="39" spans="1:25" ht="12.75">
      <c r="A39" s="85"/>
      <c r="B39" s="132"/>
      <c r="C39" s="98" t="e">
        <f>VLOOKUP(B39,'CO AB Dis id'!E33:F47,2,FALSE)</f>
        <v>#N/A</v>
      </c>
      <c r="D39" s="132"/>
      <c r="E39" s="98" t="e">
        <f>VLOOKUP(D39,'CO AB Dis id'!E50:F84,2,FALSE)</f>
        <v>#N/A</v>
      </c>
      <c r="F39" s="33"/>
      <c r="G39" s="98" t="e">
        <f>VLOOKUP(F39,'CO AB Dis id'!$B$4:$C$61,2,FALSE)</f>
        <v>#N/A</v>
      </c>
      <c r="H39" s="33"/>
      <c r="I39" s="84" t="e">
        <f>VLOOKUP($H39,'Emission Factors'!$B:$E,2,FALSE)</f>
        <v>#N/A</v>
      </c>
      <c r="J39" s="84" t="e">
        <f>VLOOKUP($H39,'Emission Factors'!$B:$E,3,FALSE)</f>
        <v>#N/A</v>
      </c>
      <c r="K39" s="84" t="e">
        <f>VLOOKUP($H39,'Emission Factors'!$B:$E,4,FALSE)</f>
        <v>#N/A</v>
      </c>
      <c r="L39" s="33"/>
      <c r="M39" s="33"/>
      <c r="N39" s="77"/>
      <c r="O39" s="77"/>
      <c r="P39" s="77"/>
      <c r="Q39" s="86"/>
      <c r="R39" s="107" t="e">
        <f>VLOOKUP(I39,'Emission Factors'!C:M,11,FALSE)</f>
        <v>#N/A</v>
      </c>
      <c r="S39" s="109">
        <f>SUMIF('Emission Factors'!$C:$C,'Sample Report Format'!$I39,'Emission Factors'!$M:$M)*SUMIF('Emission Factors'!$C:$C,'Sample Report Format'!$I39,'Emission Factors'!F:F)*$L39/2000</f>
        <v>0</v>
      </c>
      <c r="T39" s="103">
        <f>SUMIF('Emission Factors'!$C:$C,'Sample Report Format'!$I39,'Emission Factors'!$M:$M)*SUMIF('Emission Factors'!$C:$C,'Sample Report Format'!$I39,'Emission Factors'!G:G)*$L39/2000</f>
        <v>0</v>
      </c>
      <c r="U39" s="103">
        <f>SUMIF('Emission Factors'!$C:$C,'Sample Report Format'!$I39,'Emission Factors'!$M:$M)*SUMIF('Emission Factors'!$C:$C,'Sample Report Format'!$I39,'Emission Factors'!H:H)*$L39/2000</f>
        <v>0</v>
      </c>
      <c r="V39" s="103">
        <f>SUMIF('Emission Factors'!$C:$C,'Sample Report Format'!$I39,'Emission Factors'!$M:$M)*SUMIF('Emission Factors'!$C:$C,'Sample Report Format'!$I39,'Emission Factors'!I:I)*$L39/2000</f>
        <v>0</v>
      </c>
      <c r="W39" s="103">
        <f>SUMIF('Emission Factors'!$C:$C,'Sample Report Format'!$I39,'Emission Factors'!$M:$M)*SUMIF('Emission Factors'!$C:$C,'Sample Report Format'!$I39,'Emission Factors'!J:J)*$L39/2000</f>
        <v>0</v>
      </c>
      <c r="X39" s="103">
        <f>SUMIF('Emission Factors'!$C:$C,'Sample Report Format'!$I39,'Emission Factors'!$M:$M)*SUMIF('Emission Factors'!$C:$C,'Sample Report Format'!$I39,'Emission Factors'!K:K)*$L39/2000</f>
        <v>0</v>
      </c>
      <c r="Y39" s="104">
        <f>SUMIF('Emission Factors'!$C:$C,'Sample Report Format'!$I39,'Emission Factors'!$M:$M)*SUMIF('Emission Factors'!$C:$C,'Sample Report Format'!$I39,'Emission Factors'!L:L)*$L39/2000</f>
        <v>0</v>
      </c>
    </row>
    <row r="40" spans="1:25" ht="12.75">
      <c r="A40" s="85"/>
      <c r="B40" s="132"/>
      <c r="C40" s="98" t="e">
        <f>VLOOKUP(B40,'CO AB Dis id'!E34:F48,2,FALSE)</f>
        <v>#N/A</v>
      </c>
      <c r="D40" s="132"/>
      <c r="E40" s="98" t="e">
        <f>VLOOKUP(D40,'CO AB Dis id'!E51:F85,2,FALSE)</f>
        <v>#N/A</v>
      </c>
      <c r="F40" s="33"/>
      <c r="G40" s="98" t="e">
        <f>VLOOKUP(F40,'CO AB Dis id'!$B$4:$C$61,2,FALSE)</f>
        <v>#N/A</v>
      </c>
      <c r="H40" s="33"/>
      <c r="I40" s="84" t="e">
        <f>VLOOKUP($H40,'Emission Factors'!$B:$E,2,FALSE)</f>
        <v>#N/A</v>
      </c>
      <c r="J40" s="84" t="e">
        <f>VLOOKUP($H40,'Emission Factors'!$B:$E,3,FALSE)</f>
        <v>#N/A</v>
      </c>
      <c r="K40" s="84" t="e">
        <f>VLOOKUP($H40,'Emission Factors'!$B:$E,4,FALSE)</f>
        <v>#N/A</v>
      </c>
      <c r="L40" s="33"/>
      <c r="M40" s="33"/>
      <c r="N40" s="77"/>
      <c r="O40" s="77"/>
      <c r="P40" s="77"/>
      <c r="Q40" s="86"/>
      <c r="R40" s="107" t="e">
        <f>VLOOKUP(I40,'Emission Factors'!C:M,11,FALSE)</f>
        <v>#N/A</v>
      </c>
      <c r="S40" s="109">
        <f>SUMIF('Emission Factors'!$C:$C,'Sample Report Format'!$I40,'Emission Factors'!$M:$M)*SUMIF('Emission Factors'!$C:$C,'Sample Report Format'!$I40,'Emission Factors'!F:F)*$L40/2000</f>
        <v>0</v>
      </c>
      <c r="T40" s="103">
        <f>SUMIF('Emission Factors'!$C:$C,'Sample Report Format'!$I40,'Emission Factors'!$M:$M)*SUMIF('Emission Factors'!$C:$C,'Sample Report Format'!$I40,'Emission Factors'!G:G)*$L40/2000</f>
        <v>0</v>
      </c>
      <c r="U40" s="103">
        <f>SUMIF('Emission Factors'!$C:$C,'Sample Report Format'!$I40,'Emission Factors'!$M:$M)*SUMIF('Emission Factors'!$C:$C,'Sample Report Format'!$I40,'Emission Factors'!H:H)*$L40/2000</f>
        <v>0</v>
      </c>
      <c r="V40" s="103">
        <f>SUMIF('Emission Factors'!$C:$C,'Sample Report Format'!$I40,'Emission Factors'!$M:$M)*SUMIF('Emission Factors'!$C:$C,'Sample Report Format'!$I40,'Emission Factors'!I:I)*$L40/2000</f>
        <v>0</v>
      </c>
      <c r="W40" s="103">
        <f>SUMIF('Emission Factors'!$C:$C,'Sample Report Format'!$I40,'Emission Factors'!$M:$M)*SUMIF('Emission Factors'!$C:$C,'Sample Report Format'!$I40,'Emission Factors'!J:J)*$L40/2000</f>
        <v>0</v>
      </c>
      <c r="X40" s="103">
        <f>SUMIF('Emission Factors'!$C:$C,'Sample Report Format'!$I40,'Emission Factors'!$M:$M)*SUMIF('Emission Factors'!$C:$C,'Sample Report Format'!$I40,'Emission Factors'!K:K)*$L40/2000</f>
        <v>0</v>
      </c>
      <c r="Y40" s="104">
        <f>SUMIF('Emission Factors'!$C:$C,'Sample Report Format'!$I40,'Emission Factors'!$M:$M)*SUMIF('Emission Factors'!$C:$C,'Sample Report Format'!$I40,'Emission Factors'!L:L)*$L40/2000</f>
        <v>0</v>
      </c>
    </row>
    <row r="41" spans="1:25" ht="12.75">
      <c r="A41" s="85"/>
      <c r="B41" s="132"/>
      <c r="C41" s="98" t="e">
        <f>VLOOKUP(B41,'CO AB Dis id'!E35:F49,2,FALSE)</f>
        <v>#N/A</v>
      </c>
      <c r="D41" s="132"/>
      <c r="E41" s="98" t="e">
        <f>VLOOKUP(D41,'CO AB Dis id'!E52:F86,2,FALSE)</f>
        <v>#N/A</v>
      </c>
      <c r="F41" s="33"/>
      <c r="G41" s="98" t="e">
        <f>VLOOKUP(F41,'CO AB Dis id'!$B$4:$C$61,2,FALSE)</f>
        <v>#N/A</v>
      </c>
      <c r="H41" s="33"/>
      <c r="I41" s="84" t="e">
        <f>VLOOKUP($H41,'Emission Factors'!$B:$E,2,FALSE)</f>
        <v>#N/A</v>
      </c>
      <c r="J41" s="84" t="e">
        <f>VLOOKUP($H41,'Emission Factors'!$B:$E,3,FALSE)</f>
        <v>#N/A</v>
      </c>
      <c r="K41" s="84" t="e">
        <f>VLOOKUP($H41,'Emission Factors'!$B:$E,4,FALSE)</f>
        <v>#N/A</v>
      </c>
      <c r="L41" s="33"/>
      <c r="M41" s="33"/>
      <c r="N41" s="77"/>
      <c r="O41" s="77"/>
      <c r="P41" s="77"/>
      <c r="Q41" s="86"/>
      <c r="R41" s="107" t="e">
        <f>VLOOKUP(I41,'Emission Factors'!C:M,11,FALSE)</f>
        <v>#N/A</v>
      </c>
      <c r="S41" s="109">
        <f>SUMIF('Emission Factors'!$C:$C,'Sample Report Format'!$I41,'Emission Factors'!$M:$M)*SUMIF('Emission Factors'!$C:$C,'Sample Report Format'!$I41,'Emission Factors'!F:F)*$L41/2000</f>
        <v>0</v>
      </c>
      <c r="T41" s="103">
        <f>SUMIF('Emission Factors'!$C:$C,'Sample Report Format'!$I41,'Emission Factors'!$M:$M)*SUMIF('Emission Factors'!$C:$C,'Sample Report Format'!$I41,'Emission Factors'!G:G)*$L41/2000</f>
        <v>0</v>
      </c>
      <c r="U41" s="103">
        <f>SUMIF('Emission Factors'!$C:$C,'Sample Report Format'!$I41,'Emission Factors'!$M:$M)*SUMIF('Emission Factors'!$C:$C,'Sample Report Format'!$I41,'Emission Factors'!H:H)*$L41/2000</f>
        <v>0</v>
      </c>
      <c r="V41" s="103">
        <f>SUMIF('Emission Factors'!$C:$C,'Sample Report Format'!$I41,'Emission Factors'!$M:$M)*SUMIF('Emission Factors'!$C:$C,'Sample Report Format'!$I41,'Emission Factors'!I:I)*$L41/2000</f>
        <v>0</v>
      </c>
      <c r="W41" s="103">
        <f>SUMIF('Emission Factors'!$C:$C,'Sample Report Format'!$I41,'Emission Factors'!$M:$M)*SUMIF('Emission Factors'!$C:$C,'Sample Report Format'!$I41,'Emission Factors'!J:J)*$L41/2000</f>
        <v>0</v>
      </c>
      <c r="X41" s="103">
        <f>SUMIF('Emission Factors'!$C:$C,'Sample Report Format'!$I41,'Emission Factors'!$M:$M)*SUMIF('Emission Factors'!$C:$C,'Sample Report Format'!$I41,'Emission Factors'!K:K)*$L41/2000</f>
        <v>0</v>
      </c>
      <c r="Y41" s="104">
        <f>SUMIF('Emission Factors'!$C:$C,'Sample Report Format'!$I41,'Emission Factors'!$M:$M)*SUMIF('Emission Factors'!$C:$C,'Sample Report Format'!$I41,'Emission Factors'!L:L)*$L41/2000</f>
        <v>0</v>
      </c>
    </row>
    <row r="42" spans="1:25" ht="12.75">
      <c r="A42" s="85"/>
      <c r="B42" s="132"/>
      <c r="C42" s="98" t="e">
        <f>VLOOKUP(B42,'CO AB Dis id'!E36:F50,2,FALSE)</f>
        <v>#N/A</v>
      </c>
      <c r="D42" s="132"/>
      <c r="E42" s="98" t="e">
        <f>VLOOKUP(D42,'CO AB Dis id'!E53:F87,2,FALSE)</f>
        <v>#N/A</v>
      </c>
      <c r="F42" s="33"/>
      <c r="G42" s="98" t="e">
        <f>VLOOKUP(F42,'CO AB Dis id'!$B$4:$C$61,2,FALSE)</f>
        <v>#N/A</v>
      </c>
      <c r="H42" s="33"/>
      <c r="I42" s="84" t="e">
        <f>VLOOKUP($H42,'Emission Factors'!$B:$E,2,FALSE)</f>
        <v>#N/A</v>
      </c>
      <c r="J42" s="84" t="e">
        <f>VLOOKUP($H42,'Emission Factors'!$B:$E,3,FALSE)</f>
        <v>#N/A</v>
      </c>
      <c r="K42" s="84" t="e">
        <f>VLOOKUP($H42,'Emission Factors'!$B:$E,4,FALSE)</f>
        <v>#N/A</v>
      </c>
      <c r="L42" s="33"/>
      <c r="M42" s="33"/>
      <c r="N42" s="77"/>
      <c r="O42" s="77"/>
      <c r="P42" s="77"/>
      <c r="Q42" s="86"/>
      <c r="R42" s="107" t="e">
        <f>VLOOKUP(I42,'Emission Factors'!C:M,11,FALSE)</f>
        <v>#N/A</v>
      </c>
      <c r="S42" s="109">
        <f>SUMIF('Emission Factors'!$C:$C,'Sample Report Format'!$I42,'Emission Factors'!$M:$M)*SUMIF('Emission Factors'!$C:$C,'Sample Report Format'!$I42,'Emission Factors'!F:F)*$L42/2000</f>
        <v>0</v>
      </c>
      <c r="T42" s="103">
        <f>SUMIF('Emission Factors'!$C:$C,'Sample Report Format'!$I42,'Emission Factors'!$M:$M)*SUMIF('Emission Factors'!$C:$C,'Sample Report Format'!$I42,'Emission Factors'!G:G)*$L42/2000</f>
        <v>0</v>
      </c>
      <c r="U42" s="103">
        <f>SUMIF('Emission Factors'!$C:$C,'Sample Report Format'!$I42,'Emission Factors'!$M:$M)*SUMIF('Emission Factors'!$C:$C,'Sample Report Format'!$I42,'Emission Factors'!H:H)*$L42/2000</f>
        <v>0</v>
      </c>
      <c r="V42" s="103">
        <f>SUMIF('Emission Factors'!$C:$C,'Sample Report Format'!$I42,'Emission Factors'!$M:$M)*SUMIF('Emission Factors'!$C:$C,'Sample Report Format'!$I42,'Emission Factors'!I:I)*$L42/2000</f>
        <v>0</v>
      </c>
      <c r="W42" s="103">
        <f>SUMIF('Emission Factors'!$C:$C,'Sample Report Format'!$I42,'Emission Factors'!$M:$M)*SUMIF('Emission Factors'!$C:$C,'Sample Report Format'!$I42,'Emission Factors'!J:J)*$L42/2000</f>
        <v>0</v>
      </c>
      <c r="X42" s="103">
        <f>SUMIF('Emission Factors'!$C:$C,'Sample Report Format'!$I42,'Emission Factors'!$M:$M)*SUMIF('Emission Factors'!$C:$C,'Sample Report Format'!$I42,'Emission Factors'!K:K)*$L42/2000</f>
        <v>0</v>
      </c>
      <c r="Y42" s="104">
        <f>SUMIF('Emission Factors'!$C:$C,'Sample Report Format'!$I42,'Emission Factors'!$M:$M)*SUMIF('Emission Factors'!$C:$C,'Sample Report Format'!$I42,'Emission Factors'!L:L)*$L42/2000</f>
        <v>0</v>
      </c>
    </row>
    <row r="43" spans="1:25" ht="12.75">
      <c r="A43" s="85"/>
      <c r="B43" s="132"/>
      <c r="C43" s="98" t="e">
        <f>VLOOKUP(B43,'CO AB Dis id'!E37:F51,2,FALSE)</f>
        <v>#N/A</v>
      </c>
      <c r="D43" s="132"/>
      <c r="E43" s="98" t="e">
        <f>VLOOKUP(D43,'CO AB Dis id'!E54:F88,2,FALSE)</f>
        <v>#N/A</v>
      </c>
      <c r="F43" s="33"/>
      <c r="G43" s="98" t="e">
        <f>VLOOKUP(F43,'CO AB Dis id'!$B$4:$C$61,2,FALSE)</f>
        <v>#N/A</v>
      </c>
      <c r="H43" s="33"/>
      <c r="I43" s="84" t="e">
        <f>VLOOKUP($H43,'Emission Factors'!$B:$E,2,FALSE)</f>
        <v>#N/A</v>
      </c>
      <c r="J43" s="84" t="e">
        <f>VLOOKUP($H43,'Emission Factors'!$B:$E,3,FALSE)</f>
        <v>#N/A</v>
      </c>
      <c r="K43" s="84" t="e">
        <f>VLOOKUP($H43,'Emission Factors'!$B:$E,4,FALSE)</f>
        <v>#N/A</v>
      </c>
      <c r="L43" s="33"/>
      <c r="M43" s="33"/>
      <c r="N43" s="77"/>
      <c r="O43" s="77"/>
      <c r="P43" s="77"/>
      <c r="Q43" s="86"/>
      <c r="R43" s="107" t="e">
        <f>VLOOKUP(I43,'Emission Factors'!C:M,11,FALSE)</f>
        <v>#N/A</v>
      </c>
      <c r="S43" s="109">
        <f>SUMIF('Emission Factors'!$C:$C,'Sample Report Format'!$I43,'Emission Factors'!$M:$M)*SUMIF('Emission Factors'!$C:$C,'Sample Report Format'!$I43,'Emission Factors'!F:F)*$L43/2000</f>
        <v>0</v>
      </c>
      <c r="T43" s="103">
        <f>SUMIF('Emission Factors'!$C:$C,'Sample Report Format'!$I43,'Emission Factors'!$M:$M)*SUMIF('Emission Factors'!$C:$C,'Sample Report Format'!$I43,'Emission Factors'!G:G)*$L43/2000</f>
        <v>0</v>
      </c>
      <c r="U43" s="103">
        <f>SUMIF('Emission Factors'!$C:$C,'Sample Report Format'!$I43,'Emission Factors'!$M:$M)*SUMIF('Emission Factors'!$C:$C,'Sample Report Format'!$I43,'Emission Factors'!H:H)*$L43/2000</f>
        <v>0</v>
      </c>
      <c r="V43" s="103">
        <f>SUMIF('Emission Factors'!$C:$C,'Sample Report Format'!$I43,'Emission Factors'!$M:$M)*SUMIF('Emission Factors'!$C:$C,'Sample Report Format'!$I43,'Emission Factors'!I:I)*$L43/2000</f>
        <v>0</v>
      </c>
      <c r="W43" s="103">
        <f>SUMIF('Emission Factors'!$C:$C,'Sample Report Format'!$I43,'Emission Factors'!$M:$M)*SUMIF('Emission Factors'!$C:$C,'Sample Report Format'!$I43,'Emission Factors'!J:J)*$L43/2000</f>
        <v>0</v>
      </c>
      <c r="X43" s="103">
        <f>SUMIF('Emission Factors'!$C:$C,'Sample Report Format'!$I43,'Emission Factors'!$M:$M)*SUMIF('Emission Factors'!$C:$C,'Sample Report Format'!$I43,'Emission Factors'!K:K)*$L43/2000</f>
        <v>0</v>
      </c>
      <c r="Y43" s="104">
        <f>SUMIF('Emission Factors'!$C:$C,'Sample Report Format'!$I43,'Emission Factors'!$M:$M)*SUMIF('Emission Factors'!$C:$C,'Sample Report Format'!$I43,'Emission Factors'!L:L)*$L43/2000</f>
        <v>0</v>
      </c>
    </row>
    <row r="44" spans="1:25" ht="12.75">
      <c r="A44" s="85"/>
      <c r="B44" s="132"/>
      <c r="C44" s="98" t="e">
        <f>VLOOKUP(B44,'CO AB Dis id'!E38:F52,2,FALSE)</f>
        <v>#N/A</v>
      </c>
      <c r="D44" s="132"/>
      <c r="E44" s="98" t="e">
        <f>VLOOKUP(D44,'CO AB Dis id'!E55:F89,2,FALSE)</f>
        <v>#N/A</v>
      </c>
      <c r="F44" s="33"/>
      <c r="G44" s="98" t="e">
        <f>VLOOKUP(F44,'CO AB Dis id'!$B$4:$C$61,2,FALSE)</f>
        <v>#N/A</v>
      </c>
      <c r="H44" s="33"/>
      <c r="I44" s="84" t="e">
        <f>VLOOKUP($H44,'Emission Factors'!$B:$E,2,FALSE)</f>
        <v>#N/A</v>
      </c>
      <c r="J44" s="84" t="e">
        <f>VLOOKUP($H44,'Emission Factors'!$B:$E,3,FALSE)</f>
        <v>#N/A</v>
      </c>
      <c r="K44" s="84" t="e">
        <f>VLOOKUP($H44,'Emission Factors'!$B:$E,4,FALSE)</f>
        <v>#N/A</v>
      </c>
      <c r="L44" s="33"/>
      <c r="M44" s="33"/>
      <c r="N44" s="77"/>
      <c r="O44" s="77"/>
      <c r="P44" s="77"/>
      <c r="Q44" s="86"/>
      <c r="R44" s="107" t="e">
        <f>VLOOKUP(I44,'Emission Factors'!C:M,11,FALSE)</f>
        <v>#N/A</v>
      </c>
      <c r="S44" s="109">
        <f>SUMIF('Emission Factors'!$C:$C,'Sample Report Format'!$I44,'Emission Factors'!$M:$M)*SUMIF('Emission Factors'!$C:$C,'Sample Report Format'!$I44,'Emission Factors'!F:F)*$L44/2000</f>
        <v>0</v>
      </c>
      <c r="T44" s="103">
        <f>SUMIF('Emission Factors'!$C:$C,'Sample Report Format'!$I44,'Emission Factors'!$M:$M)*SUMIF('Emission Factors'!$C:$C,'Sample Report Format'!$I44,'Emission Factors'!G:G)*$L44/2000</f>
        <v>0</v>
      </c>
      <c r="U44" s="103">
        <f>SUMIF('Emission Factors'!$C:$C,'Sample Report Format'!$I44,'Emission Factors'!$M:$M)*SUMIF('Emission Factors'!$C:$C,'Sample Report Format'!$I44,'Emission Factors'!H:H)*$L44/2000</f>
        <v>0</v>
      </c>
      <c r="V44" s="103">
        <f>SUMIF('Emission Factors'!$C:$C,'Sample Report Format'!$I44,'Emission Factors'!$M:$M)*SUMIF('Emission Factors'!$C:$C,'Sample Report Format'!$I44,'Emission Factors'!I:I)*$L44/2000</f>
        <v>0</v>
      </c>
      <c r="W44" s="103">
        <f>SUMIF('Emission Factors'!$C:$C,'Sample Report Format'!$I44,'Emission Factors'!$M:$M)*SUMIF('Emission Factors'!$C:$C,'Sample Report Format'!$I44,'Emission Factors'!J:J)*$L44/2000</f>
        <v>0</v>
      </c>
      <c r="X44" s="103">
        <f>SUMIF('Emission Factors'!$C:$C,'Sample Report Format'!$I44,'Emission Factors'!$M:$M)*SUMIF('Emission Factors'!$C:$C,'Sample Report Format'!$I44,'Emission Factors'!K:K)*$L44/2000</f>
        <v>0</v>
      </c>
      <c r="Y44" s="104">
        <f>SUMIF('Emission Factors'!$C:$C,'Sample Report Format'!$I44,'Emission Factors'!$M:$M)*SUMIF('Emission Factors'!$C:$C,'Sample Report Format'!$I44,'Emission Factors'!L:L)*$L44/2000</f>
        <v>0</v>
      </c>
    </row>
    <row r="45" spans="1:25" ht="12.75">
      <c r="A45" s="85"/>
      <c r="B45" s="132"/>
      <c r="C45" s="98" t="e">
        <f>VLOOKUP(B45,'CO AB Dis id'!E39:F53,2,FALSE)</f>
        <v>#N/A</v>
      </c>
      <c r="D45" s="132"/>
      <c r="E45" s="98" t="e">
        <f>VLOOKUP(D45,'CO AB Dis id'!E56:F90,2,FALSE)</f>
        <v>#N/A</v>
      </c>
      <c r="F45" s="33"/>
      <c r="G45" s="98" t="e">
        <f>VLOOKUP(F45,'CO AB Dis id'!$B$4:$C$61,2,FALSE)</f>
        <v>#N/A</v>
      </c>
      <c r="H45" s="33"/>
      <c r="I45" s="84" t="e">
        <f>VLOOKUP($H45,'Emission Factors'!$B:$E,2,FALSE)</f>
        <v>#N/A</v>
      </c>
      <c r="J45" s="84" t="e">
        <f>VLOOKUP($H45,'Emission Factors'!$B:$E,3,FALSE)</f>
        <v>#N/A</v>
      </c>
      <c r="K45" s="84" t="e">
        <f>VLOOKUP($H45,'Emission Factors'!$B:$E,4,FALSE)</f>
        <v>#N/A</v>
      </c>
      <c r="L45" s="33"/>
      <c r="M45" s="33"/>
      <c r="N45" s="77"/>
      <c r="O45" s="77"/>
      <c r="P45" s="77"/>
      <c r="Q45" s="86"/>
      <c r="R45" s="107" t="e">
        <f>VLOOKUP(I45,'Emission Factors'!C:M,11,FALSE)</f>
        <v>#N/A</v>
      </c>
      <c r="S45" s="109">
        <f>SUMIF('Emission Factors'!$C:$C,'Sample Report Format'!$I45,'Emission Factors'!$M:$M)*SUMIF('Emission Factors'!$C:$C,'Sample Report Format'!$I45,'Emission Factors'!F:F)*$L45/2000</f>
        <v>0</v>
      </c>
      <c r="T45" s="103">
        <f>SUMIF('Emission Factors'!$C:$C,'Sample Report Format'!$I45,'Emission Factors'!$M:$M)*SUMIF('Emission Factors'!$C:$C,'Sample Report Format'!$I45,'Emission Factors'!G:G)*$L45/2000</f>
        <v>0</v>
      </c>
      <c r="U45" s="103">
        <f>SUMIF('Emission Factors'!$C:$C,'Sample Report Format'!$I45,'Emission Factors'!$M:$M)*SUMIF('Emission Factors'!$C:$C,'Sample Report Format'!$I45,'Emission Factors'!H:H)*$L45/2000</f>
        <v>0</v>
      </c>
      <c r="V45" s="103">
        <f>SUMIF('Emission Factors'!$C:$C,'Sample Report Format'!$I45,'Emission Factors'!$M:$M)*SUMIF('Emission Factors'!$C:$C,'Sample Report Format'!$I45,'Emission Factors'!I:I)*$L45/2000</f>
        <v>0</v>
      </c>
      <c r="W45" s="103">
        <f>SUMIF('Emission Factors'!$C:$C,'Sample Report Format'!$I45,'Emission Factors'!$M:$M)*SUMIF('Emission Factors'!$C:$C,'Sample Report Format'!$I45,'Emission Factors'!J:J)*$L45/2000</f>
        <v>0</v>
      </c>
      <c r="X45" s="103">
        <f>SUMIF('Emission Factors'!$C:$C,'Sample Report Format'!$I45,'Emission Factors'!$M:$M)*SUMIF('Emission Factors'!$C:$C,'Sample Report Format'!$I45,'Emission Factors'!K:K)*$L45/2000</f>
        <v>0</v>
      </c>
      <c r="Y45" s="104">
        <f>SUMIF('Emission Factors'!$C:$C,'Sample Report Format'!$I45,'Emission Factors'!$M:$M)*SUMIF('Emission Factors'!$C:$C,'Sample Report Format'!$I45,'Emission Factors'!L:L)*$L45/2000</f>
        <v>0</v>
      </c>
    </row>
    <row r="46" spans="1:25" ht="12.75">
      <c r="A46" s="85"/>
      <c r="B46" s="132"/>
      <c r="C46" s="98" t="e">
        <f>VLOOKUP(B46,'CO AB Dis id'!E40:F54,2,FALSE)</f>
        <v>#N/A</v>
      </c>
      <c r="D46" s="132"/>
      <c r="E46" s="98" t="e">
        <f>VLOOKUP(D46,'CO AB Dis id'!E57:F91,2,FALSE)</f>
        <v>#N/A</v>
      </c>
      <c r="F46" s="33"/>
      <c r="G46" s="98" t="e">
        <f>VLOOKUP(F46,'CO AB Dis id'!$B$4:$C$61,2,FALSE)</f>
        <v>#N/A</v>
      </c>
      <c r="H46" s="33"/>
      <c r="I46" s="84" t="e">
        <f>VLOOKUP($H46,'Emission Factors'!$B:$E,2,FALSE)</f>
        <v>#N/A</v>
      </c>
      <c r="J46" s="84" t="e">
        <f>VLOOKUP($H46,'Emission Factors'!$B:$E,3,FALSE)</f>
        <v>#N/A</v>
      </c>
      <c r="K46" s="84" t="e">
        <f>VLOOKUP($H46,'Emission Factors'!$B:$E,4,FALSE)</f>
        <v>#N/A</v>
      </c>
      <c r="L46" s="33"/>
      <c r="M46" s="33"/>
      <c r="N46" s="77"/>
      <c r="O46" s="77"/>
      <c r="P46" s="77"/>
      <c r="Q46" s="86"/>
      <c r="R46" s="107" t="e">
        <f>VLOOKUP(I46,'Emission Factors'!C:M,11,FALSE)</f>
        <v>#N/A</v>
      </c>
      <c r="S46" s="109">
        <f>SUMIF('Emission Factors'!$C:$C,'Sample Report Format'!$I46,'Emission Factors'!$M:$M)*SUMIF('Emission Factors'!$C:$C,'Sample Report Format'!$I46,'Emission Factors'!F:F)*$L46/2000</f>
        <v>0</v>
      </c>
      <c r="T46" s="103">
        <f>SUMIF('Emission Factors'!$C:$C,'Sample Report Format'!$I46,'Emission Factors'!$M:$M)*SUMIF('Emission Factors'!$C:$C,'Sample Report Format'!$I46,'Emission Factors'!G:G)*$L46/2000</f>
        <v>0</v>
      </c>
      <c r="U46" s="103">
        <f>SUMIF('Emission Factors'!$C:$C,'Sample Report Format'!$I46,'Emission Factors'!$M:$M)*SUMIF('Emission Factors'!$C:$C,'Sample Report Format'!$I46,'Emission Factors'!H:H)*$L46/2000</f>
        <v>0</v>
      </c>
      <c r="V46" s="103">
        <f>SUMIF('Emission Factors'!$C:$C,'Sample Report Format'!$I46,'Emission Factors'!$M:$M)*SUMIF('Emission Factors'!$C:$C,'Sample Report Format'!$I46,'Emission Factors'!I:I)*$L46/2000</f>
        <v>0</v>
      </c>
      <c r="W46" s="103">
        <f>SUMIF('Emission Factors'!$C:$C,'Sample Report Format'!$I46,'Emission Factors'!$M:$M)*SUMIF('Emission Factors'!$C:$C,'Sample Report Format'!$I46,'Emission Factors'!J:J)*$L46/2000</f>
        <v>0</v>
      </c>
      <c r="X46" s="103">
        <f>SUMIF('Emission Factors'!$C:$C,'Sample Report Format'!$I46,'Emission Factors'!$M:$M)*SUMIF('Emission Factors'!$C:$C,'Sample Report Format'!$I46,'Emission Factors'!K:K)*$L46/2000</f>
        <v>0</v>
      </c>
      <c r="Y46" s="104">
        <f>SUMIF('Emission Factors'!$C:$C,'Sample Report Format'!$I46,'Emission Factors'!$M:$M)*SUMIF('Emission Factors'!$C:$C,'Sample Report Format'!$I46,'Emission Factors'!L:L)*$L46/2000</f>
        <v>0</v>
      </c>
    </row>
    <row r="47" spans="1:25" ht="12.75">
      <c r="A47" s="85"/>
      <c r="B47" s="132"/>
      <c r="C47" s="98" t="e">
        <f>VLOOKUP(B47,'CO AB Dis id'!E41:F55,2,FALSE)</f>
        <v>#N/A</v>
      </c>
      <c r="D47" s="132"/>
      <c r="E47" s="98" t="e">
        <f>VLOOKUP(D47,'CO AB Dis id'!E58:F92,2,FALSE)</f>
        <v>#N/A</v>
      </c>
      <c r="F47" s="33"/>
      <c r="G47" s="98" t="e">
        <f>VLOOKUP(F47,'CO AB Dis id'!$B$4:$C$61,2,FALSE)</f>
        <v>#N/A</v>
      </c>
      <c r="H47" s="33"/>
      <c r="I47" s="84" t="e">
        <f>VLOOKUP($H47,'Emission Factors'!$B:$E,2,FALSE)</f>
        <v>#N/A</v>
      </c>
      <c r="J47" s="84" t="e">
        <f>VLOOKUP($H47,'Emission Factors'!$B:$E,3,FALSE)</f>
        <v>#N/A</v>
      </c>
      <c r="K47" s="84" t="e">
        <f>VLOOKUP($H47,'Emission Factors'!$B:$E,4,FALSE)</f>
        <v>#N/A</v>
      </c>
      <c r="L47" s="33"/>
      <c r="M47" s="33"/>
      <c r="N47" s="77"/>
      <c r="O47" s="77"/>
      <c r="P47" s="77"/>
      <c r="Q47" s="86"/>
      <c r="R47" s="107" t="e">
        <f>VLOOKUP(I47,'Emission Factors'!C:M,11,FALSE)</f>
        <v>#N/A</v>
      </c>
      <c r="S47" s="109">
        <f>SUMIF('Emission Factors'!$C:$C,'Sample Report Format'!$I47,'Emission Factors'!$M:$M)*SUMIF('Emission Factors'!$C:$C,'Sample Report Format'!$I47,'Emission Factors'!F:F)*$L47/2000</f>
        <v>0</v>
      </c>
      <c r="T47" s="103">
        <f>SUMIF('Emission Factors'!$C:$C,'Sample Report Format'!$I47,'Emission Factors'!$M:$M)*SUMIF('Emission Factors'!$C:$C,'Sample Report Format'!$I47,'Emission Factors'!G:G)*$L47/2000</f>
        <v>0</v>
      </c>
      <c r="U47" s="103">
        <f>SUMIF('Emission Factors'!$C:$C,'Sample Report Format'!$I47,'Emission Factors'!$M:$M)*SUMIF('Emission Factors'!$C:$C,'Sample Report Format'!$I47,'Emission Factors'!H:H)*$L47/2000</f>
        <v>0</v>
      </c>
      <c r="V47" s="103">
        <f>SUMIF('Emission Factors'!$C:$C,'Sample Report Format'!$I47,'Emission Factors'!$M:$M)*SUMIF('Emission Factors'!$C:$C,'Sample Report Format'!$I47,'Emission Factors'!I:I)*$L47/2000</f>
        <v>0</v>
      </c>
      <c r="W47" s="103">
        <f>SUMIF('Emission Factors'!$C:$C,'Sample Report Format'!$I47,'Emission Factors'!$M:$M)*SUMIF('Emission Factors'!$C:$C,'Sample Report Format'!$I47,'Emission Factors'!J:J)*$L47/2000</f>
        <v>0</v>
      </c>
      <c r="X47" s="103">
        <f>SUMIF('Emission Factors'!$C:$C,'Sample Report Format'!$I47,'Emission Factors'!$M:$M)*SUMIF('Emission Factors'!$C:$C,'Sample Report Format'!$I47,'Emission Factors'!K:K)*$L47/2000</f>
        <v>0</v>
      </c>
      <c r="Y47" s="104">
        <f>SUMIF('Emission Factors'!$C:$C,'Sample Report Format'!$I47,'Emission Factors'!$M:$M)*SUMIF('Emission Factors'!$C:$C,'Sample Report Format'!$I47,'Emission Factors'!L:L)*$L47/2000</f>
        <v>0</v>
      </c>
    </row>
    <row r="48" spans="1:25" ht="12.75">
      <c r="A48" s="85"/>
      <c r="B48" s="132"/>
      <c r="C48" s="98" t="e">
        <f>VLOOKUP(B48,'CO AB Dis id'!E42:F56,2,FALSE)</f>
        <v>#N/A</v>
      </c>
      <c r="D48" s="132"/>
      <c r="E48" s="98" t="e">
        <f>VLOOKUP(D48,'CO AB Dis id'!E59:F93,2,FALSE)</f>
        <v>#N/A</v>
      </c>
      <c r="F48" s="33"/>
      <c r="G48" s="98" t="e">
        <f>VLOOKUP(F48,'CO AB Dis id'!$B$4:$C$61,2,FALSE)</f>
        <v>#N/A</v>
      </c>
      <c r="H48" s="33"/>
      <c r="I48" s="84" t="e">
        <f>VLOOKUP($H48,'Emission Factors'!$B:$E,2,FALSE)</f>
        <v>#N/A</v>
      </c>
      <c r="J48" s="84" t="e">
        <f>VLOOKUP($H48,'Emission Factors'!$B:$E,3,FALSE)</f>
        <v>#N/A</v>
      </c>
      <c r="K48" s="84" t="e">
        <f>VLOOKUP($H48,'Emission Factors'!$B:$E,4,FALSE)</f>
        <v>#N/A</v>
      </c>
      <c r="L48" s="33"/>
      <c r="M48" s="33"/>
      <c r="N48" s="77"/>
      <c r="O48" s="77"/>
      <c r="P48" s="77"/>
      <c r="Q48" s="86"/>
      <c r="R48" s="107" t="e">
        <f>VLOOKUP(I48,'Emission Factors'!C:M,11,FALSE)</f>
        <v>#N/A</v>
      </c>
      <c r="S48" s="109">
        <f>SUMIF('Emission Factors'!$C:$C,'Sample Report Format'!$I48,'Emission Factors'!$M:$M)*SUMIF('Emission Factors'!$C:$C,'Sample Report Format'!$I48,'Emission Factors'!F:F)*$L48/2000</f>
        <v>0</v>
      </c>
      <c r="T48" s="103">
        <f>SUMIF('Emission Factors'!$C:$C,'Sample Report Format'!$I48,'Emission Factors'!$M:$M)*SUMIF('Emission Factors'!$C:$C,'Sample Report Format'!$I48,'Emission Factors'!G:G)*$L48/2000</f>
        <v>0</v>
      </c>
      <c r="U48" s="103">
        <f>SUMIF('Emission Factors'!$C:$C,'Sample Report Format'!$I48,'Emission Factors'!$M:$M)*SUMIF('Emission Factors'!$C:$C,'Sample Report Format'!$I48,'Emission Factors'!H:H)*$L48/2000</f>
        <v>0</v>
      </c>
      <c r="V48" s="103">
        <f>SUMIF('Emission Factors'!$C:$C,'Sample Report Format'!$I48,'Emission Factors'!$M:$M)*SUMIF('Emission Factors'!$C:$C,'Sample Report Format'!$I48,'Emission Factors'!I:I)*$L48/2000</f>
        <v>0</v>
      </c>
      <c r="W48" s="103">
        <f>SUMIF('Emission Factors'!$C:$C,'Sample Report Format'!$I48,'Emission Factors'!$M:$M)*SUMIF('Emission Factors'!$C:$C,'Sample Report Format'!$I48,'Emission Factors'!J:J)*$L48/2000</f>
        <v>0</v>
      </c>
      <c r="X48" s="103">
        <f>SUMIF('Emission Factors'!$C:$C,'Sample Report Format'!$I48,'Emission Factors'!$M:$M)*SUMIF('Emission Factors'!$C:$C,'Sample Report Format'!$I48,'Emission Factors'!K:K)*$L48/2000</f>
        <v>0</v>
      </c>
      <c r="Y48" s="104">
        <f>SUMIF('Emission Factors'!$C:$C,'Sample Report Format'!$I48,'Emission Factors'!$M:$M)*SUMIF('Emission Factors'!$C:$C,'Sample Report Format'!$I48,'Emission Factors'!L:L)*$L48/2000</f>
        <v>0</v>
      </c>
    </row>
    <row r="49" spans="1:25" ht="12.75">
      <c r="A49" s="85"/>
      <c r="B49" s="132"/>
      <c r="C49" s="98" t="e">
        <f>VLOOKUP(B49,'CO AB Dis id'!E43:F57,2,FALSE)</f>
        <v>#N/A</v>
      </c>
      <c r="D49" s="132"/>
      <c r="E49" s="98" t="e">
        <f>VLOOKUP(D49,'CO AB Dis id'!E60:F94,2,FALSE)</f>
        <v>#N/A</v>
      </c>
      <c r="F49" s="33"/>
      <c r="G49" s="98" t="e">
        <f>VLOOKUP(F49,'CO AB Dis id'!$B$4:$C$61,2,FALSE)</f>
        <v>#N/A</v>
      </c>
      <c r="H49" s="33"/>
      <c r="I49" s="84" t="e">
        <f>VLOOKUP($H49,'Emission Factors'!$B:$E,2,FALSE)</f>
        <v>#N/A</v>
      </c>
      <c r="J49" s="84" t="e">
        <f>VLOOKUP($H49,'Emission Factors'!$B:$E,3,FALSE)</f>
        <v>#N/A</v>
      </c>
      <c r="K49" s="84" t="e">
        <f>VLOOKUP($H49,'Emission Factors'!$B:$E,4,FALSE)</f>
        <v>#N/A</v>
      </c>
      <c r="L49" s="33"/>
      <c r="M49" s="33"/>
      <c r="N49" s="77"/>
      <c r="O49" s="77"/>
      <c r="P49" s="77"/>
      <c r="Q49" s="86"/>
      <c r="R49" s="107" t="e">
        <f>VLOOKUP(I49,'Emission Factors'!C:M,11,FALSE)</f>
        <v>#N/A</v>
      </c>
      <c r="S49" s="109">
        <f>SUMIF('Emission Factors'!$C:$C,'Sample Report Format'!$I49,'Emission Factors'!$M:$M)*SUMIF('Emission Factors'!$C:$C,'Sample Report Format'!$I49,'Emission Factors'!F:F)*$L49/2000</f>
        <v>0</v>
      </c>
      <c r="T49" s="103">
        <f>SUMIF('Emission Factors'!$C:$C,'Sample Report Format'!$I49,'Emission Factors'!$M:$M)*SUMIF('Emission Factors'!$C:$C,'Sample Report Format'!$I49,'Emission Factors'!G:G)*$L49/2000</f>
        <v>0</v>
      </c>
      <c r="U49" s="103">
        <f>SUMIF('Emission Factors'!$C:$C,'Sample Report Format'!$I49,'Emission Factors'!$M:$M)*SUMIF('Emission Factors'!$C:$C,'Sample Report Format'!$I49,'Emission Factors'!H:H)*$L49/2000</f>
        <v>0</v>
      </c>
      <c r="V49" s="103">
        <f>SUMIF('Emission Factors'!$C:$C,'Sample Report Format'!$I49,'Emission Factors'!$M:$M)*SUMIF('Emission Factors'!$C:$C,'Sample Report Format'!$I49,'Emission Factors'!I:I)*$L49/2000</f>
        <v>0</v>
      </c>
      <c r="W49" s="103">
        <f>SUMIF('Emission Factors'!$C:$C,'Sample Report Format'!$I49,'Emission Factors'!$M:$M)*SUMIF('Emission Factors'!$C:$C,'Sample Report Format'!$I49,'Emission Factors'!J:J)*$L49/2000</f>
        <v>0</v>
      </c>
      <c r="X49" s="103">
        <f>SUMIF('Emission Factors'!$C:$C,'Sample Report Format'!$I49,'Emission Factors'!$M:$M)*SUMIF('Emission Factors'!$C:$C,'Sample Report Format'!$I49,'Emission Factors'!K:K)*$L49/2000</f>
        <v>0</v>
      </c>
      <c r="Y49" s="104">
        <f>SUMIF('Emission Factors'!$C:$C,'Sample Report Format'!$I49,'Emission Factors'!$M:$M)*SUMIF('Emission Factors'!$C:$C,'Sample Report Format'!$I49,'Emission Factors'!L:L)*$L49/2000</f>
        <v>0</v>
      </c>
    </row>
    <row r="50" spans="1:25" ht="12.75">
      <c r="A50" s="85"/>
      <c r="B50" s="132"/>
      <c r="C50" s="98" t="e">
        <f>VLOOKUP(B50,'CO AB Dis id'!E44:F58,2,FALSE)</f>
        <v>#N/A</v>
      </c>
      <c r="D50" s="132"/>
      <c r="E50" s="98" t="e">
        <f>VLOOKUP(D50,'CO AB Dis id'!E61:F95,2,FALSE)</f>
        <v>#N/A</v>
      </c>
      <c r="F50" s="33"/>
      <c r="G50" s="98" t="e">
        <f>VLOOKUP(F50,'CO AB Dis id'!$B$4:$C$61,2,FALSE)</f>
        <v>#N/A</v>
      </c>
      <c r="H50" s="33"/>
      <c r="I50" s="84" t="e">
        <f>VLOOKUP($H50,'Emission Factors'!$B:$E,2,FALSE)</f>
        <v>#N/A</v>
      </c>
      <c r="J50" s="84" t="e">
        <f>VLOOKUP($H50,'Emission Factors'!$B:$E,3,FALSE)</f>
        <v>#N/A</v>
      </c>
      <c r="K50" s="84" t="e">
        <f>VLOOKUP($H50,'Emission Factors'!$B:$E,4,FALSE)</f>
        <v>#N/A</v>
      </c>
      <c r="L50" s="33"/>
      <c r="M50" s="33"/>
      <c r="N50" s="77"/>
      <c r="O50" s="77"/>
      <c r="P50" s="77"/>
      <c r="Q50" s="86"/>
      <c r="R50" s="107" t="e">
        <f>VLOOKUP(I50,'Emission Factors'!C:M,11,FALSE)</f>
        <v>#N/A</v>
      </c>
      <c r="S50" s="109">
        <f>SUMIF('Emission Factors'!$C:$C,'Sample Report Format'!$I50,'Emission Factors'!$M:$M)*SUMIF('Emission Factors'!$C:$C,'Sample Report Format'!$I50,'Emission Factors'!F:F)*$L50/2000</f>
        <v>0</v>
      </c>
      <c r="T50" s="103">
        <f>SUMIF('Emission Factors'!$C:$C,'Sample Report Format'!$I50,'Emission Factors'!$M:$M)*SUMIF('Emission Factors'!$C:$C,'Sample Report Format'!$I50,'Emission Factors'!G:G)*$L50/2000</f>
        <v>0</v>
      </c>
      <c r="U50" s="103">
        <f>SUMIF('Emission Factors'!$C:$C,'Sample Report Format'!$I50,'Emission Factors'!$M:$M)*SUMIF('Emission Factors'!$C:$C,'Sample Report Format'!$I50,'Emission Factors'!H:H)*$L50/2000</f>
        <v>0</v>
      </c>
      <c r="V50" s="103">
        <f>SUMIF('Emission Factors'!$C:$C,'Sample Report Format'!$I50,'Emission Factors'!$M:$M)*SUMIF('Emission Factors'!$C:$C,'Sample Report Format'!$I50,'Emission Factors'!I:I)*$L50/2000</f>
        <v>0</v>
      </c>
      <c r="W50" s="103">
        <f>SUMIF('Emission Factors'!$C:$C,'Sample Report Format'!$I50,'Emission Factors'!$M:$M)*SUMIF('Emission Factors'!$C:$C,'Sample Report Format'!$I50,'Emission Factors'!J:J)*$L50/2000</f>
        <v>0</v>
      </c>
      <c r="X50" s="103">
        <f>SUMIF('Emission Factors'!$C:$C,'Sample Report Format'!$I50,'Emission Factors'!$M:$M)*SUMIF('Emission Factors'!$C:$C,'Sample Report Format'!$I50,'Emission Factors'!K:K)*$L50/2000</f>
        <v>0</v>
      </c>
      <c r="Y50" s="104">
        <f>SUMIF('Emission Factors'!$C:$C,'Sample Report Format'!$I50,'Emission Factors'!$M:$M)*SUMIF('Emission Factors'!$C:$C,'Sample Report Format'!$I50,'Emission Factors'!L:L)*$L50/2000</f>
        <v>0</v>
      </c>
    </row>
    <row r="51" spans="1:25" ht="12.75">
      <c r="A51" s="85"/>
      <c r="B51" s="132"/>
      <c r="C51" s="98" t="e">
        <f>VLOOKUP(B51,'CO AB Dis id'!E45:F59,2,FALSE)</f>
        <v>#N/A</v>
      </c>
      <c r="D51" s="132"/>
      <c r="E51" s="98" t="e">
        <f>VLOOKUP(D51,'CO AB Dis id'!E62:F96,2,FALSE)</f>
        <v>#N/A</v>
      </c>
      <c r="F51" s="33"/>
      <c r="G51" s="98" t="e">
        <f>VLOOKUP(F51,'CO AB Dis id'!$B$4:$C$61,2,FALSE)</f>
        <v>#N/A</v>
      </c>
      <c r="H51" s="33"/>
      <c r="I51" s="84" t="e">
        <f>VLOOKUP($H51,'Emission Factors'!$B:$E,2,FALSE)</f>
        <v>#N/A</v>
      </c>
      <c r="J51" s="84" t="e">
        <f>VLOOKUP($H51,'Emission Factors'!$B:$E,3,FALSE)</f>
        <v>#N/A</v>
      </c>
      <c r="K51" s="84" t="e">
        <f>VLOOKUP($H51,'Emission Factors'!$B:$E,4,FALSE)</f>
        <v>#N/A</v>
      </c>
      <c r="L51" s="33"/>
      <c r="M51" s="33"/>
      <c r="N51" s="77"/>
      <c r="O51" s="77"/>
      <c r="P51" s="77"/>
      <c r="Q51" s="86"/>
      <c r="R51" s="107" t="e">
        <f>VLOOKUP(I51,'Emission Factors'!C:M,11,FALSE)</f>
        <v>#N/A</v>
      </c>
      <c r="S51" s="109">
        <f>SUMIF('Emission Factors'!$C:$C,'Sample Report Format'!$I51,'Emission Factors'!$M:$M)*SUMIF('Emission Factors'!$C:$C,'Sample Report Format'!$I51,'Emission Factors'!F:F)*$L51/2000</f>
        <v>0</v>
      </c>
      <c r="T51" s="103">
        <f>SUMIF('Emission Factors'!$C:$C,'Sample Report Format'!$I51,'Emission Factors'!$M:$M)*SUMIF('Emission Factors'!$C:$C,'Sample Report Format'!$I51,'Emission Factors'!G:G)*$L51/2000</f>
        <v>0</v>
      </c>
      <c r="U51" s="103">
        <f>SUMIF('Emission Factors'!$C:$C,'Sample Report Format'!$I51,'Emission Factors'!$M:$M)*SUMIF('Emission Factors'!$C:$C,'Sample Report Format'!$I51,'Emission Factors'!H:H)*$L51/2000</f>
        <v>0</v>
      </c>
      <c r="V51" s="103">
        <f>SUMIF('Emission Factors'!$C:$C,'Sample Report Format'!$I51,'Emission Factors'!$M:$M)*SUMIF('Emission Factors'!$C:$C,'Sample Report Format'!$I51,'Emission Factors'!I:I)*$L51/2000</f>
        <v>0</v>
      </c>
      <c r="W51" s="103">
        <f>SUMIF('Emission Factors'!$C:$C,'Sample Report Format'!$I51,'Emission Factors'!$M:$M)*SUMIF('Emission Factors'!$C:$C,'Sample Report Format'!$I51,'Emission Factors'!J:J)*$L51/2000</f>
        <v>0</v>
      </c>
      <c r="X51" s="103">
        <f>SUMIF('Emission Factors'!$C:$C,'Sample Report Format'!$I51,'Emission Factors'!$M:$M)*SUMIF('Emission Factors'!$C:$C,'Sample Report Format'!$I51,'Emission Factors'!K:K)*$L51/2000</f>
        <v>0</v>
      </c>
      <c r="Y51" s="104">
        <f>SUMIF('Emission Factors'!$C:$C,'Sample Report Format'!$I51,'Emission Factors'!$M:$M)*SUMIF('Emission Factors'!$C:$C,'Sample Report Format'!$I51,'Emission Factors'!L:L)*$L51/2000</f>
        <v>0</v>
      </c>
    </row>
    <row r="52" spans="1:25" ht="12.75">
      <c r="A52" s="85"/>
      <c r="B52" s="132"/>
      <c r="C52" s="98" t="e">
        <f>VLOOKUP(B52,'CO AB Dis id'!E46:F60,2,FALSE)</f>
        <v>#N/A</v>
      </c>
      <c r="D52" s="132"/>
      <c r="E52" s="98" t="e">
        <f>VLOOKUP(D52,'CO AB Dis id'!E63:F97,2,FALSE)</f>
        <v>#N/A</v>
      </c>
      <c r="F52" s="33"/>
      <c r="G52" s="98" t="e">
        <f>VLOOKUP(F52,'CO AB Dis id'!$B$4:$C$61,2,FALSE)</f>
        <v>#N/A</v>
      </c>
      <c r="H52" s="33"/>
      <c r="I52" s="84" t="e">
        <f>VLOOKUP($H52,'Emission Factors'!$B:$E,2,FALSE)</f>
        <v>#N/A</v>
      </c>
      <c r="J52" s="84" t="e">
        <f>VLOOKUP($H52,'Emission Factors'!$B:$E,3,FALSE)</f>
        <v>#N/A</v>
      </c>
      <c r="K52" s="84" t="e">
        <f>VLOOKUP($H52,'Emission Factors'!$B:$E,4,FALSE)</f>
        <v>#N/A</v>
      </c>
      <c r="L52" s="33"/>
      <c r="M52" s="33"/>
      <c r="N52" s="77"/>
      <c r="O52" s="77"/>
      <c r="P52" s="77"/>
      <c r="Q52" s="86"/>
      <c r="R52" s="107" t="e">
        <f>VLOOKUP(I52,'Emission Factors'!C:M,11,FALSE)</f>
        <v>#N/A</v>
      </c>
      <c r="S52" s="109">
        <f>SUMIF('Emission Factors'!$C:$C,'Sample Report Format'!$I52,'Emission Factors'!$M:$M)*SUMIF('Emission Factors'!$C:$C,'Sample Report Format'!$I52,'Emission Factors'!F:F)*$L52/2000</f>
        <v>0</v>
      </c>
      <c r="T52" s="103">
        <f>SUMIF('Emission Factors'!$C:$C,'Sample Report Format'!$I52,'Emission Factors'!$M:$M)*SUMIF('Emission Factors'!$C:$C,'Sample Report Format'!$I52,'Emission Factors'!G:G)*$L52/2000</f>
        <v>0</v>
      </c>
      <c r="U52" s="103">
        <f>SUMIF('Emission Factors'!$C:$C,'Sample Report Format'!$I52,'Emission Factors'!$M:$M)*SUMIF('Emission Factors'!$C:$C,'Sample Report Format'!$I52,'Emission Factors'!H:H)*$L52/2000</f>
        <v>0</v>
      </c>
      <c r="V52" s="103">
        <f>SUMIF('Emission Factors'!$C:$C,'Sample Report Format'!$I52,'Emission Factors'!$M:$M)*SUMIF('Emission Factors'!$C:$C,'Sample Report Format'!$I52,'Emission Factors'!I:I)*$L52/2000</f>
        <v>0</v>
      </c>
      <c r="W52" s="103">
        <f>SUMIF('Emission Factors'!$C:$C,'Sample Report Format'!$I52,'Emission Factors'!$M:$M)*SUMIF('Emission Factors'!$C:$C,'Sample Report Format'!$I52,'Emission Factors'!J:J)*$L52/2000</f>
        <v>0</v>
      </c>
      <c r="X52" s="103">
        <f>SUMIF('Emission Factors'!$C:$C,'Sample Report Format'!$I52,'Emission Factors'!$M:$M)*SUMIF('Emission Factors'!$C:$C,'Sample Report Format'!$I52,'Emission Factors'!K:K)*$L52/2000</f>
        <v>0</v>
      </c>
      <c r="Y52" s="104">
        <f>SUMIF('Emission Factors'!$C:$C,'Sample Report Format'!$I52,'Emission Factors'!$M:$M)*SUMIF('Emission Factors'!$C:$C,'Sample Report Format'!$I52,'Emission Factors'!L:L)*$L52/2000</f>
        <v>0</v>
      </c>
    </row>
    <row r="53" spans="1:25" ht="12.75">
      <c r="A53" s="85"/>
      <c r="B53" s="132"/>
      <c r="C53" s="98" t="e">
        <f>VLOOKUP(B53,'CO AB Dis id'!E47:F61,2,FALSE)</f>
        <v>#N/A</v>
      </c>
      <c r="D53" s="132"/>
      <c r="E53" s="98" t="e">
        <f>VLOOKUP(D53,'CO AB Dis id'!E64:F98,2,FALSE)</f>
        <v>#N/A</v>
      </c>
      <c r="F53" s="33"/>
      <c r="G53" s="98" t="e">
        <f>VLOOKUP(F53,'CO AB Dis id'!$B$4:$C$61,2,FALSE)</f>
        <v>#N/A</v>
      </c>
      <c r="H53" s="33"/>
      <c r="I53" s="84" t="e">
        <f>VLOOKUP($H53,'Emission Factors'!$B:$E,2,FALSE)</f>
        <v>#N/A</v>
      </c>
      <c r="J53" s="84" t="e">
        <f>VLOOKUP($H53,'Emission Factors'!$B:$E,3,FALSE)</f>
        <v>#N/A</v>
      </c>
      <c r="K53" s="84" t="e">
        <f>VLOOKUP($H53,'Emission Factors'!$B:$E,4,FALSE)</f>
        <v>#N/A</v>
      </c>
      <c r="L53" s="33"/>
      <c r="M53" s="33"/>
      <c r="N53" s="77"/>
      <c r="O53" s="77"/>
      <c r="P53" s="77"/>
      <c r="Q53" s="86"/>
      <c r="R53" s="107" t="e">
        <f>VLOOKUP(I53,'Emission Factors'!C:M,11,FALSE)</f>
        <v>#N/A</v>
      </c>
      <c r="S53" s="109">
        <f>SUMIF('Emission Factors'!$C:$C,'Sample Report Format'!$I53,'Emission Factors'!$M:$M)*SUMIF('Emission Factors'!$C:$C,'Sample Report Format'!$I53,'Emission Factors'!F:F)*$L53/2000</f>
        <v>0</v>
      </c>
      <c r="T53" s="103">
        <f>SUMIF('Emission Factors'!$C:$C,'Sample Report Format'!$I53,'Emission Factors'!$M:$M)*SUMIF('Emission Factors'!$C:$C,'Sample Report Format'!$I53,'Emission Factors'!G:G)*$L53/2000</f>
        <v>0</v>
      </c>
      <c r="U53" s="103">
        <f>SUMIF('Emission Factors'!$C:$C,'Sample Report Format'!$I53,'Emission Factors'!$M:$M)*SUMIF('Emission Factors'!$C:$C,'Sample Report Format'!$I53,'Emission Factors'!H:H)*$L53/2000</f>
        <v>0</v>
      </c>
      <c r="V53" s="103">
        <f>SUMIF('Emission Factors'!$C:$C,'Sample Report Format'!$I53,'Emission Factors'!$M:$M)*SUMIF('Emission Factors'!$C:$C,'Sample Report Format'!$I53,'Emission Factors'!I:I)*$L53/2000</f>
        <v>0</v>
      </c>
      <c r="W53" s="103">
        <f>SUMIF('Emission Factors'!$C:$C,'Sample Report Format'!$I53,'Emission Factors'!$M:$M)*SUMIF('Emission Factors'!$C:$C,'Sample Report Format'!$I53,'Emission Factors'!J:J)*$L53/2000</f>
        <v>0</v>
      </c>
      <c r="X53" s="103">
        <f>SUMIF('Emission Factors'!$C:$C,'Sample Report Format'!$I53,'Emission Factors'!$M:$M)*SUMIF('Emission Factors'!$C:$C,'Sample Report Format'!$I53,'Emission Factors'!K:K)*$L53/2000</f>
        <v>0</v>
      </c>
      <c r="Y53" s="104">
        <f>SUMIF('Emission Factors'!$C:$C,'Sample Report Format'!$I53,'Emission Factors'!$M:$M)*SUMIF('Emission Factors'!$C:$C,'Sample Report Format'!$I53,'Emission Factors'!L:L)*$L53/2000</f>
        <v>0</v>
      </c>
    </row>
    <row r="54" spans="1:25" ht="12.75">
      <c r="A54" s="85"/>
      <c r="B54" s="132"/>
      <c r="C54" s="98" t="e">
        <f>VLOOKUP(B54,'CO AB Dis id'!E48:F62,2,FALSE)</f>
        <v>#N/A</v>
      </c>
      <c r="D54" s="132"/>
      <c r="E54" s="98" t="e">
        <f>VLOOKUP(D54,'CO AB Dis id'!E65:F99,2,FALSE)</f>
        <v>#N/A</v>
      </c>
      <c r="F54" s="33"/>
      <c r="G54" s="98" t="e">
        <f>VLOOKUP(F54,'CO AB Dis id'!$B$4:$C$61,2,FALSE)</f>
        <v>#N/A</v>
      </c>
      <c r="H54" s="33"/>
      <c r="I54" s="84" t="e">
        <f>VLOOKUP($H54,'Emission Factors'!$B:$E,2,FALSE)</f>
        <v>#N/A</v>
      </c>
      <c r="J54" s="84" t="e">
        <f>VLOOKUP($H54,'Emission Factors'!$B:$E,3,FALSE)</f>
        <v>#N/A</v>
      </c>
      <c r="K54" s="84" t="e">
        <f>VLOOKUP($H54,'Emission Factors'!$B:$E,4,FALSE)</f>
        <v>#N/A</v>
      </c>
      <c r="L54" s="33"/>
      <c r="M54" s="33"/>
      <c r="N54" s="77"/>
      <c r="O54" s="77"/>
      <c r="P54" s="77"/>
      <c r="Q54" s="86"/>
      <c r="R54" s="107" t="e">
        <f>VLOOKUP(I54,'Emission Factors'!C:M,11,FALSE)</f>
        <v>#N/A</v>
      </c>
      <c r="S54" s="109">
        <f>SUMIF('Emission Factors'!$C:$C,'Sample Report Format'!$I54,'Emission Factors'!$M:$M)*SUMIF('Emission Factors'!$C:$C,'Sample Report Format'!$I54,'Emission Factors'!F:F)*$L54/2000</f>
        <v>0</v>
      </c>
      <c r="T54" s="103">
        <f>SUMIF('Emission Factors'!$C:$C,'Sample Report Format'!$I54,'Emission Factors'!$M:$M)*SUMIF('Emission Factors'!$C:$C,'Sample Report Format'!$I54,'Emission Factors'!G:G)*$L54/2000</f>
        <v>0</v>
      </c>
      <c r="U54" s="103">
        <f>SUMIF('Emission Factors'!$C:$C,'Sample Report Format'!$I54,'Emission Factors'!$M:$M)*SUMIF('Emission Factors'!$C:$C,'Sample Report Format'!$I54,'Emission Factors'!H:H)*$L54/2000</f>
        <v>0</v>
      </c>
      <c r="V54" s="103">
        <f>SUMIF('Emission Factors'!$C:$C,'Sample Report Format'!$I54,'Emission Factors'!$M:$M)*SUMIF('Emission Factors'!$C:$C,'Sample Report Format'!$I54,'Emission Factors'!I:I)*$L54/2000</f>
        <v>0</v>
      </c>
      <c r="W54" s="103">
        <f>SUMIF('Emission Factors'!$C:$C,'Sample Report Format'!$I54,'Emission Factors'!$M:$M)*SUMIF('Emission Factors'!$C:$C,'Sample Report Format'!$I54,'Emission Factors'!J:J)*$L54/2000</f>
        <v>0</v>
      </c>
      <c r="X54" s="103">
        <f>SUMIF('Emission Factors'!$C:$C,'Sample Report Format'!$I54,'Emission Factors'!$M:$M)*SUMIF('Emission Factors'!$C:$C,'Sample Report Format'!$I54,'Emission Factors'!K:K)*$L54/2000</f>
        <v>0</v>
      </c>
      <c r="Y54" s="104">
        <f>SUMIF('Emission Factors'!$C:$C,'Sample Report Format'!$I54,'Emission Factors'!$M:$M)*SUMIF('Emission Factors'!$C:$C,'Sample Report Format'!$I54,'Emission Factors'!L:L)*$L54/2000</f>
        <v>0</v>
      </c>
    </row>
    <row r="55" spans="1:25" ht="12.75">
      <c r="A55" s="85"/>
      <c r="B55" s="132"/>
      <c r="C55" s="98" t="e">
        <f>VLOOKUP(B55,'CO AB Dis id'!E49:F63,2,FALSE)</f>
        <v>#N/A</v>
      </c>
      <c r="D55" s="132"/>
      <c r="E55" s="98" t="e">
        <f>VLOOKUP(D55,'CO AB Dis id'!E66:F100,2,FALSE)</f>
        <v>#N/A</v>
      </c>
      <c r="F55" s="33"/>
      <c r="G55" s="98" t="e">
        <f>VLOOKUP(F55,'CO AB Dis id'!$B$4:$C$61,2,FALSE)</f>
        <v>#N/A</v>
      </c>
      <c r="H55" s="33"/>
      <c r="I55" s="84" t="e">
        <f>VLOOKUP($H55,'Emission Factors'!$B:$E,2,FALSE)</f>
        <v>#N/A</v>
      </c>
      <c r="J55" s="84" t="e">
        <f>VLOOKUP($H55,'Emission Factors'!$B:$E,3,FALSE)</f>
        <v>#N/A</v>
      </c>
      <c r="K55" s="84" t="e">
        <f>VLOOKUP($H55,'Emission Factors'!$B:$E,4,FALSE)</f>
        <v>#N/A</v>
      </c>
      <c r="L55" s="33"/>
      <c r="M55" s="33"/>
      <c r="N55" s="77"/>
      <c r="O55" s="77"/>
      <c r="P55" s="77"/>
      <c r="Q55" s="86"/>
      <c r="R55" s="107" t="e">
        <f>VLOOKUP(I55,'Emission Factors'!C:M,11,FALSE)</f>
        <v>#N/A</v>
      </c>
      <c r="S55" s="109">
        <f>SUMIF('Emission Factors'!$C:$C,'Sample Report Format'!$I55,'Emission Factors'!$M:$M)*SUMIF('Emission Factors'!$C:$C,'Sample Report Format'!$I55,'Emission Factors'!F:F)*$L55/2000</f>
        <v>0</v>
      </c>
      <c r="T55" s="103">
        <f>SUMIF('Emission Factors'!$C:$C,'Sample Report Format'!$I55,'Emission Factors'!$M:$M)*SUMIF('Emission Factors'!$C:$C,'Sample Report Format'!$I55,'Emission Factors'!G:G)*$L55/2000</f>
        <v>0</v>
      </c>
      <c r="U55" s="103">
        <f>SUMIF('Emission Factors'!$C:$C,'Sample Report Format'!$I55,'Emission Factors'!$M:$M)*SUMIF('Emission Factors'!$C:$C,'Sample Report Format'!$I55,'Emission Factors'!H:H)*$L55/2000</f>
        <v>0</v>
      </c>
      <c r="V55" s="103">
        <f>SUMIF('Emission Factors'!$C:$C,'Sample Report Format'!$I55,'Emission Factors'!$M:$M)*SUMIF('Emission Factors'!$C:$C,'Sample Report Format'!$I55,'Emission Factors'!I:I)*$L55/2000</f>
        <v>0</v>
      </c>
      <c r="W55" s="103">
        <f>SUMIF('Emission Factors'!$C:$C,'Sample Report Format'!$I55,'Emission Factors'!$M:$M)*SUMIF('Emission Factors'!$C:$C,'Sample Report Format'!$I55,'Emission Factors'!J:J)*$L55/2000</f>
        <v>0</v>
      </c>
      <c r="X55" s="103">
        <f>SUMIF('Emission Factors'!$C:$C,'Sample Report Format'!$I55,'Emission Factors'!$M:$M)*SUMIF('Emission Factors'!$C:$C,'Sample Report Format'!$I55,'Emission Factors'!K:K)*$L55/2000</f>
        <v>0</v>
      </c>
      <c r="Y55" s="104">
        <f>SUMIF('Emission Factors'!$C:$C,'Sample Report Format'!$I55,'Emission Factors'!$M:$M)*SUMIF('Emission Factors'!$C:$C,'Sample Report Format'!$I55,'Emission Factors'!L:L)*$L55/2000</f>
        <v>0</v>
      </c>
    </row>
    <row r="56" spans="1:25" ht="12.75">
      <c r="A56" s="85"/>
      <c r="B56" s="132"/>
      <c r="C56" s="98" t="e">
        <f>VLOOKUP(B56,'CO AB Dis id'!E50:F64,2,FALSE)</f>
        <v>#N/A</v>
      </c>
      <c r="D56" s="132"/>
      <c r="E56" s="98" t="e">
        <f>VLOOKUP(D56,'CO AB Dis id'!E67:F101,2,FALSE)</f>
        <v>#N/A</v>
      </c>
      <c r="F56" s="33"/>
      <c r="G56" s="98" t="e">
        <f>VLOOKUP(F56,'CO AB Dis id'!$B$4:$C$61,2,FALSE)</f>
        <v>#N/A</v>
      </c>
      <c r="H56" s="33"/>
      <c r="I56" s="84" t="e">
        <f>VLOOKUP($H56,'Emission Factors'!$B:$E,2,FALSE)</f>
        <v>#N/A</v>
      </c>
      <c r="J56" s="84" t="e">
        <f>VLOOKUP($H56,'Emission Factors'!$B:$E,3,FALSE)</f>
        <v>#N/A</v>
      </c>
      <c r="K56" s="84" t="e">
        <f>VLOOKUP($H56,'Emission Factors'!$B:$E,4,FALSE)</f>
        <v>#N/A</v>
      </c>
      <c r="L56" s="33"/>
      <c r="M56" s="33"/>
      <c r="N56" s="77"/>
      <c r="O56" s="77"/>
      <c r="P56" s="77"/>
      <c r="Q56" s="86"/>
      <c r="R56" s="107" t="e">
        <f>VLOOKUP(I56,'Emission Factors'!C:M,11,FALSE)</f>
        <v>#N/A</v>
      </c>
      <c r="S56" s="109">
        <f>SUMIF('Emission Factors'!$C:$C,'Sample Report Format'!$I56,'Emission Factors'!$M:$M)*SUMIF('Emission Factors'!$C:$C,'Sample Report Format'!$I56,'Emission Factors'!F:F)*$L56/2000</f>
        <v>0</v>
      </c>
      <c r="T56" s="103">
        <f>SUMIF('Emission Factors'!$C:$C,'Sample Report Format'!$I56,'Emission Factors'!$M:$M)*SUMIF('Emission Factors'!$C:$C,'Sample Report Format'!$I56,'Emission Factors'!G:G)*$L56/2000</f>
        <v>0</v>
      </c>
      <c r="U56" s="103">
        <f>SUMIF('Emission Factors'!$C:$C,'Sample Report Format'!$I56,'Emission Factors'!$M:$M)*SUMIF('Emission Factors'!$C:$C,'Sample Report Format'!$I56,'Emission Factors'!H:H)*$L56/2000</f>
        <v>0</v>
      </c>
      <c r="V56" s="103">
        <f>SUMIF('Emission Factors'!$C:$C,'Sample Report Format'!$I56,'Emission Factors'!$M:$M)*SUMIF('Emission Factors'!$C:$C,'Sample Report Format'!$I56,'Emission Factors'!I:I)*$L56/2000</f>
        <v>0</v>
      </c>
      <c r="W56" s="103">
        <f>SUMIF('Emission Factors'!$C:$C,'Sample Report Format'!$I56,'Emission Factors'!$M:$M)*SUMIF('Emission Factors'!$C:$C,'Sample Report Format'!$I56,'Emission Factors'!J:J)*$L56/2000</f>
        <v>0</v>
      </c>
      <c r="X56" s="103">
        <f>SUMIF('Emission Factors'!$C:$C,'Sample Report Format'!$I56,'Emission Factors'!$M:$M)*SUMIF('Emission Factors'!$C:$C,'Sample Report Format'!$I56,'Emission Factors'!K:K)*$L56/2000</f>
        <v>0</v>
      </c>
      <c r="Y56" s="104">
        <f>SUMIF('Emission Factors'!$C:$C,'Sample Report Format'!$I56,'Emission Factors'!$M:$M)*SUMIF('Emission Factors'!$C:$C,'Sample Report Format'!$I56,'Emission Factors'!L:L)*$L56/2000</f>
        <v>0</v>
      </c>
    </row>
    <row r="57" spans="1:25" ht="12.75">
      <c r="A57" s="85"/>
      <c r="B57" s="132"/>
      <c r="C57" s="98" t="e">
        <f>VLOOKUP(B57,'CO AB Dis id'!E51:F65,2,FALSE)</f>
        <v>#N/A</v>
      </c>
      <c r="D57" s="132"/>
      <c r="E57" s="98" t="e">
        <f>VLOOKUP(D57,'CO AB Dis id'!E68:F102,2,FALSE)</f>
        <v>#N/A</v>
      </c>
      <c r="F57" s="33"/>
      <c r="G57" s="98" t="e">
        <f>VLOOKUP(F57,'CO AB Dis id'!$B$4:$C$61,2,FALSE)</f>
        <v>#N/A</v>
      </c>
      <c r="H57" s="33"/>
      <c r="I57" s="84" t="e">
        <f>VLOOKUP($H57,'Emission Factors'!$B:$E,2,FALSE)</f>
        <v>#N/A</v>
      </c>
      <c r="J57" s="84" t="e">
        <f>VLOOKUP($H57,'Emission Factors'!$B:$E,3,FALSE)</f>
        <v>#N/A</v>
      </c>
      <c r="K57" s="84" t="e">
        <f>VLOOKUP($H57,'Emission Factors'!$B:$E,4,FALSE)</f>
        <v>#N/A</v>
      </c>
      <c r="L57" s="33"/>
      <c r="M57" s="33"/>
      <c r="N57" s="77"/>
      <c r="O57" s="77"/>
      <c r="P57" s="77"/>
      <c r="Q57" s="86"/>
      <c r="R57" s="107" t="e">
        <f>VLOOKUP(I57,'Emission Factors'!C:M,11,FALSE)</f>
        <v>#N/A</v>
      </c>
      <c r="S57" s="109">
        <f>SUMIF('Emission Factors'!$C:$C,'Sample Report Format'!$I57,'Emission Factors'!$M:$M)*SUMIF('Emission Factors'!$C:$C,'Sample Report Format'!$I57,'Emission Factors'!F:F)*$L57/2000</f>
        <v>0</v>
      </c>
      <c r="T57" s="103">
        <f>SUMIF('Emission Factors'!$C:$C,'Sample Report Format'!$I57,'Emission Factors'!$M:$M)*SUMIF('Emission Factors'!$C:$C,'Sample Report Format'!$I57,'Emission Factors'!G:G)*$L57/2000</f>
        <v>0</v>
      </c>
      <c r="U57" s="103">
        <f>SUMIF('Emission Factors'!$C:$C,'Sample Report Format'!$I57,'Emission Factors'!$M:$M)*SUMIF('Emission Factors'!$C:$C,'Sample Report Format'!$I57,'Emission Factors'!H:H)*$L57/2000</f>
        <v>0</v>
      </c>
      <c r="V57" s="103">
        <f>SUMIF('Emission Factors'!$C:$C,'Sample Report Format'!$I57,'Emission Factors'!$M:$M)*SUMIF('Emission Factors'!$C:$C,'Sample Report Format'!$I57,'Emission Factors'!I:I)*$L57/2000</f>
        <v>0</v>
      </c>
      <c r="W57" s="103">
        <f>SUMIF('Emission Factors'!$C:$C,'Sample Report Format'!$I57,'Emission Factors'!$M:$M)*SUMIF('Emission Factors'!$C:$C,'Sample Report Format'!$I57,'Emission Factors'!J:J)*$L57/2000</f>
        <v>0</v>
      </c>
      <c r="X57" s="103">
        <f>SUMIF('Emission Factors'!$C:$C,'Sample Report Format'!$I57,'Emission Factors'!$M:$M)*SUMIF('Emission Factors'!$C:$C,'Sample Report Format'!$I57,'Emission Factors'!K:K)*$L57/2000</f>
        <v>0</v>
      </c>
      <c r="Y57" s="104">
        <f>SUMIF('Emission Factors'!$C:$C,'Sample Report Format'!$I57,'Emission Factors'!$M:$M)*SUMIF('Emission Factors'!$C:$C,'Sample Report Format'!$I57,'Emission Factors'!L:L)*$L57/2000</f>
        <v>0</v>
      </c>
    </row>
    <row r="58" spans="1:25" ht="12.75">
      <c r="A58" s="85"/>
      <c r="B58" s="132"/>
      <c r="C58" s="98" t="e">
        <f>VLOOKUP(B58,'CO AB Dis id'!E52:F66,2,FALSE)</f>
        <v>#N/A</v>
      </c>
      <c r="D58" s="132"/>
      <c r="E58" s="98" t="e">
        <f>VLOOKUP(D58,'CO AB Dis id'!E69:F103,2,FALSE)</f>
        <v>#N/A</v>
      </c>
      <c r="F58" s="33"/>
      <c r="G58" s="98" t="e">
        <f>VLOOKUP(F58,'CO AB Dis id'!$B$4:$C$61,2,FALSE)</f>
        <v>#N/A</v>
      </c>
      <c r="H58" s="33"/>
      <c r="I58" s="84" t="e">
        <f>VLOOKUP($H58,'Emission Factors'!$B:$E,2,FALSE)</f>
        <v>#N/A</v>
      </c>
      <c r="J58" s="84" t="e">
        <f>VLOOKUP($H58,'Emission Factors'!$B:$E,3,FALSE)</f>
        <v>#N/A</v>
      </c>
      <c r="K58" s="84" t="e">
        <f>VLOOKUP($H58,'Emission Factors'!$B:$E,4,FALSE)</f>
        <v>#N/A</v>
      </c>
      <c r="L58" s="33"/>
      <c r="M58" s="33"/>
      <c r="N58" s="77"/>
      <c r="O58" s="77"/>
      <c r="P58" s="77"/>
      <c r="Q58" s="86"/>
      <c r="R58" s="107" t="e">
        <f>VLOOKUP(I58,'Emission Factors'!C:M,11,FALSE)</f>
        <v>#N/A</v>
      </c>
      <c r="S58" s="109">
        <f>SUMIF('Emission Factors'!$C:$C,'Sample Report Format'!$I58,'Emission Factors'!$M:$M)*SUMIF('Emission Factors'!$C:$C,'Sample Report Format'!$I58,'Emission Factors'!F:F)*$L58/2000</f>
        <v>0</v>
      </c>
      <c r="T58" s="103">
        <f>SUMIF('Emission Factors'!$C:$C,'Sample Report Format'!$I58,'Emission Factors'!$M:$M)*SUMIF('Emission Factors'!$C:$C,'Sample Report Format'!$I58,'Emission Factors'!G:G)*$L58/2000</f>
        <v>0</v>
      </c>
      <c r="U58" s="103">
        <f>SUMIF('Emission Factors'!$C:$C,'Sample Report Format'!$I58,'Emission Factors'!$M:$M)*SUMIF('Emission Factors'!$C:$C,'Sample Report Format'!$I58,'Emission Factors'!H:H)*$L58/2000</f>
        <v>0</v>
      </c>
      <c r="V58" s="103">
        <f>SUMIF('Emission Factors'!$C:$C,'Sample Report Format'!$I58,'Emission Factors'!$M:$M)*SUMIF('Emission Factors'!$C:$C,'Sample Report Format'!$I58,'Emission Factors'!I:I)*$L58/2000</f>
        <v>0</v>
      </c>
      <c r="W58" s="103">
        <f>SUMIF('Emission Factors'!$C:$C,'Sample Report Format'!$I58,'Emission Factors'!$M:$M)*SUMIF('Emission Factors'!$C:$C,'Sample Report Format'!$I58,'Emission Factors'!J:J)*$L58/2000</f>
        <v>0</v>
      </c>
      <c r="X58" s="103">
        <f>SUMIF('Emission Factors'!$C:$C,'Sample Report Format'!$I58,'Emission Factors'!$M:$M)*SUMIF('Emission Factors'!$C:$C,'Sample Report Format'!$I58,'Emission Factors'!K:K)*$L58/2000</f>
        <v>0</v>
      </c>
      <c r="Y58" s="104">
        <f>SUMIF('Emission Factors'!$C:$C,'Sample Report Format'!$I58,'Emission Factors'!$M:$M)*SUMIF('Emission Factors'!$C:$C,'Sample Report Format'!$I58,'Emission Factors'!L:L)*$L58/2000</f>
        <v>0</v>
      </c>
    </row>
    <row r="59" spans="1:25" ht="12.75">
      <c r="A59" s="85"/>
      <c r="B59" s="132"/>
      <c r="C59" s="98" t="e">
        <f>VLOOKUP(B59,'CO AB Dis id'!E53:F67,2,FALSE)</f>
        <v>#N/A</v>
      </c>
      <c r="D59" s="132"/>
      <c r="E59" s="98" t="e">
        <f>VLOOKUP(D59,'CO AB Dis id'!E70:F104,2,FALSE)</f>
        <v>#N/A</v>
      </c>
      <c r="F59" s="33"/>
      <c r="G59" s="98" t="e">
        <f>VLOOKUP(F59,'CO AB Dis id'!$B$4:$C$61,2,FALSE)</f>
        <v>#N/A</v>
      </c>
      <c r="H59" s="33"/>
      <c r="I59" s="84" t="e">
        <f>VLOOKUP($H59,'Emission Factors'!$B:$E,2,FALSE)</f>
        <v>#N/A</v>
      </c>
      <c r="J59" s="84" t="e">
        <f>VLOOKUP($H59,'Emission Factors'!$B:$E,3,FALSE)</f>
        <v>#N/A</v>
      </c>
      <c r="K59" s="84" t="e">
        <f>VLOOKUP($H59,'Emission Factors'!$B:$E,4,FALSE)</f>
        <v>#N/A</v>
      </c>
      <c r="L59" s="33"/>
      <c r="M59" s="33"/>
      <c r="N59" s="77"/>
      <c r="O59" s="77"/>
      <c r="P59" s="77"/>
      <c r="Q59" s="86"/>
      <c r="R59" s="107" t="e">
        <f>VLOOKUP(I59,'Emission Factors'!C:M,11,FALSE)</f>
        <v>#N/A</v>
      </c>
      <c r="S59" s="109">
        <f>SUMIF('Emission Factors'!$C:$C,'Sample Report Format'!$I59,'Emission Factors'!$M:$M)*SUMIF('Emission Factors'!$C:$C,'Sample Report Format'!$I59,'Emission Factors'!F:F)*$L59/2000</f>
        <v>0</v>
      </c>
      <c r="T59" s="103">
        <f>SUMIF('Emission Factors'!$C:$C,'Sample Report Format'!$I59,'Emission Factors'!$M:$M)*SUMIF('Emission Factors'!$C:$C,'Sample Report Format'!$I59,'Emission Factors'!G:G)*$L59/2000</f>
        <v>0</v>
      </c>
      <c r="U59" s="103">
        <f>SUMIF('Emission Factors'!$C:$C,'Sample Report Format'!$I59,'Emission Factors'!$M:$M)*SUMIF('Emission Factors'!$C:$C,'Sample Report Format'!$I59,'Emission Factors'!H:H)*$L59/2000</f>
        <v>0</v>
      </c>
      <c r="V59" s="103">
        <f>SUMIF('Emission Factors'!$C:$C,'Sample Report Format'!$I59,'Emission Factors'!$M:$M)*SUMIF('Emission Factors'!$C:$C,'Sample Report Format'!$I59,'Emission Factors'!I:I)*$L59/2000</f>
        <v>0</v>
      </c>
      <c r="W59" s="103">
        <f>SUMIF('Emission Factors'!$C:$C,'Sample Report Format'!$I59,'Emission Factors'!$M:$M)*SUMIF('Emission Factors'!$C:$C,'Sample Report Format'!$I59,'Emission Factors'!J:J)*$L59/2000</f>
        <v>0</v>
      </c>
      <c r="X59" s="103">
        <f>SUMIF('Emission Factors'!$C:$C,'Sample Report Format'!$I59,'Emission Factors'!$M:$M)*SUMIF('Emission Factors'!$C:$C,'Sample Report Format'!$I59,'Emission Factors'!K:K)*$L59/2000</f>
        <v>0</v>
      </c>
      <c r="Y59" s="104">
        <f>SUMIF('Emission Factors'!$C:$C,'Sample Report Format'!$I59,'Emission Factors'!$M:$M)*SUMIF('Emission Factors'!$C:$C,'Sample Report Format'!$I59,'Emission Factors'!L:L)*$L59/2000</f>
        <v>0</v>
      </c>
    </row>
    <row r="60" spans="1:25" ht="12.75">
      <c r="A60" s="85"/>
      <c r="B60" s="132"/>
      <c r="C60" s="98" t="e">
        <f>VLOOKUP(B60,'CO AB Dis id'!E54:F68,2,FALSE)</f>
        <v>#N/A</v>
      </c>
      <c r="D60" s="132"/>
      <c r="E60" s="98" t="e">
        <f>VLOOKUP(D60,'CO AB Dis id'!E71:F105,2,FALSE)</f>
        <v>#N/A</v>
      </c>
      <c r="F60" s="33"/>
      <c r="G60" s="98" t="e">
        <f>VLOOKUP(F60,'CO AB Dis id'!$B$4:$C$61,2,FALSE)</f>
        <v>#N/A</v>
      </c>
      <c r="H60" s="33"/>
      <c r="I60" s="84" t="e">
        <f>VLOOKUP($H60,'Emission Factors'!$B:$E,2,FALSE)</f>
        <v>#N/A</v>
      </c>
      <c r="J60" s="84" t="e">
        <f>VLOOKUP($H60,'Emission Factors'!$B:$E,3,FALSE)</f>
        <v>#N/A</v>
      </c>
      <c r="K60" s="84" t="e">
        <f>VLOOKUP($H60,'Emission Factors'!$B:$E,4,FALSE)</f>
        <v>#N/A</v>
      </c>
      <c r="L60" s="33"/>
      <c r="M60" s="33"/>
      <c r="N60" s="77"/>
      <c r="O60" s="77"/>
      <c r="P60" s="77"/>
      <c r="Q60" s="86"/>
      <c r="R60" s="107" t="e">
        <f>VLOOKUP(I60,'Emission Factors'!C:M,11,FALSE)</f>
        <v>#N/A</v>
      </c>
      <c r="S60" s="109">
        <f>SUMIF('Emission Factors'!$C:$C,'Sample Report Format'!$I60,'Emission Factors'!$M:$M)*SUMIF('Emission Factors'!$C:$C,'Sample Report Format'!$I60,'Emission Factors'!F:F)*$L60/2000</f>
        <v>0</v>
      </c>
      <c r="T60" s="103">
        <f>SUMIF('Emission Factors'!$C:$C,'Sample Report Format'!$I60,'Emission Factors'!$M:$M)*SUMIF('Emission Factors'!$C:$C,'Sample Report Format'!$I60,'Emission Factors'!G:G)*$L60/2000</f>
        <v>0</v>
      </c>
      <c r="U60" s="103">
        <f>SUMIF('Emission Factors'!$C:$C,'Sample Report Format'!$I60,'Emission Factors'!$M:$M)*SUMIF('Emission Factors'!$C:$C,'Sample Report Format'!$I60,'Emission Factors'!H:H)*$L60/2000</f>
        <v>0</v>
      </c>
      <c r="V60" s="103">
        <f>SUMIF('Emission Factors'!$C:$C,'Sample Report Format'!$I60,'Emission Factors'!$M:$M)*SUMIF('Emission Factors'!$C:$C,'Sample Report Format'!$I60,'Emission Factors'!I:I)*$L60/2000</f>
        <v>0</v>
      </c>
      <c r="W60" s="103">
        <f>SUMIF('Emission Factors'!$C:$C,'Sample Report Format'!$I60,'Emission Factors'!$M:$M)*SUMIF('Emission Factors'!$C:$C,'Sample Report Format'!$I60,'Emission Factors'!J:J)*$L60/2000</f>
        <v>0</v>
      </c>
      <c r="X60" s="103">
        <f>SUMIF('Emission Factors'!$C:$C,'Sample Report Format'!$I60,'Emission Factors'!$M:$M)*SUMIF('Emission Factors'!$C:$C,'Sample Report Format'!$I60,'Emission Factors'!K:K)*$L60/2000</f>
        <v>0</v>
      </c>
      <c r="Y60" s="104">
        <f>SUMIF('Emission Factors'!$C:$C,'Sample Report Format'!$I60,'Emission Factors'!$M:$M)*SUMIF('Emission Factors'!$C:$C,'Sample Report Format'!$I60,'Emission Factors'!L:L)*$L60/2000</f>
        <v>0</v>
      </c>
    </row>
    <row r="61" spans="1:25" ht="12.75">
      <c r="A61" s="85"/>
      <c r="B61" s="132"/>
      <c r="C61" s="98" t="e">
        <f>VLOOKUP(B61,'CO AB Dis id'!E55:F69,2,FALSE)</f>
        <v>#N/A</v>
      </c>
      <c r="D61" s="132"/>
      <c r="E61" s="98" t="e">
        <f>VLOOKUP(D61,'CO AB Dis id'!E72:F106,2,FALSE)</f>
        <v>#N/A</v>
      </c>
      <c r="F61" s="33"/>
      <c r="G61" s="98" t="e">
        <f>VLOOKUP(F61,'CO AB Dis id'!$B$4:$C$61,2,FALSE)</f>
        <v>#N/A</v>
      </c>
      <c r="H61" s="33"/>
      <c r="I61" s="84" t="e">
        <f>VLOOKUP($H61,'Emission Factors'!$B:$E,2,FALSE)</f>
        <v>#N/A</v>
      </c>
      <c r="J61" s="84" t="e">
        <f>VLOOKUP($H61,'Emission Factors'!$B:$E,3,FALSE)</f>
        <v>#N/A</v>
      </c>
      <c r="K61" s="84" t="e">
        <f>VLOOKUP($H61,'Emission Factors'!$B:$E,4,FALSE)</f>
        <v>#N/A</v>
      </c>
      <c r="L61" s="33"/>
      <c r="M61" s="33"/>
      <c r="N61" s="77"/>
      <c r="O61" s="77"/>
      <c r="P61" s="77"/>
      <c r="Q61" s="86"/>
      <c r="R61" s="107" t="e">
        <f>VLOOKUP(I61,'Emission Factors'!C:M,11,FALSE)</f>
        <v>#N/A</v>
      </c>
      <c r="S61" s="109">
        <f>SUMIF('Emission Factors'!$C:$C,'Sample Report Format'!$I61,'Emission Factors'!$M:$M)*SUMIF('Emission Factors'!$C:$C,'Sample Report Format'!$I61,'Emission Factors'!F:F)*$L61/2000</f>
        <v>0</v>
      </c>
      <c r="T61" s="103">
        <f>SUMIF('Emission Factors'!$C:$C,'Sample Report Format'!$I61,'Emission Factors'!$M:$M)*SUMIF('Emission Factors'!$C:$C,'Sample Report Format'!$I61,'Emission Factors'!G:G)*$L61/2000</f>
        <v>0</v>
      </c>
      <c r="U61" s="103">
        <f>SUMIF('Emission Factors'!$C:$C,'Sample Report Format'!$I61,'Emission Factors'!$M:$M)*SUMIF('Emission Factors'!$C:$C,'Sample Report Format'!$I61,'Emission Factors'!H:H)*$L61/2000</f>
        <v>0</v>
      </c>
      <c r="V61" s="103">
        <f>SUMIF('Emission Factors'!$C:$C,'Sample Report Format'!$I61,'Emission Factors'!$M:$M)*SUMIF('Emission Factors'!$C:$C,'Sample Report Format'!$I61,'Emission Factors'!I:I)*$L61/2000</f>
        <v>0</v>
      </c>
      <c r="W61" s="103">
        <f>SUMIF('Emission Factors'!$C:$C,'Sample Report Format'!$I61,'Emission Factors'!$M:$M)*SUMIF('Emission Factors'!$C:$C,'Sample Report Format'!$I61,'Emission Factors'!J:J)*$L61/2000</f>
        <v>0</v>
      </c>
      <c r="X61" s="103">
        <f>SUMIF('Emission Factors'!$C:$C,'Sample Report Format'!$I61,'Emission Factors'!$M:$M)*SUMIF('Emission Factors'!$C:$C,'Sample Report Format'!$I61,'Emission Factors'!K:K)*$L61/2000</f>
        <v>0</v>
      </c>
      <c r="Y61" s="104">
        <f>SUMIF('Emission Factors'!$C:$C,'Sample Report Format'!$I61,'Emission Factors'!$M:$M)*SUMIF('Emission Factors'!$C:$C,'Sample Report Format'!$I61,'Emission Factors'!L:L)*$L61/2000</f>
        <v>0</v>
      </c>
    </row>
    <row r="62" spans="1:25" ht="12.75">
      <c r="A62" s="85"/>
      <c r="B62" s="132"/>
      <c r="C62" s="98" t="e">
        <f>VLOOKUP(B62,'CO AB Dis id'!E56:F70,2,FALSE)</f>
        <v>#N/A</v>
      </c>
      <c r="D62" s="132"/>
      <c r="E62" s="98" t="e">
        <f>VLOOKUP(D62,'CO AB Dis id'!E73:F107,2,FALSE)</f>
        <v>#N/A</v>
      </c>
      <c r="F62" s="33"/>
      <c r="G62" s="98" t="e">
        <f>VLOOKUP(F62,'CO AB Dis id'!$B$4:$C$61,2,FALSE)</f>
        <v>#N/A</v>
      </c>
      <c r="H62" s="33"/>
      <c r="I62" s="84" t="e">
        <f>VLOOKUP($H62,'Emission Factors'!$B:$E,2,FALSE)</f>
        <v>#N/A</v>
      </c>
      <c r="J62" s="84" t="e">
        <f>VLOOKUP($H62,'Emission Factors'!$B:$E,3,FALSE)</f>
        <v>#N/A</v>
      </c>
      <c r="K62" s="84" t="e">
        <f>VLOOKUP($H62,'Emission Factors'!$B:$E,4,FALSE)</f>
        <v>#N/A</v>
      </c>
      <c r="L62" s="33"/>
      <c r="M62" s="33"/>
      <c r="N62" s="77"/>
      <c r="O62" s="77"/>
      <c r="P62" s="77"/>
      <c r="Q62" s="86"/>
      <c r="R62" s="107" t="e">
        <f>VLOOKUP(I62,'Emission Factors'!C:M,11,FALSE)</f>
        <v>#N/A</v>
      </c>
      <c r="S62" s="109">
        <f>SUMIF('Emission Factors'!$C:$C,'Sample Report Format'!$I62,'Emission Factors'!$M:$M)*SUMIF('Emission Factors'!$C:$C,'Sample Report Format'!$I62,'Emission Factors'!F:F)*$L62/2000</f>
        <v>0</v>
      </c>
      <c r="T62" s="103">
        <f>SUMIF('Emission Factors'!$C:$C,'Sample Report Format'!$I62,'Emission Factors'!$M:$M)*SUMIF('Emission Factors'!$C:$C,'Sample Report Format'!$I62,'Emission Factors'!G:G)*$L62/2000</f>
        <v>0</v>
      </c>
      <c r="U62" s="103">
        <f>SUMIF('Emission Factors'!$C:$C,'Sample Report Format'!$I62,'Emission Factors'!$M:$M)*SUMIF('Emission Factors'!$C:$C,'Sample Report Format'!$I62,'Emission Factors'!H:H)*$L62/2000</f>
        <v>0</v>
      </c>
      <c r="V62" s="103">
        <f>SUMIF('Emission Factors'!$C:$C,'Sample Report Format'!$I62,'Emission Factors'!$M:$M)*SUMIF('Emission Factors'!$C:$C,'Sample Report Format'!$I62,'Emission Factors'!I:I)*$L62/2000</f>
        <v>0</v>
      </c>
      <c r="W62" s="103">
        <f>SUMIF('Emission Factors'!$C:$C,'Sample Report Format'!$I62,'Emission Factors'!$M:$M)*SUMIF('Emission Factors'!$C:$C,'Sample Report Format'!$I62,'Emission Factors'!J:J)*$L62/2000</f>
        <v>0</v>
      </c>
      <c r="X62" s="103">
        <f>SUMIF('Emission Factors'!$C:$C,'Sample Report Format'!$I62,'Emission Factors'!$M:$M)*SUMIF('Emission Factors'!$C:$C,'Sample Report Format'!$I62,'Emission Factors'!K:K)*$L62/2000</f>
        <v>0</v>
      </c>
      <c r="Y62" s="104">
        <f>SUMIF('Emission Factors'!$C:$C,'Sample Report Format'!$I62,'Emission Factors'!$M:$M)*SUMIF('Emission Factors'!$C:$C,'Sample Report Format'!$I62,'Emission Factors'!L:L)*$L62/2000</f>
        <v>0</v>
      </c>
    </row>
    <row r="63" spans="1:25" ht="12.75">
      <c r="A63" s="85"/>
      <c r="B63" s="132"/>
      <c r="C63" s="98" t="e">
        <f>VLOOKUP(B63,'CO AB Dis id'!E57:F71,2,FALSE)</f>
        <v>#N/A</v>
      </c>
      <c r="D63" s="132"/>
      <c r="E63" s="98" t="e">
        <f>VLOOKUP(D63,'CO AB Dis id'!E74:F108,2,FALSE)</f>
        <v>#N/A</v>
      </c>
      <c r="F63" s="33"/>
      <c r="G63" s="98" t="e">
        <f>VLOOKUP(F63,'CO AB Dis id'!$B$4:$C$61,2,FALSE)</f>
        <v>#N/A</v>
      </c>
      <c r="H63" s="33"/>
      <c r="I63" s="84" t="e">
        <f>VLOOKUP($H63,'Emission Factors'!$B:$E,2,FALSE)</f>
        <v>#N/A</v>
      </c>
      <c r="J63" s="84" t="e">
        <f>VLOOKUP($H63,'Emission Factors'!$B:$E,3,FALSE)</f>
        <v>#N/A</v>
      </c>
      <c r="K63" s="84" t="e">
        <f>VLOOKUP($H63,'Emission Factors'!$B:$E,4,FALSE)</f>
        <v>#N/A</v>
      </c>
      <c r="L63" s="33"/>
      <c r="M63" s="33"/>
      <c r="N63" s="77"/>
      <c r="O63" s="77"/>
      <c r="P63" s="77"/>
      <c r="Q63" s="86"/>
      <c r="R63" s="107" t="e">
        <f>VLOOKUP(I63,'Emission Factors'!C:M,11,FALSE)</f>
        <v>#N/A</v>
      </c>
      <c r="S63" s="109">
        <f>SUMIF('Emission Factors'!$C:$C,'Sample Report Format'!$I63,'Emission Factors'!$M:$M)*SUMIF('Emission Factors'!$C:$C,'Sample Report Format'!$I63,'Emission Factors'!F:F)*$L63/2000</f>
        <v>0</v>
      </c>
      <c r="T63" s="103">
        <f>SUMIF('Emission Factors'!$C:$C,'Sample Report Format'!$I63,'Emission Factors'!$M:$M)*SUMIF('Emission Factors'!$C:$C,'Sample Report Format'!$I63,'Emission Factors'!G:G)*$L63/2000</f>
        <v>0</v>
      </c>
      <c r="U63" s="103">
        <f>SUMIF('Emission Factors'!$C:$C,'Sample Report Format'!$I63,'Emission Factors'!$M:$M)*SUMIF('Emission Factors'!$C:$C,'Sample Report Format'!$I63,'Emission Factors'!H:H)*$L63/2000</f>
        <v>0</v>
      </c>
      <c r="V63" s="103">
        <f>SUMIF('Emission Factors'!$C:$C,'Sample Report Format'!$I63,'Emission Factors'!$M:$M)*SUMIF('Emission Factors'!$C:$C,'Sample Report Format'!$I63,'Emission Factors'!I:I)*$L63/2000</f>
        <v>0</v>
      </c>
      <c r="W63" s="103">
        <f>SUMIF('Emission Factors'!$C:$C,'Sample Report Format'!$I63,'Emission Factors'!$M:$M)*SUMIF('Emission Factors'!$C:$C,'Sample Report Format'!$I63,'Emission Factors'!J:J)*$L63/2000</f>
        <v>0</v>
      </c>
      <c r="X63" s="103">
        <f>SUMIF('Emission Factors'!$C:$C,'Sample Report Format'!$I63,'Emission Factors'!$M:$M)*SUMIF('Emission Factors'!$C:$C,'Sample Report Format'!$I63,'Emission Factors'!K:K)*$L63/2000</f>
        <v>0</v>
      </c>
      <c r="Y63" s="104">
        <f>SUMIF('Emission Factors'!$C:$C,'Sample Report Format'!$I63,'Emission Factors'!$M:$M)*SUMIF('Emission Factors'!$C:$C,'Sample Report Format'!$I63,'Emission Factors'!L:L)*$L63/2000</f>
        <v>0</v>
      </c>
    </row>
    <row r="64" spans="1:25" ht="12.75">
      <c r="A64" s="85"/>
      <c r="B64" s="132"/>
      <c r="C64" s="98" t="e">
        <f>VLOOKUP(B64,'CO AB Dis id'!E58:F72,2,FALSE)</f>
        <v>#N/A</v>
      </c>
      <c r="D64" s="132"/>
      <c r="E64" s="98" t="e">
        <f>VLOOKUP(D64,'CO AB Dis id'!E75:F109,2,FALSE)</f>
        <v>#N/A</v>
      </c>
      <c r="F64" s="33"/>
      <c r="G64" s="98" t="e">
        <f>VLOOKUP(F64,'CO AB Dis id'!$B$4:$C$61,2,FALSE)</f>
        <v>#N/A</v>
      </c>
      <c r="H64" s="33"/>
      <c r="I64" s="84" t="e">
        <f>VLOOKUP($H64,'Emission Factors'!$B:$E,2,FALSE)</f>
        <v>#N/A</v>
      </c>
      <c r="J64" s="84" t="e">
        <f>VLOOKUP($H64,'Emission Factors'!$B:$E,3,FALSE)</f>
        <v>#N/A</v>
      </c>
      <c r="K64" s="84" t="e">
        <f>VLOOKUP($H64,'Emission Factors'!$B:$E,4,FALSE)</f>
        <v>#N/A</v>
      </c>
      <c r="L64" s="33"/>
      <c r="M64" s="33"/>
      <c r="N64" s="77"/>
      <c r="O64" s="77"/>
      <c r="P64" s="77"/>
      <c r="Q64" s="86"/>
      <c r="R64" s="107" t="e">
        <f>VLOOKUP(I64,'Emission Factors'!C:M,11,FALSE)</f>
        <v>#N/A</v>
      </c>
      <c r="S64" s="109">
        <f>SUMIF('Emission Factors'!$C:$C,'Sample Report Format'!$I64,'Emission Factors'!$M:$M)*SUMIF('Emission Factors'!$C:$C,'Sample Report Format'!$I64,'Emission Factors'!F:F)*$L64/2000</f>
        <v>0</v>
      </c>
      <c r="T64" s="103">
        <f>SUMIF('Emission Factors'!$C:$C,'Sample Report Format'!$I64,'Emission Factors'!$M:$M)*SUMIF('Emission Factors'!$C:$C,'Sample Report Format'!$I64,'Emission Factors'!G:G)*$L64/2000</f>
        <v>0</v>
      </c>
      <c r="U64" s="103">
        <f>SUMIF('Emission Factors'!$C:$C,'Sample Report Format'!$I64,'Emission Factors'!$M:$M)*SUMIF('Emission Factors'!$C:$C,'Sample Report Format'!$I64,'Emission Factors'!H:H)*$L64/2000</f>
        <v>0</v>
      </c>
      <c r="V64" s="103">
        <f>SUMIF('Emission Factors'!$C:$C,'Sample Report Format'!$I64,'Emission Factors'!$M:$M)*SUMIF('Emission Factors'!$C:$C,'Sample Report Format'!$I64,'Emission Factors'!I:I)*$L64/2000</f>
        <v>0</v>
      </c>
      <c r="W64" s="103">
        <f>SUMIF('Emission Factors'!$C:$C,'Sample Report Format'!$I64,'Emission Factors'!$M:$M)*SUMIF('Emission Factors'!$C:$C,'Sample Report Format'!$I64,'Emission Factors'!J:J)*$L64/2000</f>
        <v>0</v>
      </c>
      <c r="X64" s="103">
        <f>SUMIF('Emission Factors'!$C:$C,'Sample Report Format'!$I64,'Emission Factors'!$M:$M)*SUMIF('Emission Factors'!$C:$C,'Sample Report Format'!$I64,'Emission Factors'!K:K)*$L64/2000</f>
        <v>0</v>
      </c>
      <c r="Y64" s="104">
        <f>SUMIF('Emission Factors'!$C:$C,'Sample Report Format'!$I64,'Emission Factors'!$M:$M)*SUMIF('Emission Factors'!$C:$C,'Sample Report Format'!$I64,'Emission Factors'!L:L)*$L64/2000</f>
        <v>0</v>
      </c>
    </row>
    <row r="65" spans="1:25" ht="12.75">
      <c r="A65" s="85"/>
      <c r="B65" s="132"/>
      <c r="C65" s="98" t="e">
        <f>VLOOKUP(B65,'CO AB Dis id'!E59:F73,2,FALSE)</f>
        <v>#N/A</v>
      </c>
      <c r="D65" s="132"/>
      <c r="E65" s="98" t="e">
        <f>VLOOKUP(D65,'CO AB Dis id'!E76:F110,2,FALSE)</f>
        <v>#N/A</v>
      </c>
      <c r="F65" s="33"/>
      <c r="G65" s="98" t="e">
        <f>VLOOKUP(F65,'CO AB Dis id'!$B$4:$C$61,2,FALSE)</f>
        <v>#N/A</v>
      </c>
      <c r="H65" s="33"/>
      <c r="I65" s="84" t="e">
        <f>VLOOKUP($H65,'Emission Factors'!$B:$E,2,FALSE)</f>
        <v>#N/A</v>
      </c>
      <c r="J65" s="84" t="e">
        <f>VLOOKUP($H65,'Emission Factors'!$B:$E,3,FALSE)</f>
        <v>#N/A</v>
      </c>
      <c r="K65" s="84" t="e">
        <f>VLOOKUP($H65,'Emission Factors'!$B:$E,4,FALSE)</f>
        <v>#N/A</v>
      </c>
      <c r="L65" s="33"/>
      <c r="M65" s="33"/>
      <c r="N65" s="77"/>
      <c r="O65" s="77"/>
      <c r="P65" s="77"/>
      <c r="Q65" s="86"/>
      <c r="R65" s="107" t="e">
        <f>VLOOKUP(I65,'Emission Factors'!C:M,11,FALSE)</f>
        <v>#N/A</v>
      </c>
      <c r="S65" s="109">
        <f>SUMIF('Emission Factors'!$C:$C,'Sample Report Format'!$I65,'Emission Factors'!$M:$M)*SUMIF('Emission Factors'!$C:$C,'Sample Report Format'!$I65,'Emission Factors'!F:F)*$L65/2000</f>
        <v>0</v>
      </c>
      <c r="T65" s="103">
        <f>SUMIF('Emission Factors'!$C:$C,'Sample Report Format'!$I65,'Emission Factors'!$M:$M)*SUMIF('Emission Factors'!$C:$C,'Sample Report Format'!$I65,'Emission Factors'!G:G)*$L65/2000</f>
        <v>0</v>
      </c>
      <c r="U65" s="103">
        <f>SUMIF('Emission Factors'!$C:$C,'Sample Report Format'!$I65,'Emission Factors'!$M:$M)*SUMIF('Emission Factors'!$C:$C,'Sample Report Format'!$I65,'Emission Factors'!H:H)*$L65/2000</f>
        <v>0</v>
      </c>
      <c r="V65" s="103">
        <f>SUMIF('Emission Factors'!$C:$C,'Sample Report Format'!$I65,'Emission Factors'!$M:$M)*SUMIF('Emission Factors'!$C:$C,'Sample Report Format'!$I65,'Emission Factors'!I:I)*$L65/2000</f>
        <v>0</v>
      </c>
      <c r="W65" s="103">
        <f>SUMIF('Emission Factors'!$C:$C,'Sample Report Format'!$I65,'Emission Factors'!$M:$M)*SUMIF('Emission Factors'!$C:$C,'Sample Report Format'!$I65,'Emission Factors'!J:J)*$L65/2000</f>
        <v>0</v>
      </c>
      <c r="X65" s="103">
        <f>SUMIF('Emission Factors'!$C:$C,'Sample Report Format'!$I65,'Emission Factors'!$M:$M)*SUMIF('Emission Factors'!$C:$C,'Sample Report Format'!$I65,'Emission Factors'!K:K)*$L65/2000</f>
        <v>0</v>
      </c>
      <c r="Y65" s="104">
        <f>SUMIF('Emission Factors'!$C:$C,'Sample Report Format'!$I65,'Emission Factors'!$M:$M)*SUMIF('Emission Factors'!$C:$C,'Sample Report Format'!$I65,'Emission Factors'!L:L)*$L65/2000</f>
        <v>0</v>
      </c>
    </row>
    <row r="66" spans="1:25" ht="12.75">
      <c r="A66" s="85"/>
      <c r="B66" s="132"/>
      <c r="C66" s="98" t="e">
        <f>VLOOKUP(B66,'CO AB Dis id'!E60:F74,2,FALSE)</f>
        <v>#N/A</v>
      </c>
      <c r="D66" s="132"/>
      <c r="E66" s="98" t="e">
        <f>VLOOKUP(D66,'CO AB Dis id'!E77:F111,2,FALSE)</f>
        <v>#N/A</v>
      </c>
      <c r="F66" s="33"/>
      <c r="G66" s="98" t="e">
        <f>VLOOKUP(F66,'CO AB Dis id'!$B$4:$C$61,2,FALSE)</f>
        <v>#N/A</v>
      </c>
      <c r="H66" s="33"/>
      <c r="I66" s="84" t="e">
        <f>VLOOKUP($H66,'Emission Factors'!$B:$E,2,FALSE)</f>
        <v>#N/A</v>
      </c>
      <c r="J66" s="84" t="e">
        <f>VLOOKUP($H66,'Emission Factors'!$B:$E,3,FALSE)</f>
        <v>#N/A</v>
      </c>
      <c r="K66" s="84" t="e">
        <f>VLOOKUP($H66,'Emission Factors'!$B:$E,4,FALSE)</f>
        <v>#N/A</v>
      </c>
      <c r="L66" s="33"/>
      <c r="M66" s="33"/>
      <c r="N66" s="77"/>
      <c r="O66" s="77"/>
      <c r="P66" s="77"/>
      <c r="Q66" s="86"/>
      <c r="R66" s="107" t="e">
        <f>VLOOKUP(I66,'Emission Factors'!C:M,11,FALSE)</f>
        <v>#N/A</v>
      </c>
      <c r="S66" s="109">
        <f>SUMIF('Emission Factors'!$C:$C,'Sample Report Format'!$I66,'Emission Factors'!$M:$M)*SUMIF('Emission Factors'!$C:$C,'Sample Report Format'!$I66,'Emission Factors'!F:F)*$L66/2000</f>
        <v>0</v>
      </c>
      <c r="T66" s="103">
        <f>SUMIF('Emission Factors'!$C:$C,'Sample Report Format'!$I66,'Emission Factors'!$M:$M)*SUMIF('Emission Factors'!$C:$C,'Sample Report Format'!$I66,'Emission Factors'!G:G)*$L66/2000</f>
        <v>0</v>
      </c>
      <c r="U66" s="103">
        <f>SUMIF('Emission Factors'!$C:$C,'Sample Report Format'!$I66,'Emission Factors'!$M:$M)*SUMIF('Emission Factors'!$C:$C,'Sample Report Format'!$I66,'Emission Factors'!H:H)*$L66/2000</f>
        <v>0</v>
      </c>
      <c r="V66" s="103">
        <f>SUMIF('Emission Factors'!$C:$C,'Sample Report Format'!$I66,'Emission Factors'!$M:$M)*SUMIF('Emission Factors'!$C:$C,'Sample Report Format'!$I66,'Emission Factors'!I:I)*$L66/2000</f>
        <v>0</v>
      </c>
      <c r="W66" s="103">
        <f>SUMIF('Emission Factors'!$C:$C,'Sample Report Format'!$I66,'Emission Factors'!$M:$M)*SUMIF('Emission Factors'!$C:$C,'Sample Report Format'!$I66,'Emission Factors'!J:J)*$L66/2000</f>
        <v>0</v>
      </c>
      <c r="X66" s="103">
        <f>SUMIF('Emission Factors'!$C:$C,'Sample Report Format'!$I66,'Emission Factors'!$M:$M)*SUMIF('Emission Factors'!$C:$C,'Sample Report Format'!$I66,'Emission Factors'!K:K)*$L66/2000</f>
        <v>0</v>
      </c>
      <c r="Y66" s="104">
        <f>SUMIF('Emission Factors'!$C:$C,'Sample Report Format'!$I66,'Emission Factors'!$M:$M)*SUMIF('Emission Factors'!$C:$C,'Sample Report Format'!$I66,'Emission Factors'!L:L)*$L66/2000</f>
        <v>0</v>
      </c>
    </row>
    <row r="67" spans="1:25" ht="12.75">
      <c r="A67" s="85"/>
      <c r="B67" s="132"/>
      <c r="C67" s="98" t="e">
        <f>VLOOKUP(B67,'CO AB Dis id'!E61:F75,2,FALSE)</f>
        <v>#N/A</v>
      </c>
      <c r="D67" s="132"/>
      <c r="E67" s="98" t="e">
        <f>VLOOKUP(D67,'CO AB Dis id'!E78:F112,2,FALSE)</f>
        <v>#N/A</v>
      </c>
      <c r="F67" s="33"/>
      <c r="G67" s="98" t="e">
        <f>VLOOKUP(F67,'CO AB Dis id'!$B$4:$C$61,2,FALSE)</f>
        <v>#N/A</v>
      </c>
      <c r="H67" s="33"/>
      <c r="I67" s="84" t="e">
        <f>VLOOKUP($H67,'Emission Factors'!$B:$E,2,FALSE)</f>
        <v>#N/A</v>
      </c>
      <c r="J67" s="84" t="e">
        <f>VLOOKUP($H67,'Emission Factors'!$B:$E,3,FALSE)</f>
        <v>#N/A</v>
      </c>
      <c r="K67" s="84" t="e">
        <f>VLOOKUP($H67,'Emission Factors'!$B:$E,4,FALSE)</f>
        <v>#N/A</v>
      </c>
      <c r="L67" s="33"/>
      <c r="M67" s="33"/>
      <c r="N67" s="77"/>
      <c r="O67" s="77"/>
      <c r="P67" s="77"/>
      <c r="Q67" s="86"/>
      <c r="R67" s="107" t="e">
        <f>VLOOKUP(I67,'Emission Factors'!C:M,11,FALSE)</f>
        <v>#N/A</v>
      </c>
      <c r="S67" s="109">
        <f>SUMIF('Emission Factors'!$C:$C,'Sample Report Format'!$I67,'Emission Factors'!$M:$M)*SUMIF('Emission Factors'!$C:$C,'Sample Report Format'!$I67,'Emission Factors'!F:F)*$L67/2000</f>
        <v>0</v>
      </c>
      <c r="T67" s="103">
        <f>SUMIF('Emission Factors'!$C:$C,'Sample Report Format'!$I67,'Emission Factors'!$M:$M)*SUMIF('Emission Factors'!$C:$C,'Sample Report Format'!$I67,'Emission Factors'!G:G)*$L67/2000</f>
        <v>0</v>
      </c>
      <c r="U67" s="103">
        <f>SUMIF('Emission Factors'!$C:$C,'Sample Report Format'!$I67,'Emission Factors'!$M:$M)*SUMIF('Emission Factors'!$C:$C,'Sample Report Format'!$I67,'Emission Factors'!H:H)*$L67/2000</f>
        <v>0</v>
      </c>
      <c r="V67" s="103">
        <f>SUMIF('Emission Factors'!$C:$C,'Sample Report Format'!$I67,'Emission Factors'!$M:$M)*SUMIF('Emission Factors'!$C:$C,'Sample Report Format'!$I67,'Emission Factors'!I:I)*$L67/2000</f>
        <v>0</v>
      </c>
      <c r="W67" s="103">
        <f>SUMIF('Emission Factors'!$C:$C,'Sample Report Format'!$I67,'Emission Factors'!$M:$M)*SUMIF('Emission Factors'!$C:$C,'Sample Report Format'!$I67,'Emission Factors'!J:J)*$L67/2000</f>
        <v>0</v>
      </c>
      <c r="X67" s="103">
        <f>SUMIF('Emission Factors'!$C:$C,'Sample Report Format'!$I67,'Emission Factors'!$M:$M)*SUMIF('Emission Factors'!$C:$C,'Sample Report Format'!$I67,'Emission Factors'!K:K)*$L67/2000</f>
        <v>0</v>
      </c>
      <c r="Y67" s="104">
        <f>SUMIF('Emission Factors'!$C:$C,'Sample Report Format'!$I67,'Emission Factors'!$M:$M)*SUMIF('Emission Factors'!$C:$C,'Sample Report Format'!$I67,'Emission Factors'!L:L)*$L67/2000</f>
        <v>0</v>
      </c>
    </row>
    <row r="68" spans="1:25" ht="12.75">
      <c r="A68" s="85"/>
      <c r="B68" s="132"/>
      <c r="C68" s="98" t="e">
        <f>VLOOKUP(B68,'CO AB Dis id'!E62:F76,2,FALSE)</f>
        <v>#N/A</v>
      </c>
      <c r="D68" s="132"/>
      <c r="E68" s="98" t="e">
        <f>VLOOKUP(D68,'CO AB Dis id'!E79:F113,2,FALSE)</f>
        <v>#N/A</v>
      </c>
      <c r="F68" s="33"/>
      <c r="G68" s="98" t="e">
        <f>VLOOKUP(F68,'CO AB Dis id'!$B$4:$C$61,2,FALSE)</f>
        <v>#N/A</v>
      </c>
      <c r="H68" s="33"/>
      <c r="I68" s="84" t="e">
        <f>VLOOKUP($H68,'Emission Factors'!$B:$E,2,FALSE)</f>
        <v>#N/A</v>
      </c>
      <c r="J68" s="84" t="e">
        <f>VLOOKUP($H68,'Emission Factors'!$B:$E,3,FALSE)</f>
        <v>#N/A</v>
      </c>
      <c r="K68" s="84" t="e">
        <f>VLOOKUP($H68,'Emission Factors'!$B:$E,4,FALSE)</f>
        <v>#N/A</v>
      </c>
      <c r="L68" s="33"/>
      <c r="M68" s="33"/>
      <c r="N68" s="77"/>
      <c r="O68" s="77"/>
      <c r="P68" s="77"/>
      <c r="Q68" s="86"/>
      <c r="R68" s="107" t="e">
        <f>VLOOKUP(I68,'Emission Factors'!C:M,11,FALSE)</f>
        <v>#N/A</v>
      </c>
      <c r="S68" s="109">
        <f>SUMIF('Emission Factors'!$C:$C,'Sample Report Format'!$I68,'Emission Factors'!$M:$M)*SUMIF('Emission Factors'!$C:$C,'Sample Report Format'!$I68,'Emission Factors'!F:F)*$L68/2000</f>
        <v>0</v>
      </c>
      <c r="T68" s="103">
        <f>SUMIF('Emission Factors'!$C:$C,'Sample Report Format'!$I68,'Emission Factors'!$M:$M)*SUMIF('Emission Factors'!$C:$C,'Sample Report Format'!$I68,'Emission Factors'!G:G)*$L68/2000</f>
        <v>0</v>
      </c>
      <c r="U68" s="103">
        <f>SUMIF('Emission Factors'!$C:$C,'Sample Report Format'!$I68,'Emission Factors'!$M:$M)*SUMIF('Emission Factors'!$C:$C,'Sample Report Format'!$I68,'Emission Factors'!H:H)*$L68/2000</f>
        <v>0</v>
      </c>
      <c r="V68" s="103">
        <f>SUMIF('Emission Factors'!$C:$C,'Sample Report Format'!$I68,'Emission Factors'!$M:$M)*SUMIF('Emission Factors'!$C:$C,'Sample Report Format'!$I68,'Emission Factors'!I:I)*$L68/2000</f>
        <v>0</v>
      </c>
      <c r="W68" s="103">
        <f>SUMIF('Emission Factors'!$C:$C,'Sample Report Format'!$I68,'Emission Factors'!$M:$M)*SUMIF('Emission Factors'!$C:$C,'Sample Report Format'!$I68,'Emission Factors'!J:J)*$L68/2000</f>
        <v>0</v>
      </c>
      <c r="X68" s="103">
        <f>SUMIF('Emission Factors'!$C:$C,'Sample Report Format'!$I68,'Emission Factors'!$M:$M)*SUMIF('Emission Factors'!$C:$C,'Sample Report Format'!$I68,'Emission Factors'!K:K)*$L68/2000</f>
        <v>0</v>
      </c>
      <c r="Y68" s="104">
        <f>SUMIF('Emission Factors'!$C:$C,'Sample Report Format'!$I68,'Emission Factors'!$M:$M)*SUMIF('Emission Factors'!$C:$C,'Sample Report Format'!$I68,'Emission Factors'!L:L)*$L68/2000</f>
        <v>0</v>
      </c>
    </row>
    <row r="69" spans="1:25" ht="12.75">
      <c r="A69" s="85"/>
      <c r="B69" s="132"/>
      <c r="C69" s="98" t="e">
        <f>VLOOKUP(B69,'CO AB Dis id'!E63:F77,2,FALSE)</f>
        <v>#N/A</v>
      </c>
      <c r="D69" s="132"/>
      <c r="E69" s="98" t="e">
        <f>VLOOKUP(D69,'CO AB Dis id'!E80:F114,2,FALSE)</f>
        <v>#N/A</v>
      </c>
      <c r="F69" s="33"/>
      <c r="G69" s="98" t="e">
        <f>VLOOKUP(F69,'CO AB Dis id'!$B$4:$C$61,2,FALSE)</f>
        <v>#N/A</v>
      </c>
      <c r="H69" s="33"/>
      <c r="I69" s="84" t="e">
        <f>VLOOKUP($H69,'Emission Factors'!$B:$E,2,FALSE)</f>
        <v>#N/A</v>
      </c>
      <c r="J69" s="84" t="e">
        <f>VLOOKUP($H69,'Emission Factors'!$B:$E,3,FALSE)</f>
        <v>#N/A</v>
      </c>
      <c r="K69" s="84" t="e">
        <f>VLOOKUP($H69,'Emission Factors'!$B:$E,4,FALSE)</f>
        <v>#N/A</v>
      </c>
      <c r="L69" s="33"/>
      <c r="M69" s="33"/>
      <c r="N69" s="77"/>
      <c r="O69" s="77"/>
      <c r="P69" s="77"/>
      <c r="Q69" s="86"/>
      <c r="R69" s="107" t="e">
        <f>VLOOKUP(I69,'Emission Factors'!C:M,11,FALSE)</f>
        <v>#N/A</v>
      </c>
      <c r="S69" s="109">
        <f>SUMIF('Emission Factors'!$C:$C,'Sample Report Format'!$I69,'Emission Factors'!$M:$M)*SUMIF('Emission Factors'!$C:$C,'Sample Report Format'!$I69,'Emission Factors'!F:F)*$L69/2000</f>
        <v>0</v>
      </c>
      <c r="T69" s="103">
        <f>SUMIF('Emission Factors'!$C:$C,'Sample Report Format'!$I69,'Emission Factors'!$M:$M)*SUMIF('Emission Factors'!$C:$C,'Sample Report Format'!$I69,'Emission Factors'!G:G)*$L69/2000</f>
        <v>0</v>
      </c>
      <c r="U69" s="103">
        <f>SUMIF('Emission Factors'!$C:$C,'Sample Report Format'!$I69,'Emission Factors'!$M:$M)*SUMIF('Emission Factors'!$C:$C,'Sample Report Format'!$I69,'Emission Factors'!H:H)*$L69/2000</f>
        <v>0</v>
      </c>
      <c r="V69" s="103">
        <f>SUMIF('Emission Factors'!$C:$C,'Sample Report Format'!$I69,'Emission Factors'!$M:$M)*SUMIF('Emission Factors'!$C:$C,'Sample Report Format'!$I69,'Emission Factors'!I:I)*$L69/2000</f>
        <v>0</v>
      </c>
      <c r="W69" s="103">
        <f>SUMIF('Emission Factors'!$C:$C,'Sample Report Format'!$I69,'Emission Factors'!$M:$M)*SUMIF('Emission Factors'!$C:$C,'Sample Report Format'!$I69,'Emission Factors'!J:J)*$L69/2000</f>
        <v>0</v>
      </c>
      <c r="X69" s="103">
        <f>SUMIF('Emission Factors'!$C:$C,'Sample Report Format'!$I69,'Emission Factors'!$M:$M)*SUMIF('Emission Factors'!$C:$C,'Sample Report Format'!$I69,'Emission Factors'!K:K)*$L69/2000</f>
        <v>0</v>
      </c>
      <c r="Y69" s="104">
        <f>SUMIF('Emission Factors'!$C:$C,'Sample Report Format'!$I69,'Emission Factors'!$M:$M)*SUMIF('Emission Factors'!$C:$C,'Sample Report Format'!$I69,'Emission Factors'!L:L)*$L69/2000</f>
        <v>0</v>
      </c>
    </row>
    <row r="70" spans="1:25" ht="12.75">
      <c r="A70" s="85"/>
      <c r="B70" s="132"/>
      <c r="C70" s="98" t="e">
        <f>VLOOKUP(B70,'CO AB Dis id'!E64:F78,2,FALSE)</f>
        <v>#N/A</v>
      </c>
      <c r="D70" s="132"/>
      <c r="E70" s="98" t="e">
        <f>VLOOKUP(D70,'CO AB Dis id'!E81:F115,2,FALSE)</f>
        <v>#N/A</v>
      </c>
      <c r="F70" s="33"/>
      <c r="G70" s="98" t="e">
        <f>VLOOKUP(F70,'CO AB Dis id'!$B$4:$C$61,2,FALSE)</f>
        <v>#N/A</v>
      </c>
      <c r="H70" s="33"/>
      <c r="I70" s="84" t="e">
        <f>VLOOKUP($H70,'Emission Factors'!$B:$E,2,FALSE)</f>
        <v>#N/A</v>
      </c>
      <c r="J70" s="84" t="e">
        <f>VLOOKUP($H70,'Emission Factors'!$B:$E,3,FALSE)</f>
        <v>#N/A</v>
      </c>
      <c r="K70" s="84" t="e">
        <f>VLOOKUP($H70,'Emission Factors'!$B:$E,4,FALSE)</f>
        <v>#N/A</v>
      </c>
      <c r="L70" s="33"/>
      <c r="M70" s="33"/>
      <c r="N70" s="77"/>
      <c r="O70" s="77"/>
      <c r="P70" s="77"/>
      <c r="Q70" s="86"/>
      <c r="R70" s="107" t="e">
        <f>VLOOKUP(I70,'Emission Factors'!C:M,11,FALSE)</f>
        <v>#N/A</v>
      </c>
      <c r="S70" s="109">
        <f>SUMIF('Emission Factors'!$C:$C,'Sample Report Format'!$I70,'Emission Factors'!$M:$M)*SUMIF('Emission Factors'!$C:$C,'Sample Report Format'!$I70,'Emission Factors'!F:F)*$L70/2000</f>
        <v>0</v>
      </c>
      <c r="T70" s="103">
        <f>SUMIF('Emission Factors'!$C:$C,'Sample Report Format'!$I70,'Emission Factors'!$M:$M)*SUMIF('Emission Factors'!$C:$C,'Sample Report Format'!$I70,'Emission Factors'!G:G)*$L70/2000</f>
        <v>0</v>
      </c>
      <c r="U70" s="103">
        <f>SUMIF('Emission Factors'!$C:$C,'Sample Report Format'!$I70,'Emission Factors'!$M:$M)*SUMIF('Emission Factors'!$C:$C,'Sample Report Format'!$I70,'Emission Factors'!H:H)*$L70/2000</f>
        <v>0</v>
      </c>
      <c r="V70" s="103">
        <f>SUMIF('Emission Factors'!$C:$C,'Sample Report Format'!$I70,'Emission Factors'!$M:$M)*SUMIF('Emission Factors'!$C:$C,'Sample Report Format'!$I70,'Emission Factors'!I:I)*$L70/2000</f>
        <v>0</v>
      </c>
      <c r="W70" s="103">
        <f>SUMIF('Emission Factors'!$C:$C,'Sample Report Format'!$I70,'Emission Factors'!$M:$M)*SUMIF('Emission Factors'!$C:$C,'Sample Report Format'!$I70,'Emission Factors'!J:J)*$L70/2000</f>
        <v>0</v>
      </c>
      <c r="X70" s="103">
        <f>SUMIF('Emission Factors'!$C:$C,'Sample Report Format'!$I70,'Emission Factors'!$M:$M)*SUMIF('Emission Factors'!$C:$C,'Sample Report Format'!$I70,'Emission Factors'!K:K)*$L70/2000</f>
        <v>0</v>
      </c>
      <c r="Y70" s="104">
        <f>SUMIF('Emission Factors'!$C:$C,'Sample Report Format'!$I70,'Emission Factors'!$M:$M)*SUMIF('Emission Factors'!$C:$C,'Sample Report Format'!$I70,'Emission Factors'!L:L)*$L70/2000</f>
        <v>0</v>
      </c>
    </row>
    <row r="71" spans="1:25" ht="12.75">
      <c r="A71" s="85"/>
      <c r="B71" s="132"/>
      <c r="C71" s="98" t="e">
        <f>VLOOKUP(B71,'CO AB Dis id'!E65:F79,2,FALSE)</f>
        <v>#N/A</v>
      </c>
      <c r="D71" s="132"/>
      <c r="E71" s="98" t="e">
        <f>VLOOKUP(D71,'CO AB Dis id'!E82:F116,2,FALSE)</f>
        <v>#N/A</v>
      </c>
      <c r="F71" s="33"/>
      <c r="G71" s="98" t="e">
        <f>VLOOKUP(F71,'CO AB Dis id'!$B$4:$C$61,2,FALSE)</f>
        <v>#N/A</v>
      </c>
      <c r="H71" s="33"/>
      <c r="I71" s="84" t="e">
        <f>VLOOKUP($H71,'Emission Factors'!$B:$E,2,FALSE)</f>
        <v>#N/A</v>
      </c>
      <c r="J71" s="84" t="e">
        <f>VLOOKUP($H71,'Emission Factors'!$B:$E,3,FALSE)</f>
        <v>#N/A</v>
      </c>
      <c r="K71" s="84" t="e">
        <f>VLOOKUP($H71,'Emission Factors'!$B:$E,4,FALSE)</f>
        <v>#N/A</v>
      </c>
      <c r="L71" s="33"/>
      <c r="M71" s="33"/>
      <c r="N71" s="77"/>
      <c r="O71" s="77"/>
      <c r="P71" s="77"/>
      <c r="Q71" s="86"/>
      <c r="R71" s="107" t="e">
        <f>VLOOKUP(I71,'Emission Factors'!C:M,11,FALSE)</f>
        <v>#N/A</v>
      </c>
      <c r="S71" s="109">
        <f>SUMIF('Emission Factors'!$C:$C,'Sample Report Format'!$I71,'Emission Factors'!$M:$M)*SUMIF('Emission Factors'!$C:$C,'Sample Report Format'!$I71,'Emission Factors'!F:F)*$L71/2000</f>
        <v>0</v>
      </c>
      <c r="T71" s="103">
        <f>SUMIF('Emission Factors'!$C:$C,'Sample Report Format'!$I71,'Emission Factors'!$M:$M)*SUMIF('Emission Factors'!$C:$C,'Sample Report Format'!$I71,'Emission Factors'!G:G)*$L71/2000</f>
        <v>0</v>
      </c>
      <c r="U71" s="103">
        <f>SUMIF('Emission Factors'!$C:$C,'Sample Report Format'!$I71,'Emission Factors'!$M:$M)*SUMIF('Emission Factors'!$C:$C,'Sample Report Format'!$I71,'Emission Factors'!H:H)*$L71/2000</f>
        <v>0</v>
      </c>
      <c r="V71" s="103">
        <f>SUMIF('Emission Factors'!$C:$C,'Sample Report Format'!$I71,'Emission Factors'!$M:$M)*SUMIF('Emission Factors'!$C:$C,'Sample Report Format'!$I71,'Emission Factors'!I:I)*$L71/2000</f>
        <v>0</v>
      </c>
      <c r="W71" s="103">
        <f>SUMIF('Emission Factors'!$C:$C,'Sample Report Format'!$I71,'Emission Factors'!$M:$M)*SUMIF('Emission Factors'!$C:$C,'Sample Report Format'!$I71,'Emission Factors'!J:J)*$L71/2000</f>
        <v>0</v>
      </c>
      <c r="X71" s="103">
        <f>SUMIF('Emission Factors'!$C:$C,'Sample Report Format'!$I71,'Emission Factors'!$M:$M)*SUMIF('Emission Factors'!$C:$C,'Sample Report Format'!$I71,'Emission Factors'!K:K)*$L71/2000</f>
        <v>0</v>
      </c>
      <c r="Y71" s="104">
        <f>SUMIF('Emission Factors'!$C:$C,'Sample Report Format'!$I71,'Emission Factors'!$M:$M)*SUMIF('Emission Factors'!$C:$C,'Sample Report Format'!$I71,'Emission Factors'!L:L)*$L71/2000</f>
        <v>0</v>
      </c>
    </row>
    <row r="72" spans="1:25" ht="12.75">
      <c r="A72" s="85"/>
      <c r="B72" s="132"/>
      <c r="C72" s="98" t="e">
        <f>VLOOKUP(B72,'CO AB Dis id'!E66:F80,2,FALSE)</f>
        <v>#N/A</v>
      </c>
      <c r="D72" s="132"/>
      <c r="E72" s="98" t="e">
        <f>VLOOKUP(D72,'CO AB Dis id'!E83:F117,2,FALSE)</f>
        <v>#N/A</v>
      </c>
      <c r="F72" s="33"/>
      <c r="G72" s="98" t="e">
        <f>VLOOKUP(F72,'CO AB Dis id'!$B$4:$C$61,2,FALSE)</f>
        <v>#N/A</v>
      </c>
      <c r="H72" s="33"/>
      <c r="I72" s="84" t="e">
        <f>VLOOKUP($H72,'Emission Factors'!$B:$E,2,FALSE)</f>
        <v>#N/A</v>
      </c>
      <c r="J72" s="84" t="e">
        <f>VLOOKUP($H72,'Emission Factors'!$B:$E,3,FALSE)</f>
        <v>#N/A</v>
      </c>
      <c r="K72" s="84" t="e">
        <f>VLOOKUP($H72,'Emission Factors'!$B:$E,4,FALSE)</f>
        <v>#N/A</v>
      </c>
      <c r="L72" s="33"/>
      <c r="M72" s="33"/>
      <c r="N72" s="77"/>
      <c r="O72" s="77"/>
      <c r="P72" s="77"/>
      <c r="Q72" s="86"/>
      <c r="R72" s="107" t="e">
        <f>VLOOKUP(I72,'Emission Factors'!C:M,11,FALSE)</f>
        <v>#N/A</v>
      </c>
      <c r="S72" s="109">
        <f>SUMIF('Emission Factors'!$C:$C,'Sample Report Format'!$I72,'Emission Factors'!$M:$M)*SUMIF('Emission Factors'!$C:$C,'Sample Report Format'!$I72,'Emission Factors'!F:F)*$L72/2000</f>
        <v>0</v>
      </c>
      <c r="T72" s="103">
        <f>SUMIF('Emission Factors'!$C:$C,'Sample Report Format'!$I72,'Emission Factors'!$M:$M)*SUMIF('Emission Factors'!$C:$C,'Sample Report Format'!$I72,'Emission Factors'!G:G)*$L72/2000</f>
        <v>0</v>
      </c>
      <c r="U72" s="103">
        <f>SUMIF('Emission Factors'!$C:$C,'Sample Report Format'!$I72,'Emission Factors'!$M:$M)*SUMIF('Emission Factors'!$C:$C,'Sample Report Format'!$I72,'Emission Factors'!H:H)*$L72/2000</f>
        <v>0</v>
      </c>
      <c r="V72" s="103">
        <f>SUMIF('Emission Factors'!$C:$C,'Sample Report Format'!$I72,'Emission Factors'!$M:$M)*SUMIF('Emission Factors'!$C:$C,'Sample Report Format'!$I72,'Emission Factors'!I:I)*$L72/2000</f>
        <v>0</v>
      </c>
      <c r="W72" s="103">
        <f>SUMIF('Emission Factors'!$C:$C,'Sample Report Format'!$I72,'Emission Factors'!$M:$M)*SUMIF('Emission Factors'!$C:$C,'Sample Report Format'!$I72,'Emission Factors'!J:J)*$L72/2000</f>
        <v>0</v>
      </c>
      <c r="X72" s="103">
        <f>SUMIF('Emission Factors'!$C:$C,'Sample Report Format'!$I72,'Emission Factors'!$M:$M)*SUMIF('Emission Factors'!$C:$C,'Sample Report Format'!$I72,'Emission Factors'!K:K)*$L72/2000</f>
        <v>0</v>
      </c>
      <c r="Y72" s="104">
        <f>SUMIF('Emission Factors'!$C:$C,'Sample Report Format'!$I72,'Emission Factors'!$M:$M)*SUMIF('Emission Factors'!$C:$C,'Sample Report Format'!$I72,'Emission Factors'!L:L)*$L72/2000</f>
        <v>0</v>
      </c>
    </row>
    <row r="73" spans="1:25" ht="12.75">
      <c r="A73" s="85"/>
      <c r="B73" s="132"/>
      <c r="C73" s="98" t="e">
        <f>VLOOKUP(B73,'CO AB Dis id'!E67:F81,2,FALSE)</f>
        <v>#N/A</v>
      </c>
      <c r="D73" s="132"/>
      <c r="E73" s="98" t="e">
        <f>VLOOKUP(D73,'CO AB Dis id'!E84:F118,2,FALSE)</f>
        <v>#N/A</v>
      </c>
      <c r="F73" s="33"/>
      <c r="G73" s="98" t="e">
        <f>VLOOKUP(F73,'CO AB Dis id'!$B$4:$C$61,2,FALSE)</f>
        <v>#N/A</v>
      </c>
      <c r="H73" s="33"/>
      <c r="I73" s="84" t="e">
        <f>VLOOKUP($H73,'Emission Factors'!$B:$E,2,FALSE)</f>
        <v>#N/A</v>
      </c>
      <c r="J73" s="84" t="e">
        <f>VLOOKUP($H73,'Emission Factors'!$B:$E,3,FALSE)</f>
        <v>#N/A</v>
      </c>
      <c r="K73" s="84" t="e">
        <f>VLOOKUP($H73,'Emission Factors'!$B:$E,4,FALSE)</f>
        <v>#N/A</v>
      </c>
      <c r="L73" s="33"/>
      <c r="M73" s="33"/>
      <c r="N73" s="77"/>
      <c r="O73" s="77"/>
      <c r="P73" s="77"/>
      <c r="Q73" s="86"/>
      <c r="R73" s="107" t="e">
        <f>VLOOKUP(I73,'Emission Factors'!C:M,11,FALSE)</f>
        <v>#N/A</v>
      </c>
      <c r="S73" s="109">
        <f>SUMIF('Emission Factors'!$C:$C,'Sample Report Format'!$I73,'Emission Factors'!$M:$M)*SUMIF('Emission Factors'!$C:$C,'Sample Report Format'!$I73,'Emission Factors'!F:F)*$L73/2000</f>
        <v>0</v>
      </c>
      <c r="T73" s="103">
        <f>SUMIF('Emission Factors'!$C:$C,'Sample Report Format'!$I73,'Emission Factors'!$M:$M)*SUMIF('Emission Factors'!$C:$C,'Sample Report Format'!$I73,'Emission Factors'!G:G)*$L73/2000</f>
        <v>0</v>
      </c>
      <c r="U73" s="103">
        <f>SUMIF('Emission Factors'!$C:$C,'Sample Report Format'!$I73,'Emission Factors'!$M:$M)*SUMIF('Emission Factors'!$C:$C,'Sample Report Format'!$I73,'Emission Factors'!H:H)*$L73/2000</f>
        <v>0</v>
      </c>
      <c r="V73" s="103">
        <f>SUMIF('Emission Factors'!$C:$C,'Sample Report Format'!$I73,'Emission Factors'!$M:$M)*SUMIF('Emission Factors'!$C:$C,'Sample Report Format'!$I73,'Emission Factors'!I:I)*$L73/2000</f>
        <v>0</v>
      </c>
      <c r="W73" s="103">
        <f>SUMIF('Emission Factors'!$C:$C,'Sample Report Format'!$I73,'Emission Factors'!$M:$M)*SUMIF('Emission Factors'!$C:$C,'Sample Report Format'!$I73,'Emission Factors'!J:J)*$L73/2000</f>
        <v>0</v>
      </c>
      <c r="X73" s="103">
        <f>SUMIF('Emission Factors'!$C:$C,'Sample Report Format'!$I73,'Emission Factors'!$M:$M)*SUMIF('Emission Factors'!$C:$C,'Sample Report Format'!$I73,'Emission Factors'!K:K)*$L73/2000</f>
        <v>0</v>
      </c>
      <c r="Y73" s="104">
        <f>SUMIF('Emission Factors'!$C:$C,'Sample Report Format'!$I73,'Emission Factors'!$M:$M)*SUMIF('Emission Factors'!$C:$C,'Sample Report Format'!$I73,'Emission Factors'!L:L)*$L73/2000</f>
        <v>0</v>
      </c>
    </row>
    <row r="74" spans="1:25" ht="12.75">
      <c r="A74" s="85"/>
      <c r="B74" s="132"/>
      <c r="C74" s="98" t="e">
        <f>VLOOKUP(B74,'CO AB Dis id'!E68:F82,2,FALSE)</f>
        <v>#N/A</v>
      </c>
      <c r="D74" s="132"/>
      <c r="E74" s="98" t="e">
        <f>VLOOKUP(D74,'CO AB Dis id'!E85:F119,2,FALSE)</f>
        <v>#N/A</v>
      </c>
      <c r="F74" s="33"/>
      <c r="G74" s="98" t="e">
        <f>VLOOKUP(F74,'CO AB Dis id'!$B$4:$C$61,2,FALSE)</f>
        <v>#N/A</v>
      </c>
      <c r="H74" s="33"/>
      <c r="I74" s="84" t="e">
        <f>VLOOKUP($H74,'Emission Factors'!$B:$E,2,FALSE)</f>
        <v>#N/A</v>
      </c>
      <c r="J74" s="84" t="e">
        <f>VLOOKUP($H74,'Emission Factors'!$B:$E,3,FALSE)</f>
        <v>#N/A</v>
      </c>
      <c r="K74" s="84" t="e">
        <f>VLOOKUP($H74,'Emission Factors'!$B:$E,4,FALSE)</f>
        <v>#N/A</v>
      </c>
      <c r="L74" s="33"/>
      <c r="M74" s="33"/>
      <c r="N74" s="77"/>
      <c r="O74" s="77"/>
      <c r="P74" s="77"/>
      <c r="Q74" s="86"/>
      <c r="R74" s="107" t="e">
        <f>VLOOKUP(I74,'Emission Factors'!C:M,11,FALSE)</f>
        <v>#N/A</v>
      </c>
      <c r="S74" s="109">
        <f>SUMIF('Emission Factors'!$C:$C,'Sample Report Format'!$I74,'Emission Factors'!$M:$M)*SUMIF('Emission Factors'!$C:$C,'Sample Report Format'!$I74,'Emission Factors'!F:F)*$L74/2000</f>
        <v>0</v>
      </c>
      <c r="T74" s="103">
        <f>SUMIF('Emission Factors'!$C:$C,'Sample Report Format'!$I74,'Emission Factors'!$M:$M)*SUMIF('Emission Factors'!$C:$C,'Sample Report Format'!$I74,'Emission Factors'!G:G)*$L74/2000</f>
        <v>0</v>
      </c>
      <c r="U74" s="103">
        <f>SUMIF('Emission Factors'!$C:$C,'Sample Report Format'!$I74,'Emission Factors'!$M:$M)*SUMIF('Emission Factors'!$C:$C,'Sample Report Format'!$I74,'Emission Factors'!H:H)*$L74/2000</f>
        <v>0</v>
      </c>
      <c r="V74" s="103">
        <f>SUMIF('Emission Factors'!$C:$C,'Sample Report Format'!$I74,'Emission Factors'!$M:$M)*SUMIF('Emission Factors'!$C:$C,'Sample Report Format'!$I74,'Emission Factors'!I:I)*$L74/2000</f>
        <v>0</v>
      </c>
      <c r="W74" s="103">
        <f>SUMIF('Emission Factors'!$C:$C,'Sample Report Format'!$I74,'Emission Factors'!$M:$M)*SUMIF('Emission Factors'!$C:$C,'Sample Report Format'!$I74,'Emission Factors'!J:J)*$L74/2000</f>
        <v>0</v>
      </c>
      <c r="X74" s="103">
        <f>SUMIF('Emission Factors'!$C:$C,'Sample Report Format'!$I74,'Emission Factors'!$M:$M)*SUMIF('Emission Factors'!$C:$C,'Sample Report Format'!$I74,'Emission Factors'!K:K)*$L74/2000</f>
        <v>0</v>
      </c>
      <c r="Y74" s="104">
        <f>SUMIF('Emission Factors'!$C:$C,'Sample Report Format'!$I74,'Emission Factors'!$M:$M)*SUMIF('Emission Factors'!$C:$C,'Sample Report Format'!$I74,'Emission Factors'!L:L)*$L74/2000</f>
        <v>0</v>
      </c>
    </row>
    <row r="75" spans="1:25" ht="12.75">
      <c r="A75" s="85"/>
      <c r="B75" s="132"/>
      <c r="C75" s="98" t="e">
        <f>VLOOKUP(B75,'CO AB Dis id'!E69:F83,2,FALSE)</f>
        <v>#N/A</v>
      </c>
      <c r="D75" s="132"/>
      <c r="E75" s="98" t="e">
        <f>VLOOKUP(D75,'CO AB Dis id'!E86:F120,2,FALSE)</f>
        <v>#N/A</v>
      </c>
      <c r="F75" s="33"/>
      <c r="G75" s="98" t="e">
        <f>VLOOKUP(F75,'CO AB Dis id'!$B$4:$C$61,2,FALSE)</f>
        <v>#N/A</v>
      </c>
      <c r="H75" s="33"/>
      <c r="I75" s="84" t="e">
        <f>VLOOKUP($H75,'Emission Factors'!$B:$E,2,FALSE)</f>
        <v>#N/A</v>
      </c>
      <c r="J75" s="84" t="e">
        <f>VLOOKUP($H75,'Emission Factors'!$B:$E,3,FALSE)</f>
        <v>#N/A</v>
      </c>
      <c r="K75" s="84" t="e">
        <f>VLOOKUP($H75,'Emission Factors'!$B:$E,4,FALSE)</f>
        <v>#N/A</v>
      </c>
      <c r="L75" s="33"/>
      <c r="M75" s="33"/>
      <c r="N75" s="77"/>
      <c r="O75" s="77"/>
      <c r="P75" s="77"/>
      <c r="Q75" s="86"/>
      <c r="R75" s="107" t="e">
        <f>VLOOKUP(I75,'Emission Factors'!C:M,11,FALSE)</f>
        <v>#N/A</v>
      </c>
      <c r="S75" s="109">
        <f>SUMIF('Emission Factors'!$C:$C,'Sample Report Format'!$I75,'Emission Factors'!$M:$M)*SUMIF('Emission Factors'!$C:$C,'Sample Report Format'!$I75,'Emission Factors'!F:F)*$L75/2000</f>
        <v>0</v>
      </c>
      <c r="T75" s="103">
        <f>SUMIF('Emission Factors'!$C:$C,'Sample Report Format'!$I75,'Emission Factors'!$M:$M)*SUMIF('Emission Factors'!$C:$C,'Sample Report Format'!$I75,'Emission Factors'!G:G)*$L75/2000</f>
        <v>0</v>
      </c>
      <c r="U75" s="103">
        <f>SUMIF('Emission Factors'!$C:$C,'Sample Report Format'!$I75,'Emission Factors'!$M:$M)*SUMIF('Emission Factors'!$C:$C,'Sample Report Format'!$I75,'Emission Factors'!H:H)*$L75/2000</f>
        <v>0</v>
      </c>
      <c r="V75" s="103">
        <f>SUMIF('Emission Factors'!$C:$C,'Sample Report Format'!$I75,'Emission Factors'!$M:$M)*SUMIF('Emission Factors'!$C:$C,'Sample Report Format'!$I75,'Emission Factors'!I:I)*$L75/2000</f>
        <v>0</v>
      </c>
      <c r="W75" s="103">
        <f>SUMIF('Emission Factors'!$C:$C,'Sample Report Format'!$I75,'Emission Factors'!$M:$M)*SUMIF('Emission Factors'!$C:$C,'Sample Report Format'!$I75,'Emission Factors'!J:J)*$L75/2000</f>
        <v>0</v>
      </c>
      <c r="X75" s="103">
        <f>SUMIF('Emission Factors'!$C:$C,'Sample Report Format'!$I75,'Emission Factors'!$M:$M)*SUMIF('Emission Factors'!$C:$C,'Sample Report Format'!$I75,'Emission Factors'!K:K)*$L75/2000</f>
        <v>0</v>
      </c>
      <c r="Y75" s="104">
        <f>SUMIF('Emission Factors'!$C:$C,'Sample Report Format'!$I75,'Emission Factors'!$M:$M)*SUMIF('Emission Factors'!$C:$C,'Sample Report Format'!$I75,'Emission Factors'!L:L)*$L75/2000</f>
        <v>0</v>
      </c>
    </row>
    <row r="76" spans="1:25" ht="12.75">
      <c r="A76" s="85"/>
      <c r="B76" s="132"/>
      <c r="C76" s="98" t="e">
        <f>VLOOKUP(B76,'CO AB Dis id'!E70:F84,2,FALSE)</f>
        <v>#N/A</v>
      </c>
      <c r="D76" s="132"/>
      <c r="E76" s="98" t="e">
        <f>VLOOKUP(D76,'CO AB Dis id'!E87:F121,2,FALSE)</f>
        <v>#N/A</v>
      </c>
      <c r="F76" s="33"/>
      <c r="G76" s="98" t="e">
        <f>VLOOKUP(F76,'CO AB Dis id'!$B$4:$C$61,2,FALSE)</f>
        <v>#N/A</v>
      </c>
      <c r="H76" s="33"/>
      <c r="I76" s="84" t="e">
        <f>VLOOKUP($H76,'Emission Factors'!$B:$E,2,FALSE)</f>
        <v>#N/A</v>
      </c>
      <c r="J76" s="84" t="e">
        <f>VLOOKUP($H76,'Emission Factors'!$B:$E,3,FALSE)</f>
        <v>#N/A</v>
      </c>
      <c r="K76" s="84" t="e">
        <f>VLOOKUP($H76,'Emission Factors'!$B:$E,4,FALSE)</f>
        <v>#N/A</v>
      </c>
      <c r="L76" s="33"/>
      <c r="M76" s="33"/>
      <c r="N76" s="77"/>
      <c r="O76" s="77"/>
      <c r="P76" s="77"/>
      <c r="Q76" s="86"/>
      <c r="R76" s="107" t="e">
        <f>VLOOKUP(I76,'Emission Factors'!C:M,11,FALSE)</f>
        <v>#N/A</v>
      </c>
      <c r="S76" s="109">
        <f>SUMIF('Emission Factors'!$C:$C,'Sample Report Format'!$I76,'Emission Factors'!$M:$M)*SUMIF('Emission Factors'!$C:$C,'Sample Report Format'!$I76,'Emission Factors'!F:F)*$L76/2000</f>
        <v>0</v>
      </c>
      <c r="T76" s="103">
        <f>SUMIF('Emission Factors'!$C:$C,'Sample Report Format'!$I76,'Emission Factors'!$M:$M)*SUMIF('Emission Factors'!$C:$C,'Sample Report Format'!$I76,'Emission Factors'!G:G)*$L76/2000</f>
        <v>0</v>
      </c>
      <c r="U76" s="103">
        <f>SUMIF('Emission Factors'!$C:$C,'Sample Report Format'!$I76,'Emission Factors'!$M:$M)*SUMIF('Emission Factors'!$C:$C,'Sample Report Format'!$I76,'Emission Factors'!H:H)*$L76/2000</f>
        <v>0</v>
      </c>
      <c r="V76" s="103">
        <f>SUMIF('Emission Factors'!$C:$C,'Sample Report Format'!$I76,'Emission Factors'!$M:$M)*SUMIF('Emission Factors'!$C:$C,'Sample Report Format'!$I76,'Emission Factors'!I:I)*$L76/2000</f>
        <v>0</v>
      </c>
      <c r="W76" s="103">
        <f>SUMIF('Emission Factors'!$C:$C,'Sample Report Format'!$I76,'Emission Factors'!$M:$M)*SUMIF('Emission Factors'!$C:$C,'Sample Report Format'!$I76,'Emission Factors'!J:J)*$L76/2000</f>
        <v>0</v>
      </c>
      <c r="X76" s="103">
        <f>SUMIF('Emission Factors'!$C:$C,'Sample Report Format'!$I76,'Emission Factors'!$M:$M)*SUMIF('Emission Factors'!$C:$C,'Sample Report Format'!$I76,'Emission Factors'!K:K)*$L76/2000</f>
        <v>0</v>
      </c>
      <c r="Y76" s="104">
        <f>SUMIF('Emission Factors'!$C:$C,'Sample Report Format'!$I76,'Emission Factors'!$M:$M)*SUMIF('Emission Factors'!$C:$C,'Sample Report Format'!$I76,'Emission Factors'!L:L)*$L76/2000</f>
        <v>0</v>
      </c>
    </row>
    <row r="77" spans="1:25" ht="12.75">
      <c r="A77" s="85"/>
      <c r="B77" s="132"/>
      <c r="C77" s="98" t="e">
        <f>VLOOKUP(B77,'CO AB Dis id'!E71:F85,2,FALSE)</f>
        <v>#N/A</v>
      </c>
      <c r="D77" s="132"/>
      <c r="E77" s="98" t="e">
        <f>VLOOKUP(D77,'CO AB Dis id'!E88:F122,2,FALSE)</f>
        <v>#N/A</v>
      </c>
      <c r="F77" s="33"/>
      <c r="G77" s="98" t="e">
        <f>VLOOKUP(F77,'CO AB Dis id'!$B$4:$C$61,2,FALSE)</f>
        <v>#N/A</v>
      </c>
      <c r="H77" s="33"/>
      <c r="I77" s="84" t="e">
        <f>VLOOKUP($H77,'Emission Factors'!$B:$E,2,FALSE)</f>
        <v>#N/A</v>
      </c>
      <c r="J77" s="84" t="e">
        <f>VLOOKUP($H77,'Emission Factors'!$B:$E,3,FALSE)</f>
        <v>#N/A</v>
      </c>
      <c r="K77" s="84" t="e">
        <f>VLOOKUP($H77,'Emission Factors'!$B:$E,4,FALSE)</f>
        <v>#N/A</v>
      </c>
      <c r="L77" s="33"/>
      <c r="M77" s="33"/>
      <c r="N77" s="77"/>
      <c r="O77" s="77"/>
      <c r="P77" s="77"/>
      <c r="Q77" s="86"/>
      <c r="R77" s="107" t="e">
        <f>VLOOKUP(I77,'Emission Factors'!C:M,11,FALSE)</f>
        <v>#N/A</v>
      </c>
      <c r="S77" s="109">
        <f>SUMIF('Emission Factors'!$C:$C,'Sample Report Format'!$I77,'Emission Factors'!$M:$M)*SUMIF('Emission Factors'!$C:$C,'Sample Report Format'!$I77,'Emission Factors'!F:F)*$L77/2000</f>
        <v>0</v>
      </c>
      <c r="T77" s="103">
        <f>SUMIF('Emission Factors'!$C:$C,'Sample Report Format'!$I77,'Emission Factors'!$M:$M)*SUMIF('Emission Factors'!$C:$C,'Sample Report Format'!$I77,'Emission Factors'!G:G)*$L77/2000</f>
        <v>0</v>
      </c>
      <c r="U77" s="103">
        <f>SUMIF('Emission Factors'!$C:$C,'Sample Report Format'!$I77,'Emission Factors'!$M:$M)*SUMIF('Emission Factors'!$C:$C,'Sample Report Format'!$I77,'Emission Factors'!H:H)*$L77/2000</f>
        <v>0</v>
      </c>
      <c r="V77" s="103">
        <f>SUMIF('Emission Factors'!$C:$C,'Sample Report Format'!$I77,'Emission Factors'!$M:$M)*SUMIF('Emission Factors'!$C:$C,'Sample Report Format'!$I77,'Emission Factors'!I:I)*$L77/2000</f>
        <v>0</v>
      </c>
      <c r="W77" s="103">
        <f>SUMIF('Emission Factors'!$C:$C,'Sample Report Format'!$I77,'Emission Factors'!$M:$M)*SUMIF('Emission Factors'!$C:$C,'Sample Report Format'!$I77,'Emission Factors'!J:J)*$L77/2000</f>
        <v>0</v>
      </c>
      <c r="X77" s="103">
        <f>SUMIF('Emission Factors'!$C:$C,'Sample Report Format'!$I77,'Emission Factors'!$M:$M)*SUMIF('Emission Factors'!$C:$C,'Sample Report Format'!$I77,'Emission Factors'!K:K)*$L77/2000</f>
        <v>0</v>
      </c>
      <c r="Y77" s="104">
        <f>SUMIF('Emission Factors'!$C:$C,'Sample Report Format'!$I77,'Emission Factors'!$M:$M)*SUMIF('Emission Factors'!$C:$C,'Sample Report Format'!$I77,'Emission Factors'!L:L)*$L77/2000</f>
        <v>0</v>
      </c>
    </row>
    <row r="78" spans="1:25" ht="12.75">
      <c r="A78" s="85"/>
      <c r="B78" s="132"/>
      <c r="C78" s="98" t="e">
        <f>VLOOKUP(B78,'CO AB Dis id'!E72:F86,2,FALSE)</f>
        <v>#N/A</v>
      </c>
      <c r="D78" s="132"/>
      <c r="E78" s="98" t="e">
        <f>VLOOKUP(D78,'CO AB Dis id'!E89:F123,2,FALSE)</f>
        <v>#N/A</v>
      </c>
      <c r="F78" s="33"/>
      <c r="G78" s="98" t="e">
        <f>VLOOKUP(F78,'CO AB Dis id'!$B$4:$C$61,2,FALSE)</f>
        <v>#N/A</v>
      </c>
      <c r="H78" s="33"/>
      <c r="I78" s="84" t="e">
        <f>VLOOKUP($H78,'Emission Factors'!$B:$E,2,FALSE)</f>
        <v>#N/A</v>
      </c>
      <c r="J78" s="84" t="e">
        <f>VLOOKUP($H78,'Emission Factors'!$B:$E,3,FALSE)</f>
        <v>#N/A</v>
      </c>
      <c r="K78" s="84" t="e">
        <f>VLOOKUP($H78,'Emission Factors'!$B:$E,4,FALSE)</f>
        <v>#N/A</v>
      </c>
      <c r="L78" s="33"/>
      <c r="M78" s="33"/>
      <c r="N78" s="77"/>
      <c r="O78" s="77"/>
      <c r="P78" s="77"/>
      <c r="Q78" s="86"/>
      <c r="R78" s="107" t="e">
        <f>VLOOKUP(I78,'Emission Factors'!C:M,11,FALSE)</f>
        <v>#N/A</v>
      </c>
      <c r="S78" s="109">
        <f>SUMIF('Emission Factors'!$C:$C,'Sample Report Format'!$I78,'Emission Factors'!$M:$M)*SUMIF('Emission Factors'!$C:$C,'Sample Report Format'!$I78,'Emission Factors'!F:F)*$L78/2000</f>
        <v>0</v>
      </c>
      <c r="T78" s="103">
        <f>SUMIF('Emission Factors'!$C:$C,'Sample Report Format'!$I78,'Emission Factors'!$M:$M)*SUMIF('Emission Factors'!$C:$C,'Sample Report Format'!$I78,'Emission Factors'!G:G)*$L78/2000</f>
        <v>0</v>
      </c>
      <c r="U78" s="103">
        <f>SUMIF('Emission Factors'!$C:$C,'Sample Report Format'!$I78,'Emission Factors'!$M:$M)*SUMIF('Emission Factors'!$C:$C,'Sample Report Format'!$I78,'Emission Factors'!H:H)*$L78/2000</f>
        <v>0</v>
      </c>
      <c r="V78" s="103">
        <f>SUMIF('Emission Factors'!$C:$C,'Sample Report Format'!$I78,'Emission Factors'!$M:$M)*SUMIF('Emission Factors'!$C:$C,'Sample Report Format'!$I78,'Emission Factors'!I:I)*$L78/2000</f>
        <v>0</v>
      </c>
      <c r="W78" s="103">
        <f>SUMIF('Emission Factors'!$C:$C,'Sample Report Format'!$I78,'Emission Factors'!$M:$M)*SUMIF('Emission Factors'!$C:$C,'Sample Report Format'!$I78,'Emission Factors'!J:J)*$L78/2000</f>
        <v>0</v>
      </c>
      <c r="X78" s="103">
        <f>SUMIF('Emission Factors'!$C:$C,'Sample Report Format'!$I78,'Emission Factors'!$M:$M)*SUMIF('Emission Factors'!$C:$C,'Sample Report Format'!$I78,'Emission Factors'!K:K)*$L78/2000</f>
        <v>0</v>
      </c>
      <c r="Y78" s="104">
        <f>SUMIF('Emission Factors'!$C:$C,'Sample Report Format'!$I78,'Emission Factors'!$M:$M)*SUMIF('Emission Factors'!$C:$C,'Sample Report Format'!$I78,'Emission Factors'!L:L)*$L78/2000</f>
        <v>0</v>
      </c>
    </row>
    <row r="79" spans="1:25" ht="12.75">
      <c r="A79" s="85"/>
      <c r="B79" s="132"/>
      <c r="C79" s="98" t="e">
        <f>VLOOKUP(B79,'CO AB Dis id'!E73:F87,2,FALSE)</f>
        <v>#N/A</v>
      </c>
      <c r="D79" s="132"/>
      <c r="E79" s="98" t="e">
        <f>VLOOKUP(D79,'CO AB Dis id'!E90:F124,2,FALSE)</f>
        <v>#N/A</v>
      </c>
      <c r="F79" s="33"/>
      <c r="G79" s="98" t="e">
        <f>VLOOKUP(F79,'CO AB Dis id'!$B$4:$C$61,2,FALSE)</f>
        <v>#N/A</v>
      </c>
      <c r="H79" s="33"/>
      <c r="I79" s="84" t="e">
        <f>VLOOKUP($H79,'Emission Factors'!$B:$E,2,FALSE)</f>
        <v>#N/A</v>
      </c>
      <c r="J79" s="84" t="e">
        <f>VLOOKUP($H79,'Emission Factors'!$B:$E,3,FALSE)</f>
        <v>#N/A</v>
      </c>
      <c r="K79" s="84" t="e">
        <f>VLOOKUP($H79,'Emission Factors'!$B:$E,4,FALSE)</f>
        <v>#N/A</v>
      </c>
      <c r="L79" s="33"/>
      <c r="M79" s="33"/>
      <c r="N79" s="77"/>
      <c r="O79" s="77"/>
      <c r="P79" s="77"/>
      <c r="Q79" s="86"/>
      <c r="R79" s="107" t="e">
        <f>VLOOKUP(I79,'Emission Factors'!C:M,11,FALSE)</f>
        <v>#N/A</v>
      </c>
      <c r="S79" s="109">
        <f>SUMIF('Emission Factors'!$C:$C,'Sample Report Format'!$I79,'Emission Factors'!$M:$M)*SUMIF('Emission Factors'!$C:$C,'Sample Report Format'!$I79,'Emission Factors'!F:F)*$L79/2000</f>
        <v>0</v>
      </c>
      <c r="T79" s="103">
        <f>SUMIF('Emission Factors'!$C:$C,'Sample Report Format'!$I79,'Emission Factors'!$M:$M)*SUMIF('Emission Factors'!$C:$C,'Sample Report Format'!$I79,'Emission Factors'!G:G)*$L79/2000</f>
        <v>0</v>
      </c>
      <c r="U79" s="103">
        <f>SUMIF('Emission Factors'!$C:$C,'Sample Report Format'!$I79,'Emission Factors'!$M:$M)*SUMIF('Emission Factors'!$C:$C,'Sample Report Format'!$I79,'Emission Factors'!H:H)*$L79/2000</f>
        <v>0</v>
      </c>
      <c r="V79" s="103">
        <f>SUMIF('Emission Factors'!$C:$C,'Sample Report Format'!$I79,'Emission Factors'!$M:$M)*SUMIF('Emission Factors'!$C:$C,'Sample Report Format'!$I79,'Emission Factors'!I:I)*$L79/2000</f>
        <v>0</v>
      </c>
      <c r="W79" s="103">
        <f>SUMIF('Emission Factors'!$C:$C,'Sample Report Format'!$I79,'Emission Factors'!$M:$M)*SUMIF('Emission Factors'!$C:$C,'Sample Report Format'!$I79,'Emission Factors'!J:J)*$L79/2000</f>
        <v>0</v>
      </c>
      <c r="X79" s="103">
        <f>SUMIF('Emission Factors'!$C:$C,'Sample Report Format'!$I79,'Emission Factors'!$M:$M)*SUMIF('Emission Factors'!$C:$C,'Sample Report Format'!$I79,'Emission Factors'!K:K)*$L79/2000</f>
        <v>0</v>
      </c>
      <c r="Y79" s="104">
        <f>SUMIF('Emission Factors'!$C:$C,'Sample Report Format'!$I79,'Emission Factors'!$M:$M)*SUMIF('Emission Factors'!$C:$C,'Sample Report Format'!$I79,'Emission Factors'!L:L)*$L79/2000</f>
        <v>0</v>
      </c>
    </row>
    <row r="80" spans="1:25" ht="12.75">
      <c r="A80" s="85"/>
      <c r="B80" s="132"/>
      <c r="C80" s="98" t="e">
        <f>VLOOKUP(B80,'CO AB Dis id'!E74:F88,2,FALSE)</f>
        <v>#N/A</v>
      </c>
      <c r="D80" s="132"/>
      <c r="E80" s="98" t="e">
        <f>VLOOKUP(D80,'CO AB Dis id'!E91:F125,2,FALSE)</f>
        <v>#N/A</v>
      </c>
      <c r="F80" s="33"/>
      <c r="G80" s="98" t="e">
        <f>VLOOKUP(F80,'CO AB Dis id'!$B$4:$C$61,2,FALSE)</f>
        <v>#N/A</v>
      </c>
      <c r="H80" s="33"/>
      <c r="I80" s="84" t="e">
        <f>VLOOKUP($H80,'Emission Factors'!$B:$E,2,FALSE)</f>
        <v>#N/A</v>
      </c>
      <c r="J80" s="84" t="e">
        <f>VLOOKUP($H80,'Emission Factors'!$B:$E,3,FALSE)</f>
        <v>#N/A</v>
      </c>
      <c r="K80" s="84" t="e">
        <f>VLOOKUP($H80,'Emission Factors'!$B:$E,4,FALSE)</f>
        <v>#N/A</v>
      </c>
      <c r="L80" s="33"/>
      <c r="M80" s="33"/>
      <c r="N80" s="77"/>
      <c r="O80" s="77"/>
      <c r="P80" s="77"/>
      <c r="Q80" s="86"/>
      <c r="R80" s="107" t="e">
        <f>VLOOKUP(I80,'Emission Factors'!C:M,11,FALSE)</f>
        <v>#N/A</v>
      </c>
      <c r="S80" s="109">
        <f>SUMIF('Emission Factors'!$C:$C,'Sample Report Format'!$I80,'Emission Factors'!$M:$M)*SUMIF('Emission Factors'!$C:$C,'Sample Report Format'!$I80,'Emission Factors'!F:F)*$L80/2000</f>
        <v>0</v>
      </c>
      <c r="T80" s="103">
        <f>SUMIF('Emission Factors'!$C:$C,'Sample Report Format'!$I80,'Emission Factors'!$M:$M)*SUMIF('Emission Factors'!$C:$C,'Sample Report Format'!$I80,'Emission Factors'!G:G)*$L80/2000</f>
        <v>0</v>
      </c>
      <c r="U80" s="103">
        <f>SUMIF('Emission Factors'!$C:$C,'Sample Report Format'!$I80,'Emission Factors'!$M:$M)*SUMIF('Emission Factors'!$C:$C,'Sample Report Format'!$I80,'Emission Factors'!H:H)*$L80/2000</f>
        <v>0</v>
      </c>
      <c r="V80" s="103">
        <f>SUMIF('Emission Factors'!$C:$C,'Sample Report Format'!$I80,'Emission Factors'!$M:$M)*SUMIF('Emission Factors'!$C:$C,'Sample Report Format'!$I80,'Emission Factors'!I:I)*$L80/2000</f>
        <v>0</v>
      </c>
      <c r="W80" s="103">
        <f>SUMIF('Emission Factors'!$C:$C,'Sample Report Format'!$I80,'Emission Factors'!$M:$M)*SUMIF('Emission Factors'!$C:$C,'Sample Report Format'!$I80,'Emission Factors'!J:J)*$L80/2000</f>
        <v>0</v>
      </c>
      <c r="X80" s="103">
        <f>SUMIF('Emission Factors'!$C:$C,'Sample Report Format'!$I80,'Emission Factors'!$M:$M)*SUMIF('Emission Factors'!$C:$C,'Sample Report Format'!$I80,'Emission Factors'!K:K)*$L80/2000</f>
        <v>0</v>
      </c>
      <c r="Y80" s="104">
        <f>SUMIF('Emission Factors'!$C:$C,'Sample Report Format'!$I80,'Emission Factors'!$M:$M)*SUMIF('Emission Factors'!$C:$C,'Sample Report Format'!$I80,'Emission Factors'!L:L)*$L80/2000</f>
        <v>0</v>
      </c>
    </row>
    <row r="81" spans="1:25" ht="12.75">
      <c r="A81" s="85"/>
      <c r="B81" s="132"/>
      <c r="C81" s="98" t="e">
        <f>VLOOKUP(B81,'CO AB Dis id'!E75:F89,2,FALSE)</f>
        <v>#N/A</v>
      </c>
      <c r="D81" s="132"/>
      <c r="E81" s="98" t="e">
        <f>VLOOKUP(D81,'CO AB Dis id'!E92:F126,2,FALSE)</f>
        <v>#N/A</v>
      </c>
      <c r="F81" s="33"/>
      <c r="G81" s="98" t="e">
        <f>VLOOKUP(F81,'CO AB Dis id'!$B$4:$C$61,2,FALSE)</f>
        <v>#N/A</v>
      </c>
      <c r="H81" s="33"/>
      <c r="I81" s="84" t="e">
        <f>VLOOKUP($H81,'Emission Factors'!$B:$E,2,FALSE)</f>
        <v>#N/A</v>
      </c>
      <c r="J81" s="84" t="e">
        <f>VLOOKUP($H81,'Emission Factors'!$B:$E,3,FALSE)</f>
        <v>#N/A</v>
      </c>
      <c r="K81" s="84" t="e">
        <f>VLOOKUP($H81,'Emission Factors'!$B:$E,4,FALSE)</f>
        <v>#N/A</v>
      </c>
      <c r="L81" s="33"/>
      <c r="M81" s="33"/>
      <c r="N81" s="77"/>
      <c r="O81" s="77"/>
      <c r="P81" s="77"/>
      <c r="Q81" s="86"/>
      <c r="R81" s="107" t="e">
        <f>VLOOKUP(I81,'Emission Factors'!C:M,11,FALSE)</f>
        <v>#N/A</v>
      </c>
      <c r="S81" s="109">
        <f>SUMIF('Emission Factors'!$C:$C,'Sample Report Format'!$I81,'Emission Factors'!$M:$M)*SUMIF('Emission Factors'!$C:$C,'Sample Report Format'!$I81,'Emission Factors'!F:F)*$L81/2000</f>
        <v>0</v>
      </c>
      <c r="T81" s="103">
        <f>SUMIF('Emission Factors'!$C:$C,'Sample Report Format'!$I81,'Emission Factors'!$M:$M)*SUMIF('Emission Factors'!$C:$C,'Sample Report Format'!$I81,'Emission Factors'!G:G)*$L81/2000</f>
        <v>0</v>
      </c>
      <c r="U81" s="103">
        <f>SUMIF('Emission Factors'!$C:$C,'Sample Report Format'!$I81,'Emission Factors'!$M:$M)*SUMIF('Emission Factors'!$C:$C,'Sample Report Format'!$I81,'Emission Factors'!H:H)*$L81/2000</f>
        <v>0</v>
      </c>
      <c r="V81" s="103">
        <f>SUMIF('Emission Factors'!$C:$C,'Sample Report Format'!$I81,'Emission Factors'!$M:$M)*SUMIF('Emission Factors'!$C:$C,'Sample Report Format'!$I81,'Emission Factors'!I:I)*$L81/2000</f>
        <v>0</v>
      </c>
      <c r="W81" s="103">
        <f>SUMIF('Emission Factors'!$C:$C,'Sample Report Format'!$I81,'Emission Factors'!$M:$M)*SUMIF('Emission Factors'!$C:$C,'Sample Report Format'!$I81,'Emission Factors'!J:J)*$L81/2000</f>
        <v>0</v>
      </c>
      <c r="X81" s="103">
        <f>SUMIF('Emission Factors'!$C:$C,'Sample Report Format'!$I81,'Emission Factors'!$M:$M)*SUMIF('Emission Factors'!$C:$C,'Sample Report Format'!$I81,'Emission Factors'!K:K)*$L81/2000</f>
        <v>0</v>
      </c>
      <c r="Y81" s="104">
        <f>SUMIF('Emission Factors'!$C:$C,'Sample Report Format'!$I81,'Emission Factors'!$M:$M)*SUMIF('Emission Factors'!$C:$C,'Sample Report Format'!$I81,'Emission Factors'!L:L)*$L81/2000</f>
        <v>0</v>
      </c>
    </row>
    <row r="82" spans="1:25" ht="12.75">
      <c r="A82" s="85"/>
      <c r="B82" s="132"/>
      <c r="C82" s="98" t="e">
        <f>VLOOKUP(B82,'CO AB Dis id'!E76:F90,2,FALSE)</f>
        <v>#N/A</v>
      </c>
      <c r="D82" s="132"/>
      <c r="E82" s="98" t="e">
        <f>VLOOKUP(D82,'CO AB Dis id'!E93:F127,2,FALSE)</f>
        <v>#N/A</v>
      </c>
      <c r="F82" s="33"/>
      <c r="G82" s="98" t="e">
        <f>VLOOKUP(F82,'CO AB Dis id'!$B$4:$C$61,2,FALSE)</f>
        <v>#N/A</v>
      </c>
      <c r="H82" s="33"/>
      <c r="I82" s="84" t="e">
        <f>VLOOKUP($H82,'Emission Factors'!$B:$E,2,FALSE)</f>
        <v>#N/A</v>
      </c>
      <c r="J82" s="84" t="e">
        <f>VLOOKUP($H82,'Emission Factors'!$B:$E,3,FALSE)</f>
        <v>#N/A</v>
      </c>
      <c r="K82" s="84" t="e">
        <f>VLOOKUP($H82,'Emission Factors'!$B:$E,4,FALSE)</f>
        <v>#N/A</v>
      </c>
      <c r="L82" s="33"/>
      <c r="M82" s="33"/>
      <c r="N82" s="77"/>
      <c r="O82" s="77"/>
      <c r="P82" s="77"/>
      <c r="Q82" s="86"/>
      <c r="R82" s="107" t="e">
        <f>VLOOKUP(I82,'Emission Factors'!C:M,11,FALSE)</f>
        <v>#N/A</v>
      </c>
      <c r="S82" s="109">
        <f>SUMIF('Emission Factors'!$C:$C,'Sample Report Format'!$I82,'Emission Factors'!$M:$M)*SUMIF('Emission Factors'!$C:$C,'Sample Report Format'!$I82,'Emission Factors'!F:F)*$L82/2000</f>
        <v>0</v>
      </c>
      <c r="T82" s="103">
        <f>SUMIF('Emission Factors'!$C:$C,'Sample Report Format'!$I82,'Emission Factors'!$M:$M)*SUMIF('Emission Factors'!$C:$C,'Sample Report Format'!$I82,'Emission Factors'!G:G)*$L82/2000</f>
        <v>0</v>
      </c>
      <c r="U82" s="103">
        <f>SUMIF('Emission Factors'!$C:$C,'Sample Report Format'!$I82,'Emission Factors'!$M:$M)*SUMIF('Emission Factors'!$C:$C,'Sample Report Format'!$I82,'Emission Factors'!H:H)*$L82/2000</f>
        <v>0</v>
      </c>
      <c r="V82" s="103">
        <f>SUMIF('Emission Factors'!$C:$C,'Sample Report Format'!$I82,'Emission Factors'!$M:$M)*SUMIF('Emission Factors'!$C:$C,'Sample Report Format'!$I82,'Emission Factors'!I:I)*$L82/2000</f>
        <v>0</v>
      </c>
      <c r="W82" s="103">
        <f>SUMIF('Emission Factors'!$C:$C,'Sample Report Format'!$I82,'Emission Factors'!$M:$M)*SUMIF('Emission Factors'!$C:$C,'Sample Report Format'!$I82,'Emission Factors'!J:J)*$L82/2000</f>
        <v>0</v>
      </c>
      <c r="X82" s="103">
        <f>SUMIF('Emission Factors'!$C:$C,'Sample Report Format'!$I82,'Emission Factors'!$M:$M)*SUMIF('Emission Factors'!$C:$C,'Sample Report Format'!$I82,'Emission Factors'!K:K)*$L82/2000</f>
        <v>0</v>
      </c>
      <c r="Y82" s="104">
        <f>SUMIF('Emission Factors'!$C:$C,'Sample Report Format'!$I82,'Emission Factors'!$M:$M)*SUMIF('Emission Factors'!$C:$C,'Sample Report Format'!$I82,'Emission Factors'!L:L)*$L82/2000</f>
        <v>0</v>
      </c>
    </row>
    <row r="83" spans="1:25" ht="12.75">
      <c r="A83" s="85"/>
      <c r="B83" s="132"/>
      <c r="C83" s="98" t="e">
        <f>VLOOKUP(B83,'CO AB Dis id'!E77:F91,2,FALSE)</f>
        <v>#N/A</v>
      </c>
      <c r="D83" s="132"/>
      <c r="E83" s="98" t="e">
        <f>VLOOKUP(D83,'CO AB Dis id'!E94:F128,2,FALSE)</f>
        <v>#N/A</v>
      </c>
      <c r="F83" s="33"/>
      <c r="G83" s="98" t="e">
        <f>VLOOKUP(F83,'CO AB Dis id'!$B$4:$C$61,2,FALSE)</f>
        <v>#N/A</v>
      </c>
      <c r="H83" s="33"/>
      <c r="I83" s="84" t="e">
        <f>VLOOKUP($H83,'Emission Factors'!$B:$E,2,FALSE)</f>
        <v>#N/A</v>
      </c>
      <c r="J83" s="84" t="e">
        <f>VLOOKUP($H83,'Emission Factors'!$B:$E,3,FALSE)</f>
        <v>#N/A</v>
      </c>
      <c r="K83" s="84" t="e">
        <f>VLOOKUP($H83,'Emission Factors'!$B:$E,4,FALSE)</f>
        <v>#N/A</v>
      </c>
      <c r="L83" s="33"/>
      <c r="M83" s="33"/>
      <c r="N83" s="77"/>
      <c r="O83" s="77"/>
      <c r="P83" s="77"/>
      <c r="Q83" s="86"/>
      <c r="R83" s="107" t="e">
        <f>VLOOKUP(I83,'Emission Factors'!C:M,11,FALSE)</f>
        <v>#N/A</v>
      </c>
      <c r="S83" s="109">
        <f>SUMIF('Emission Factors'!$C:$C,'Sample Report Format'!$I83,'Emission Factors'!$M:$M)*SUMIF('Emission Factors'!$C:$C,'Sample Report Format'!$I83,'Emission Factors'!F:F)*$L83/2000</f>
        <v>0</v>
      </c>
      <c r="T83" s="103">
        <f>SUMIF('Emission Factors'!$C:$C,'Sample Report Format'!$I83,'Emission Factors'!$M:$M)*SUMIF('Emission Factors'!$C:$C,'Sample Report Format'!$I83,'Emission Factors'!G:G)*$L83/2000</f>
        <v>0</v>
      </c>
      <c r="U83" s="103">
        <f>SUMIF('Emission Factors'!$C:$C,'Sample Report Format'!$I83,'Emission Factors'!$M:$M)*SUMIF('Emission Factors'!$C:$C,'Sample Report Format'!$I83,'Emission Factors'!H:H)*$L83/2000</f>
        <v>0</v>
      </c>
      <c r="V83" s="103">
        <f>SUMIF('Emission Factors'!$C:$C,'Sample Report Format'!$I83,'Emission Factors'!$M:$M)*SUMIF('Emission Factors'!$C:$C,'Sample Report Format'!$I83,'Emission Factors'!I:I)*$L83/2000</f>
        <v>0</v>
      </c>
      <c r="W83" s="103">
        <f>SUMIF('Emission Factors'!$C:$C,'Sample Report Format'!$I83,'Emission Factors'!$M:$M)*SUMIF('Emission Factors'!$C:$C,'Sample Report Format'!$I83,'Emission Factors'!J:J)*$L83/2000</f>
        <v>0</v>
      </c>
      <c r="X83" s="103">
        <f>SUMIF('Emission Factors'!$C:$C,'Sample Report Format'!$I83,'Emission Factors'!$M:$M)*SUMIF('Emission Factors'!$C:$C,'Sample Report Format'!$I83,'Emission Factors'!K:K)*$L83/2000</f>
        <v>0</v>
      </c>
      <c r="Y83" s="104">
        <f>SUMIF('Emission Factors'!$C:$C,'Sample Report Format'!$I83,'Emission Factors'!$M:$M)*SUMIF('Emission Factors'!$C:$C,'Sample Report Format'!$I83,'Emission Factors'!L:L)*$L83/2000</f>
        <v>0</v>
      </c>
    </row>
    <row r="84" spans="1:25" ht="12.75">
      <c r="A84" s="85"/>
      <c r="B84" s="132"/>
      <c r="C84" s="98" t="e">
        <f>VLOOKUP(B84,'CO AB Dis id'!E78:F92,2,FALSE)</f>
        <v>#N/A</v>
      </c>
      <c r="D84" s="132"/>
      <c r="E84" s="98" t="e">
        <f>VLOOKUP(D84,'CO AB Dis id'!E95:F129,2,FALSE)</f>
        <v>#N/A</v>
      </c>
      <c r="F84" s="33"/>
      <c r="G84" s="98" t="e">
        <f>VLOOKUP(F84,'CO AB Dis id'!$B$4:$C$61,2,FALSE)</f>
        <v>#N/A</v>
      </c>
      <c r="H84" s="33"/>
      <c r="I84" s="84" t="e">
        <f>VLOOKUP($H84,'Emission Factors'!$B:$E,2,FALSE)</f>
        <v>#N/A</v>
      </c>
      <c r="J84" s="84" t="e">
        <f>VLOOKUP($H84,'Emission Factors'!$B:$E,3,FALSE)</f>
        <v>#N/A</v>
      </c>
      <c r="K84" s="84" t="e">
        <f>VLOOKUP($H84,'Emission Factors'!$B:$E,4,FALSE)</f>
        <v>#N/A</v>
      </c>
      <c r="L84" s="33"/>
      <c r="M84" s="33"/>
      <c r="N84" s="77"/>
      <c r="O84" s="77"/>
      <c r="P84" s="77"/>
      <c r="Q84" s="86"/>
      <c r="R84" s="107" t="e">
        <f>VLOOKUP(I84,'Emission Factors'!C:M,11,FALSE)</f>
        <v>#N/A</v>
      </c>
      <c r="S84" s="109">
        <f>SUMIF('Emission Factors'!$C:$C,'Sample Report Format'!$I84,'Emission Factors'!$M:$M)*SUMIF('Emission Factors'!$C:$C,'Sample Report Format'!$I84,'Emission Factors'!F:F)*$L84/2000</f>
        <v>0</v>
      </c>
      <c r="T84" s="103">
        <f>SUMIF('Emission Factors'!$C:$C,'Sample Report Format'!$I84,'Emission Factors'!$M:$M)*SUMIF('Emission Factors'!$C:$C,'Sample Report Format'!$I84,'Emission Factors'!G:G)*$L84/2000</f>
        <v>0</v>
      </c>
      <c r="U84" s="103">
        <f>SUMIF('Emission Factors'!$C:$C,'Sample Report Format'!$I84,'Emission Factors'!$M:$M)*SUMIF('Emission Factors'!$C:$C,'Sample Report Format'!$I84,'Emission Factors'!H:H)*$L84/2000</f>
        <v>0</v>
      </c>
      <c r="V84" s="103">
        <f>SUMIF('Emission Factors'!$C:$C,'Sample Report Format'!$I84,'Emission Factors'!$M:$M)*SUMIF('Emission Factors'!$C:$C,'Sample Report Format'!$I84,'Emission Factors'!I:I)*$L84/2000</f>
        <v>0</v>
      </c>
      <c r="W84" s="103">
        <f>SUMIF('Emission Factors'!$C:$C,'Sample Report Format'!$I84,'Emission Factors'!$M:$M)*SUMIF('Emission Factors'!$C:$C,'Sample Report Format'!$I84,'Emission Factors'!J:J)*$L84/2000</f>
        <v>0</v>
      </c>
      <c r="X84" s="103">
        <f>SUMIF('Emission Factors'!$C:$C,'Sample Report Format'!$I84,'Emission Factors'!$M:$M)*SUMIF('Emission Factors'!$C:$C,'Sample Report Format'!$I84,'Emission Factors'!K:K)*$L84/2000</f>
        <v>0</v>
      </c>
      <c r="Y84" s="104">
        <f>SUMIF('Emission Factors'!$C:$C,'Sample Report Format'!$I84,'Emission Factors'!$M:$M)*SUMIF('Emission Factors'!$C:$C,'Sample Report Format'!$I84,'Emission Factors'!L:L)*$L84/2000</f>
        <v>0</v>
      </c>
    </row>
    <row r="85" spans="1:25" ht="12.75">
      <c r="A85" s="85"/>
      <c r="B85" s="132"/>
      <c r="C85" s="98" t="e">
        <f>VLOOKUP(B85,'CO AB Dis id'!E79:F93,2,FALSE)</f>
        <v>#N/A</v>
      </c>
      <c r="D85" s="132"/>
      <c r="E85" s="98" t="e">
        <f>VLOOKUP(D85,'CO AB Dis id'!E96:F130,2,FALSE)</f>
        <v>#N/A</v>
      </c>
      <c r="F85" s="33"/>
      <c r="G85" s="98" t="e">
        <f>VLOOKUP(F85,'CO AB Dis id'!$B$4:$C$61,2,FALSE)</f>
        <v>#N/A</v>
      </c>
      <c r="H85" s="33"/>
      <c r="I85" s="84" t="e">
        <f>VLOOKUP($H85,'Emission Factors'!$B:$E,2,FALSE)</f>
        <v>#N/A</v>
      </c>
      <c r="J85" s="84" t="e">
        <f>VLOOKUP($H85,'Emission Factors'!$B:$E,3,FALSE)</f>
        <v>#N/A</v>
      </c>
      <c r="K85" s="84" t="e">
        <f>VLOOKUP($H85,'Emission Factors'!$B:$E,4,FALSE)</f>
        <v>#N/A</v>
      </c>
      <c r="L85" s="33"/>
      <c r="M85" s="33"/>
      <c r="N85" s="77"/>
      <c r="O85" s="77"/>
      <c r="P85" s="77"/>
      <c r="Q85" s="86"/>
      <c r="R85" s="107" t="e">
        <f>VLOOKUP(I85,'Emission Factors'!C:M,11,FALSE)</f>
        <v>#N/A</v>
      </c>
      <c r="S85" s="109">
        <f>SUMIF('Emission Factors'!$C:$C,'Sample Report Format'!$I85,'Emission Factors'!$M:$M)*SUMIF('Emission Factors'!$C:$C,'Sample Report Format'!$I85,'Emission Factors'!F:F)*$L85/2000</f>
        <v>0</v>
      </c>
      <c r="T85" s="103">
        <f>SUMIF('Emission Factors'!$C:$C,'Sample Report Format'!$I85,'Emission Factors'!$M:$M)*SUMIF('Emission Factors'!$C:$C,'Sample Report Format'!$I85,'Emission Factors'!G:G)*$L85/2000</f>
        <v>0</v>
      </c>
      <c r="U85" s="103">
        <f>SUMIF('Emission Factors'!$C:$C,'Sample Report Format'!$I85,'Emission Factors'!$M:$M)*SUMIF('Emission Factors'!$C:$C,'Sample Report Format'!$I85,'Emission Factors'!H:H)*$L85/2000</f>
        <v>0</v>
      </c>
      <c r="V85" s="103">
        <f>SUMIF('Emission Factors'!$C:$C,'Sample Report Format'!$I85,'Emission Factors'!$M:$M)*SUMIF('Emission Factors'!$C:$C,'Sample Report Format'!$I85,'Emission Factors'!I:I)*$L85/2000</f>
        <v>0</v>
      </c>
      <c r="W85" s="103">
        <f>SUMIF('Emission Factors'!$C:$C,'Sample Report Format'!$I85,'Emission Factors'!$M:$M)*SUMIF('Emission Factors'!$C:$C,'Sample Report Format'!$I85,'Emission Factors'!J:J)*$L85/2000</f>
        <v>0</v>
      </c>
      <c r="X85" s="103">
        <f>SUMIF('Emission Factors'!$C:$C,'Sample Report Format'!$I85,'Emission Factors'!$M:$M)*SUMIF('Emission Factors'!$C:$C,'Sample Report Format'!$I85,'Emission Factors'!K:K)*$L85/2000</f>
        <v>0</v>
      </c>
      <c r="Y85" s="104">
        <f>SUMIF('Emission Factors'!$C:$C,'Sample Report Format'!$I85,'Emission Factors'!$M:$M)*SUMIF('Emission Factors'!$C:$C,'Sample Report Format'!$I85,'Emission Factors'!L:L)*$L85/2000</f>
        <v>0</v>
      </c>
    </row>
    <row r="86" spans="1:25" ht="12.75">
      <c r="A86" s="85"/>
      <c r="B86" s="132"/>
      <c r="C86" s="98" t="e">
        <f>VLOOKUP(B86,'CO AB Dis id'!E80:F94,2,FALSE)</f>
        <v>#N/A</v>
      </c>
      <c r="D86" s="132"/>
      <c r="E86" s="98" t="e">
        <f>VLOOKUP(D86,'CO AB Dis id'!E97:F131,2,FALSE)</f>
        <v>#N/A</v>
      </c>
      <c r="F86" s="33"/>
      <c r="G86" s="98" t="e">
        <f>VLOOKUP(F86,'CO AB Dis id'!$B$4:$C$61,2,FALSE)</f>
        <v>#N/A</v>
      </c>
      <c r="H86" s="33"/>
      <c r="I86" s="84" t="e">
        <f>VLOOKUP($H86,'Emission Factors'!$B:$E,2,FALSE)</f>
        <v>#N/A</v>
      </c>
      <c r="J86" s="84" t="e">
        <f>VLOOKUP($H86,'Emission Factors'!$B:$E,3,FALSE)</f>
        <v>#N/A</v>
      </c>
      <c r="K86" s="84" t="e">
        <f>VLOOKUP($H86,'Emission Factors'!$B:$E,4,FALSE)</f>
        <v>#N/A</v>
      </c>
      <c r="L86" s="33"/>
      <c r="M86" s="33"/>
      <c r="N86" s="77"/>
      <c r="O86" s="77"/>
      <c r="P86" s="77"/>
      <c r="Q86" s="86"/>
      <c r="R86" s="107" t="e">
        <f>VLOOKUP(I86,'Emission Factors'!C:M,11,FALSE)</f>
        <v>#N/A</v>
      </c>
      <c r="S86" s="109">
        <f>SUMIF('Emission Factors'!$C:$C,'Sample Report Format'!$I86,'Emission Factors'!$M:$M)*SUMIF('Emission Factors'!$C:$C,'Sample Report Format'!$I86,'Emission Factors'!F:F)*$L86/2000</f>
        <v>0</v>
      </c>
      <c r="T86" s="103">
        <f>SUMIF('Emission Factors'!$C:$C,'Sample Report Format'!$I86,'Emission Factors'!$M:$M)*SUMIF('Emission Factors'!$C:$C,'Sample Report Format'!$I86,'Emission Factors'!G:G)*$L86/2000</f>
        <v>0</v>
      </c>
      <c r="U86" s="103">
        <f>SUMIF('Emission Factors'!$C:$C,'Sample Report Format'!$I86,'Emission Factors'!$M:$M)*SUMIF('Emission Factors'!$C:$C,'Sample Report Format'!$I86,'Emission Factors'!H:H)*$L86/2000</f>
        <v>0</v>
      </c>
      <c r="V86" s="103">
        <f>SUMIF('Emission Factors'!$C:$C,'Sample Report Format'!$I86,'Emission Factors'!$M:$M)*SUMIF('Emission Factors'!$C:$C,'Sample Report Format'!$I86,'Emission Factors'!I:I)*$L86/2000</f>
        <v>0</v>
      </c>
      <c r="W86" s="103">
        <f>SUMIF('Emission Factors'!$C:$C,'Sample Report Format'!$I86,'Emission Factors'!$M:$M)*SUMIF('Emission Factors'!$C:$C,'Sample Report Format'!$I86,'Emission Factors'!J:J)*$L86/2000</f>
        <v>0</v>
      </c>
      <c r="X86" s="103">
        <f>SUMIF('Emission Factors'!$C:$C,'Sample Report Format'!$I86,'Emission Factors'!$M:$M)*SUMIF('Emission Factors'!$C:$C,'Sample Report Format'!$I86,'Emission Factors'!K:K)*$L86/2000</f>
        <v>0</v>
      </c>
      <c r="Y86" s="104">
        <f>SUMIF('Emission Factors'!$C:$C,'Sample Report Format'!$I86,'Emission Factors'!$M:$M)*SUMIF('Emission Factors'!$C:$C,'Sample Report Format'!$I86,'Emission Factors'!L:L)*$L86/2000</f>
        <v>0</v>
      </c>
    </row>
    <row r="87" spans="1:25" ht="12.75">
      <c r="A87" s="85"/>
      <c r="B87" s="132"/>
      <c r="C87" s="98" t="e">
        <f>VLOOKUP(B87,'CO AB Dis id'!E81:F95,2,FALSE)</f>
        <v>#N/A</v>
      </c>
      <c r="D87" s="132"/>
      <c r="E87" s="98" t="e">
        <f>VLOOKUP(D87,'CO AB Dis id'!E98:F132,2,FALSE)</f>
        <v>#N/A</v>
      </c>
      <c r="F87" s="33"/>
      <c r="G87" s="98" t="e">
        <f>VLOOKUP(F87,'CO AB Dis id'!$B$4:$C$61,2,FALSE)</f>
        <v>#N/A</v>
      </c>
      <c r="H87" s="33"/>
      <c r="I87" s="84" t="e">
        <f>VLOOKUP($H87,'Emission Factors'!$B:$E,2,FALSE)</f>
        <v>#N/A</v>
      </c>
      <c r="J87" s="84" t="e">
        <f>VLOOKUP($H87,'Emission Factors'!$B:$E,3,FALSE)</f>
        <v>#N/A</v>
      </c>
      <c r="K87" s="84" t="e">
        <f>VLOOKUP($H87,'Emission Factors'!$B:$E,4,FALSE)</f>
        <v>#N/A</v>
      </c>
      <c r="L87" s="33"/>
      <c r="M87" s="33"/>
      <c r="N87" s="77"/>
      <c r="O87" s="77"/>
      <c r="P87" s="77"/>
      <c r="Q87" s="86"/>
      <c r="R87" s="107" t="e">
        <f>VLOOKUP(I87,'Emission Factors'!C:M,11,FALSE)</f>
        <v>#N/A</v>
      </c>
      <c r="S87" s="109">
        <f>SUMIF('Emission Factors'!$C:$C,'Sample Report Format'!$I87,'Emission Factors'!$M:$M)*SUMIF('Emission Factors'!$C:$C,'Sample Report Format'!$I87,'Emission Factors'!F:F)*$L87/2000</f>
        <v>0</v>
      </c>
      <c r="T87" s="103">
        <f>SUMIF('Emission Factors'!$C:$C,'Sample Report Format'!$I87,'Emission Factors'!$M:$M)*SUMIF('Emission Factors'!$C:$C,'Sample Report Format'!$I87,'Emission Factors'!G:G)*$L87/2000</f>
        <v>0</v>
      </c>
      <c r="U87" s="103">
        <f>SUMIF('Emission Factors'!$C:$C,'Sample Report Format'!$I87,'Emission Factors'!$M:$M)*SUMIF('Emission Factors'!$C:$C,'Sample Report Format'!$I87,'Emission Factors'!H:H)*$L87/2000</f>
        <v>0</v>
      </c>
      <c r="V87" s="103">
        <f>SUMIF('Emission Factors'!$C:$C,'Sample Report Format'!$I87,'Emission Factors'!$M:$M)*SUMIF('Emission Factors'!$C:$C,'Sample Report Format'!$I87,'Emission Factors'!I:I)*$L87/2000</f>
        <v>0</v>
      </c>
      <c r="W87" s="103">
        <f>SUMIF('Emission Factors'!$C:$C,'Sample Report Format'!$I87,'Emission Factors'!$M:$M)*SUMIF('Emission Factors'!$C:$C,'Sample Report Format'!$I87,'Emission Factors'!J:J)*$L87/2000</f>
        <v>0</v>
      </c>
      <c r="X87" s="103">
        <f>SUMIF('Emission Factors'!$C:$C,'Sample Report Format'!$I87,'Emission Factors'!$M:$M)*SUMIF('Emission Factors'!$C:$C,'Sample Report Format'!$I87,'Emission Factors'!K:K)*$L87/2000</f>
        <v>0</v>
      </c>
      <c r="Y87" s="104">
        <f>SUMIF('Emission Factors'!$C:$C,'Sample Report Format'!$I87,'Emission Factors'!$M:$M)*SUMIF('Emission Factors'!$C:$C,'Sample Report Format'!$I87,'Emission Factors'!L:L)*$L87/2000</f>
        <v>0</v>
      </c>
    </row>
    <row r="88" spans="1:25" ht="12.75">
      <c r="A88" s="85"/>
      <c r="B88" s="132"/>
      <c r="C88" s="98" t="e">
        <f>VLOOKUP(B88,'CO AB Dis id'!E82:F96,2,FALSE)</f>
        <v>#N/A</v>
      </c>
      <c r="D88" s="132"/>
      <c r="E88" s="98" t="e">
        <f>VLOOKUP(D88,'CO AB Dis id'!E99:F133,2,FALSE)</f>
        <v>#N/A</v>
      </c>
      <c r="F88" s="33"/>
      <c r="G88" s="98" t="e">
        <f>VLOOKUP(F88,'CO AB Dis id'!$B$4:$C$61,2,FALSE)</f>
        <v>#N/A</v>
      </c>
      <c r="H88" s="33"/>
      <c r="I88" s="84" t="e">
        <f>VLOOKUP($H88,'Emission Factors'!$B:$E,2,FALSE)</f>
        <v>#N/A</v>
      </c>
      <c r="J88" s="84" t="e">
        <f>VLOOKUP($H88,'Emission Factors'!$B:$E,3,FALSE)</f>
        <v>#N/A</v>
      </c>
      <c r="K88" s="84" t="e">
        <f>VLOOKUP($H88,'Emission Factors'!$B:$E,4,FALSE)</f>
        <v>#N/A</v>
      </c>
      <c r="L88" s="33"/>
      <c r="M88" s="33"/>
      <c r="N88" s="77"/>
      <c r="O88" s="77"/>
      <c r="P88" s="77"/>
      <c r="Q88" s="86"/>
      <c r="R88" s="107" t="e">
        <f>VLOOKUP(I88,'Emission Factors'!C:M,11,FALSE)</f>
        <v>#N/A</v>
      </c>
      <c r="S88" s="109">
        <f>SUMIF('Emission Factors'!$C:$C,'Sample Report Format'!$I88,'Emission Factors'!$M:$M)*SUMIF('Emission Factors'!$C:$C,'Sample Report Format'!$I88,'Emission Factors'!F:F)*$L88/2000</f>
        <v>0</v>
      </c>
      <c r="T88" s="103">
        <f>SUMIF('Emission Factors'!$C:$C,'Sample Report Format'!$I88,'Emission Factors'!$M:$M)*SUMIF('Emission Factors'!$C:$C,'Sample Report Format'!$I88,'Emission Factors'!G:G)*$L88/2000</f>
        <v>0</v>
      </c>
      <c r="U88" s="103">
        <f>SUMIF('Emission Factors'!$C:$C,'Sample Report Format'!$I88,'Emission Factors'!$M:$M)*SUMIF('Emission Factors'!$C:$C,'Sample Report Format'!$I88,'Emission Factors'!H:H)*$L88/2000</f>
        <v>0</v>
      </c>
      <c r="V88" s="103">
        <f>SUMIF('Emission Factors'!$C:$C,'Sample Report Format'!$I88,'Emission Factors'!$M:$M)*SUMIF('Emission Factors'!$C:$C,'Sample Report Format'!$I88,'Emission Factors'!I:I)*$L88/2000</f>
        <v>0</v>
      </c>
      <c r="W88" s="103">
        <f>SUMIF('Emission Factors'!$C:$C,'Sample Report Format'!$I88,'Emission Factors'!$M:$M)*SUMIF('Emission Factors'!$C:$C,'Sample Report Format'!$I88,'Emission Factors'!J:J)*$L88/2000</f>
        <v>0</v>
      </c>
      <c r="X88" s="103">
        <f>SUMIF('Emission Factors'!$C:$C,'Sample Report Format'!$I88,'Emission Factors'!$M:$M)*SUMIF('Emission Factors'!$C:$C,'Sample Report Format'!$I88,'Emission Factors'!K:K)*$L88/2000</f>
        <v>0</v>
      </c>
      <c r="Y88" s="104">
        <f>SUMIF('Emission Factors'!$C:$C,'Sample Report Format'!$I88,'Emission Factors'!$M:$M)*SUMIF('Emission Factors'!$C:$C,'Sample Report Format'!$I88,'Emission Factors'!L:L)*$L88/2000</f>
        <v>0</v>
      </c>
    </row>
    <row r="89" spans="1:25" ht="12.75">
      <c r="A89" s="85"/>
      <c r="B89" s="132"/>
      <c r="C89" s="98" t="e">
        <f>VLOOKUP(B89,'CO AB Dis id'!E83:F97,2,FALSE)</f>
        <v>#N/A</v>
      </c>
      <c r="D89" s="132"/>
      <c r="E89" s="98" t="e">
        <f>VLOOKUP(D89,'CO AB Dis id'!E100:F134,2,FALSE)</f>
        <v>#N/A</v>
      </c>
      <c r="F89" s="33"/>
      <c r="G89" s="98" t="e">
        <f>VLOOKUP(F89,'CO AB Dis id'!$B$4:$C$61,2,FALSE)</f>
        <v>#N/A</v>
      </c>
      <c r="H89" s="33"/>
      <c r="I89" s="84" t="e">
        <f>VLOOKUP($H89,'Emission Factors'!$B:$E,2,FALSE)</f>
        <v>#N/A</v>
      </c>
      <c r="J89" s="84" t="e">
        <f>VLOOKUP($H89,'Emission Factors'!$B:$E,3,FALSE)</f>
        <v>#N/A</v>
      </c>
      <c r="K89" s="84" t="e">
        <f>VLOOKUP($H89,'Emission Factors'!$B:$E,4,FALSE)</f>
        <v>#N/A</v>
      </c>
      <c r="L89" s="33"/>
      <c r="M89" s="33"/>
      <c r="N89" s="77"/>
      <c r="O89" s="77"/>
      <c r="P89" s="77"/>
      <c r="Q89" s="86"/>
      <c r="R89" s="107" t="e">
        <f>VLOOKUP(I89,'Emission Factors'!C:M,11,FALSE)</f>
        <v>#N/A</v>
      </c>
      <c r="S89" s="109">
        <f>SUMIF('Emission Factors'!$C:$C,'Sample Report Format'!$I89,'Emission Factors'!$M:$M)*SUMIF('Emission Factors'!$C:$C,'Sample Report Format'!$I89,'Emission Factors'!F:F)*$L89/2000</f>
        <v>0</v>
      </c>
      <c r="T89" s="103">
        <f>SUMIF('Emission Factors'!$C:$C,'Sample Report Format'!$I89,'Emission Factors'!$M:$M)*SUMIF('Emission Factors'!$C:$C,'Sample Report Format'!$I89,'Emission Factors'!G:G)*$L89/2000</f>
        <v>0</v>
      </c>
      <c r="U89" s="103">
        <f>SUMIF('Emission Factors'!$C:$C,'Sample Report Format'!$I89,'Emission Factors'!$M:$M)*SUMIF('Emission Factors'!$C:$C,'Sample Report Format'!$I89,'Emission Factors'!H:H)*$L89/2000</f>
        <v>0</v>
      </c>
      <c r="V89" s="103">
        <f>SUMIF('Emission Factors'!$C:$C,'Sample Report Format'!$I89,'Emission Factors'!$M:$M)*SUMIF('Emission Factors'!$C:$C,'Sample Report Format'!$I89,'Emission Factors'!I:I)*$L89/2000</f>
        <v>0</v>
      </c>
      <c r="W89" s="103">
        <f>SUMIF('Emission Factors'!$C:$C,'Sample Report Format'!$I89,'Emission Factors'!$M:$M)*SUMIF('Emission Factors'!$C:$C,'Sample Report Format'!$I89,'Emission Factors'!J:J)*$L89/2000</f>
        <v>0</v>
      </c>
      <c r="X89" s="103">
        <f>SUMIF('Emission Factors'!$C:$C,'Sample Report Format'!$I89,'Emission Factors'!$M:$M)*SUMIF('Emission Factors'!$C:$C,'Sample Report Format'!$I89,'Emission Factors'!K:K)*$L89/2000</f>
        <v>0</v>
      </c>
      <c r="Y89" s="104">
        <f>SUMIF('Emission Factors'!$C:$C,'Sample Report Format'!$I89,'Emission Factors'!$M:$M)*SUMIF('Emission Factors'!$C:$C,'Sample Report Format'!$I89,'Emission Factors'!L:L)*$L89/2000</f>
        <v>0</v>
      </c>
    </row>
    <row r="90" spans="1:25" ht="12.75">
      <c r="A90" s="85"/>
      <c r="B90" s="132"/>
      <c r="C90" s="98" t="e">
        <f>VLOOKUP(B90,'CO AB Dis id'!E84:F98,2,FALSE)</f>
        <v>#N/A</v>
      </c>
      <c r="D90" s="132"/>
      <c r="E90" s="98" t="e">
        <f>VLOOKUP(D90,'CO AB Dis id'!E101:F135,2,FALSE)</f>
        <v>#N/A</v>
      </c>
      <c r="F90" s="33"/>
      <c r="G90" s="98" t="e">
        <f>VLOOKUP(F90,'CO AB Dis id'!$B$4:$C$61,2,FALSE)</f>
        <v>#N/A</v>
      </c>
      <c r="H90" s="33"/>
      <c r="I90" s="84" t="e">
        <f>VLOOKUP($H90,'Emission Factors'!$B:$E,2,FALSE)</f>
        <v>#N/A</v>
      </c>
      <c r="J90" s="84" t="e">
        <f>VLOOKUP($H90,'Emission Factors'!$B:$E,3,FALSE)</f>
        <v>#N/A</v>
      </c>
      <c r="K90" s="84" t="e">
        <f>VLOOKUP($H90,'Emission Factors'!$B:$E,4,FALSE)</f>
        <v>#N/A</v>
      </c>
      <c r="L90" s="33"/>
      <c r="M90" s="33"/>
      <c r="N90" s="77"/>
      <c r="O90" s="77"/>
      <c r="P90" s="77"/>
      <c r="Q90" s="86"/>
      <c r="R90" s="107" t="e">
        <f>VLOOKUP(I90,'Emission Factors'!C:M,11,FALSE)</f>
        <v>#N/A</v>
      </c>
      <c r="S90" s="109">
        <f>SUMIF('Emission Factors'!$C:$C,'Sample Report Format'!$I90,'Emission Factors'!$M:$M)*SUMIF('Emission Factors'!$C:$C,'Sample Report Format'!$I90,'Emission Factors'!F:F)*$L90/2000</f>
        <v>0</v>
      </c>
      <c r="T90" s="103">
        <f>SUMIF('Emission Factors'!$C:$C,'Sample Report Format'!$I90,'Emission Factors'!$M:$M)*SUMIF('Emission Factors'!$C:$C,'Sample Report Format'!$I90,'Emission Factors'!G:G)*$L90/2000</f>
        <v>0</v>
      </c>
      <c r="U90" s="103">
        <f>SUMIF('Emission Factors'!$C:$C,'Sample Report Format'!$I90,'Emission Factors'!$M:$M)*SUMIF('Emission Factors'!$C:$C,'Sample Report Format'!$I90,'Emission Factors'!H:H)*$L90/2000</f>
        <v>0</v>
      </c>
      <c r="V90" s="103">
        <f>SUMIF('Emission Factors'!$C:$C,'Sample Report Format'!$I90,'Emission Factors'!$M:$M)*SUMIF('Emission Factors'!$C:$C,'Sample Report Format'!$I90,'Emission Factors'!I:I)*$L90/2000</f>
        <v>0</v>
      </c>
      <c r="W90" s="103">
        <f>SUMIF('Emission Factors'!$C:$C,'Sample Report Format'!$I90,'Emission Factors'!$M:$M)*SUMIF('Emission Factors'!$C:$C,'Sample Report Format'!$I90,'Emission Factors'!J:J)*$L90/2000</f>
        <v>0</v>
      </c>
      <c r="X90" s="103">
        <f>SUMIF('Emission Factors'!$C:$C,'Sample Report Format'!$I90,'Emission Factors'!$M:$M)*SUMIF('Emission Factors'!$C:$C,'Sample Report Format'!$I90,'Emission Factors'!K:K)*$L90/2000</f>
        <v>0</v>
      </c>
      <c r="Y90" s="104">
        <f>SUMIF('Emission Factors'!$C:$C,'Sample Report Format'!$I90,'Emission Factors'!$M:$M)*SUMIF('Emission Factors'!$C:$C,'Sample Report Format'!$I90,'Emission Factors'!L:L)*$L90/2000</f>
        <v>0</v>
      </c>
    </row>
    <row r="91" spans="1:25" ht="12.75">
      <c r="A91" s="85"/>
      <c r="B91" s="132"/>
      <c r="C91" s="98" t="e">
        <f>VLOOKUP(B91,'CO AB Dis id'!E85:F99,2,FALSE)</f>
        <v>#N/A</v>
      </c>
      <c r="D91" s="132"/>
      <c r="E91" s="98" t="e">
        <f>VLOOKUP(D91,'CO AB Dis id'!E102:F136,2,FALSE)</f>
        <v>#N/A</v>
      </c>
      <c r="F91" s="33"/>
      <c r="G91" s="98" t="e">
        <f>VLOOKUP(F91,'CO AB Dis id'!$B$4:$C$61,2,FALSE)</f>
        <v>#N/A</v>
      </c>
      <c r="H91" s="33"/>
      <c r="I91" s="84" t="e">
        <f>VLOOKUP($H91,'Emission Factors'!$B:$E,2,FALSE)</f>
        <v>#N/A</v>
      </c>
      <c r="J91" s="84" t="e">
        <f>VLOOKUP($H91,'Emission Factors'!$B:$E,3,FALSE)</f>
        <v>#N/A</v>
      </c>
      <c r="K91" s="84" t="e">
        <f>VLOOKUP($H91,'Emission Factors'!$B:$E,4,FALSE)</f>
        <v>#N/A</v>
      </c>
      <c r="L91" s="33"/>
      <c r="M91" s="33"/>
      <c r="N91" s="77"/>
      <c r="O91" s="77"/>
      <c r="P91" s="77"/>
      <c r="Q91" s="86"/>
      <c r="R91" s="107" t="e">
        <f>VLOOKUP(I91,'Emission Factors'!C:M,11,FALSE)</f>
        <v>#N/A</v>
      </c>
      <c r="S91" s="109">
        <f>SUMIF('Emission Factors'!$C:$C,'Sample Report Format'!$I91,'Emission Factors'!$M:$M)*SUMIF('Emission Factors'!$C:$C,'Sample Report Format'!$I91,'Emission Factors'!F:F)*$L91/2000</f>
        <v>0</v>
      </c>
      <c r="T91" s="103">
        <f>SUMIF('Emission Factors'!$C:$C,'Sample Report Format'!$I91,'Emission Factors'!$M:$M)*SUMIF('Emission Factors'!$C:$C,'Sample Report Format'!$I91,'Emission Factors'!G:G)*$L91/2000</f>
        <v>0</v>
      </c>
      <c r="U91" s="103">
        <f>SUMIF('Emission Factors'!$C:$C,'Sample Report Format'!$I91,'Emission Factors'!$M:$M)*SUMIF('Emission Factors'!$C:$C,'Sample Report Format'!$I91,'Emission Factors'!H:H)*$L91/2000</f>
        <v>0</v>
      </c>
      <c r="V91" s="103">
        <f>SUMIF('Emission Factors'!$C:$C,'Sample Report Format'!$I91,'Emission Factors'!$M:$M)*SUMIF('Emission Factors'!$C:$C,'Sample Report Format'!$I91,'Emission Factors'!I:I)*$L91/2000</f>
        <v>0</v>
      </c>
      <c r="W91" s="103">
        <f>SUMIF('Emission Factors'!$C:$C,'Sample Report Format'!$I91,'Emission Factors'!$M:$M)*SUMIF('Emission Factors'!$C:$C,'Sample Report Format'!$I91,'Emission Factors'!J:J)*$L91/2000</f>
        <v>0</v>
      </c>
      <c r="X91" s="103">
        <f>SUMIF('Emission Factors'!$C:$C,'Sample Report Format'!$I91,'Emission Factors'!$M:$M)*SUMIF('Emission Factors'!$C:$C,'Sample Report Format'!$I91,'Emission Factors'!K:K)*$L91/2000</f>
        <v>0</v>
      </c>
      <c r="Y91" s="104">
        <f>SUMIF('Emission Factors'!$C:$C,'Sample Report Format'!$I91,'Emission Factors'!$M:$M)*SUMIF('Emission Factors'!$C:$C,'Sample Report Format'!$I91,'Emission Factors'!L:L)*$L91/2000</f>
        <v>0</v>
      </c>
    </row>
    <row r="92" spans="1:25" ht="12.75">
      <c r="A92" s="85"/>
      <c r="B92" s="132"/>
      <c r="C92" s="98" t="e">
        <f>VLOOKUP(B92,'CO AB Dis id'!E86:F100,2,FALSE)</f>
        <v>#N/A</v>
      </c>
      <c r="D92" s="132"/>
      <c r="E92" s="98" t="e">
        <f>VLOOKUP(D92,'CO AB Dis id'!E103:F137,2,FALSE)</f>
        <v>#N/A</v>
      </c>
      <c r="F92" s="33"/>
      <c r="G92" s="98" t="e">
        <f>VLOOKUP(F92,'CO AB Dis id'!$B$4:$C$61,2,FALSE)</f>
        <v>#N/A</v>
      </c>
      <c r="H92" s="33"/>
      <c r="I92" s="84" t="e">
        <f>VLOOKUP($H92,'Emission Factors'!$B:$E,2,FALSE)</f>
        <v>#N/A</v>
      </c>
      <c r="J92" s="84" t="e">
        <f>VLOOKUP($H92,'Emission Factors'!$B:$E,3,FALSE)</f>
        <v>#N/A</v>
      </c>
      <c r="K92" s="84" t="e">
        <f>VLOOKUP($H92,'Emission Factors'!$B:$E,4,FALSE)</f>
        <v>#N/A</v>
      </c>
      <c r="L92" s="33"/>
      <c r="M92" s="33"/>
      <c r="N92" s="77"/>
      <c r="O92" s="77"/>
      <c r="P92" s="77"/>
      <c r="Q92" s="86"/>
      <c r="R92" s="107" t="e">
        <f>VLOOKUP(I92,'Emission Factors'!C:M,11,FALSE)</f>
        <v>#N/A</v>
      </c>
      <c r="S92" s="109">
        <f>SUMIF('Emission Factors'!$C:$C,'Sample Report Format'!$I92,'Emission Factors'!$M:$M)*SUMIF('Emission Factors'!$C:$C,'Sample Report Format'!$I92,'Emission Factors'!F:F)*$L92/2000</f>
        <v>0</v>
      </c>
      <c r="T92" s="103">
        <f>SUMIF('Emission Factors'!$C:$C,'Sample Report Format'!$I92,'Emission Factors'!$M:$M)*SUMIF('Emission Factors'!$C:$C,'Sample Report Format'!$I92,'Emission Factors'!G:G)*$L92/2000</f>
        <v>0</v>
      </c>
      <c r="U92" s="103">
        <f>SUMIF('Emission Factors'!$C:$C,'Sample Report Format'!$I92,'Emission Factors'!$M:$M)*SUMIF('Emission Factors'!$C:$C,'Sample Report Format'!$I92,'Emission Factors'!H:H)*$L92/2000</f>
        <v>0</v>
      </c>
      <c r="V92" s="103">
        <f>SUMIF('Emission Factors'!$C:$C,'Sample Report Format'!$I92,'Emission Factors'!$M:$M)*SUMIF('Emission Factors'!$C:$C,'Sample Report Format'!$I92,'Emission Factors'!I:I)*$L92/2000</f>
        <v>0</v>
      </c>
      <c r="W92" s="103">
        <f>SUMIF('Emission Factors'!$C:$C,'Sample Report Format'!$I92,'Emission Factors'!$M:$M)*SUMIF('Emission Factors'!$C:$C,'Sample Report Format'!$I92,'Emission Factors'!J:J)*$L92/2000</f>
        <v>0</v>
      </c>
      <c r="X92" s="103">
        <f>SUMIF('Emission Factors'!$C:$C,'Sample Report Format'!$I92,'Emission Factors'!$M:$M)*SUMIF('Emission Factors'!$C:$C,'Sample Report Format'!$I92,'Emission Factors'!K:K)*$L92/2000</f>
        <v>0</v>
      </c>
      <c r="Y92" s="104">
        <f>SUMIF('Emission Factors'!$C:$C,'Sample Report Format'!$I92,'Emission Factors'!$M:$M)*SUMIF('Emission Factors'!$C:$C,'Sample Report Format'!$I92,'Emission Factors'!L:L)*$L92/2000</f>
        <v>0</v>
      </c>
    </row>
    <row r="93" spans="1:25" ht="12.75">
      <c r="A93" s="85"/>
      <c r="B93" s="132"/>
      <c r="C93" s="98" t="e">
        <f>VLOOKUP(B93,'CO AB Dis id'!E87:F101,2,FALSE)</f>
        <v>#N/A</v>
      </c>
      <c r="D93" s="132"/>
      <c r="E93" s="98" t="e">
        <f>VLOOKUP(D93,'CO AB Dis id'!E104:F138,2,FALSE)</f>
        <v>#N/A</v>
      </c>
      <c r="F93" s="33"/>
      <c r="G93" s="98" t="e">
        <f>VLOOKUP(F93,'CO AB Dis id'!$B$4:$C$61,2,FALSE)</f>
        <v>#N/A</v>
      </c>
      <c r="H93" s="33"/>
      <c r="I93" s="84" t="e">
        <f>VLOOKUP($H93,'Emission Factors'!$B:$E,2,FALSE)</f>
        <v>#N/A</v>
      </c>
      <c r="J93" s="84" t="e">
        <f>VLOOKUP($H93,'Emission Factors'!$B:$E,3,FALSE)</f>
        <v>#N/A</v>
      </c>
      <c r="K93" s="84" t="e">
        <f>VLOOKUP($H93,'Emission Factors'!$B:$E,4,FALSE)</f>
        <v>#N/A</v>
      </c>
      <c r="L93" s="33"/>
      <c r="M93" s="33"/>
      <c r="N93" s="77"/>
      <c r="O93" s="77"/>
      <c r="P93" s="77"/>
      <c r="Q93" s="86"/>
      <c r="R93" s="107" t="e">
        <f>VLOOKUP(I93,'Emission Factors'!C:M,11,FALSE)</f>
        <v>#N/A</v>
      </c>
      <c r="S93" s="109">
        <f>SUMIF('Emission Factors'!$C:$C,'Sample Report Format'!$I93,'Emission Factors'!$M:$M)*SUMIF('Emission Factors'!$C:$C,'Sample Report Format'!$I93,'Emission Factors'!F:F)*$L93/2000</f>
        <v>0</v>
      </c>
      <c r="T93" s="103">
        <f>SUMIF('Emission Factors'!$C:$C,'Sample Report Format'!$I93,'Emission Factors'!$M:$M)*SUMIF('Emission Factors'!$C:$C,'Sample Report Format'!$I93,'Emission Factors'!G:G)*$L93/2000</f>
        <v>0</v>
      </c>
      <c r="U93" s="103">
        <f>SUMIF('Emission Factors'!$C:$C,'Sample Report Format'!$I93,'Emission Factors'!$M:$M)*SUMIF('Emission Factors'!$C:$C,'Sample Report Format'!$I93,'Emission Factors'!H:H)*$L93/2000</f>
        <v>0</v>
      </c>
      <c r="V93" s="103">
        <f>SUMIF('Emission Factors'!$C:$C,'Sample Report Format'!$I93,'Emission Factors'!$M:$M)*SUMIF('Emission Factors'!$C:$C,'Sample Report Format'!$I93,'Emission Factors'!I:I)*$L93/2000</f>
        <v>0</v>
      </c>
      <c r="W93" s="103">
        <f>SUMIF('Emission Factors'!$C:$C,'Sample Report Format'!$I93,'Emission Factors'!$M:$M)*SUMIF('Emission Factors'!$C:$C,'Sample Report Format'!$I93,'Emission Factors'!J:J)*$L93/2000</f>
        <v>0</v>
      </c>
      <c r="X93" s="103">
        <f>SUMIF('Emission Factors'!$C:$C,'Sample Report Format'!$I93,'Emission Factors'!$M:$M)*SUMIF('Emission Factors'!$C:$C,'Sample Report Format'!$I93,'Emission Factors'!K:K)*$L93/2000</f>
        <v>0</v>
      </c>
      <c r="Y93" s="104">
        <f>SUMIF('Emission Factors'!$C:$C,'Sample Report Format'!$I93,'Emission Factors'!$M:$M)*SUMIF('Emission Factors'!$C:$C,'Sample Report Format'!$I93,'Emission Factors'!L:L)*$L93/2000</f>
        <v>0</v>
      </c>
    </row>
    <row r="94" spans="1:25" ht="12.75">
      <c r="A94" s="85"/>
      <c r="B94" s="132"/>
      <c r="C94" s="98" t="e">
        <f>VLOOKUP(B94,'CO AB Dis id'!E88:F102,2,FALSE)</f>
        <v>#N/A</v>
      </c>
      <c r="D94" s="132"/>
      <c r="E94" s="98" t="e">
        <f>VLOOKUP(D94,'CO AB Dis id'!E105:F139,2,FALSE)</f>
        <v>#N/A</v>
      </c>
      <c r="F94" s="33"/>
      <c r="G94" s="98" t="e">
        <f>VLOOKUP(F94,'CO AB Dis id'!$B$4:$C$61,2,FALSE)</f>
        <v>#N/A</v>
      </c>
      <c r="H94" s="33"/>
      <c r="I94" s="84" t="e">
        <f>VLOOKUP($H94,'Emission Factors'!$B:$E,2,FALSE)</f>
        <v>#N/A</v>
      </c>
      <c r="J94" s="84" t="e">
        <f>VLOOKUP($H94,'Emission Factors'!$B:$E,3,FALSE)</f>
        <v>#N/A</v>
      </c>
      <c r="K94" s="84" t="e">
        <f>VLOOKUP($H94,'Emission Factors'!$B:$E,4,FALSE)</f>
        <v>#N/A</v>
      </c>
      <c r="L94" s="33"/>
      <c r="M94" s="33"/>
      <c r="N94" s="77"/>
      <c r="O94" s="77"/>
      <c r="P94" s="77"/>
      <c r="Q94" s="86"/>
      <c r="R94" s="107" t="e">
        <f>VLOOKUP(I94,'Emission Factors'!C:M,11,FALSE)</f>
        <v>#N/A</v>
      </c>
      <c r="S94" s="109">
        <f>SUMIF('Emission Factors'!$C:$C,'Sample Report Format'!$I94,'Emission Factors'!$M:$M)*SUMIF('Emission Factors'!$C:$C,'Sample Report Format'!$I94,'Emission Factors'!F:F)*$L94/2000</f>
        <v>0</v>
      </c>
      <c r="T94" s="103">
        <f>SUMIF('Emission Factors'!$C:$C,'Sample Report Format'!$I94,'Emission Factors'!$M:$M)*SUMIF('Emission Factors'!$C:$C,'Sample Report Format'!$I94,'Emission Factors'!G:G)*$L94/2000</f>
        <v>0</v>
      </c>
      <c r="U94" s="103">
        <f>SUMIF('Emission Factors'!$C:$C,'Sample Report Format'!$I94,'Emission Factors'!$M:$M)*SUMIF('Emission Factors'!$C:$C,'Sample Report Format'!$I94,'Emission Factors'!H:H)*$L94/2000</f>
        <v>0</v>
      </c>
      <c r="V94" s="103">
        <f>SUMIF('Emission Factors'!$C:$C,'Sample Report Format'!$I94,'Emission Factors'!$M:$M)*SUMIF('Emission Factors'!$C:$C,'Sample Report Format'!$I94,'Emission Factors'!I:I)*$L94/2000</f>
        <v>0</v>
      </c>
      <c r="W94" s="103">
        <f>SUMIF('Emission Factors'!$C:$C,'Sample Report Format'!$I94,'Emission Factors'!$M:$M)*SUMIF('Emission Factors'!$C:$C,'Sample Report Format'!$I94,'Emission Factors'!J:J)*$L94/2000</f>
        <v>0</v>
      </c>
      <c r="X94" s="103">
        <f>SUMIF('Emission Factors'!$C:$C,'Sample Report Format'!$I94,'Emission Factors'!$M:$M)*SUMIF('Emission Factors'!$C:$C,'Sample Report Format'!$I94,'Emission Factors'!K:K)*$L94/2000</f>
        <v>0</v>
      </c>
      <c r="Y94" s="104">
        <f>SUMIF('Emission Factors'!$C:$C,'Sample Report Format'!$I94,'Emission Factors'!$M:$M)*SUMIF('Emission Factors'!$C:$C,'Sample Report Format'!$I94,'Emission Factors'!L:L)*$L94/2000</f>
        <v>0</v>
      </c>
    </row>
    <row r="95" spans="1:25" ht="12.75">
      <c r="A95" s="85"/>
      <c r="B95" s="132"/>
      <c r="C95" s="98" t="e">
        <f>VLOOKUP(B95,'CO AB Dis id'!E89:F103,2,FALSE)</f>
        <v>#N/A</v>
      </c>
      <c r="D95" s="132"/>
      <c r="E95" s="98" t="e">
        <f>VLOOKUP(D95,'CO AB Dis id'!E106:F140,2,FALSE)</f>
        <v>#N/A</v>
      </c>
      <c r="F95" s="33"/>
      <c r="G95" s="98" t="e">
        <f>VLOOKUP(F95,'CO AB Dis id'!$B$4:$C$61,2,FALSE)</f>
        <v>#N/A</v>
      </c>
      <c r="H95" s="33"/>
      <c r="I95" s="84" t="e">
        <f>VLOOKUP($H95,'Emission Factors'!$B:$E,2,FALSE)</f>
        <v>#N/A</v>
      </c>
      <c r="J95" s="84" t="e">
        <f>VLOOKUP($H95,'Emission Factors'!$B:$E,3,FALSE)</f>
        <v>#N/A</v>
      </c>
      <c r="K95" s="84" t="e">
        <f>VLOOKUP($H95,'Emission Factors'!$B:$E,4,FALSE)</f>
        <v>#N/A</v>
      </c>
      <c r="L95" s="33"/>
      <c r="M95" s="33"/>
      <c r="N95" s="77"/>
      <c r="O95" s="77"/>
      <c r="P95" s="77"/>
      <c r="Q95" s="86"/>
      <c r="R95" s="107" t="e">
        <f>VLOOKUP(I95,'Emission Factors'!C:M,11,FALSE)</f>
        <v>#N/A</v>
      </c>
      <c r="S95" s="109">
        <f>SUMIF('Emission Factors'!$C:$C,'Sample Report Format'!$I95,'Emission Factors'!$M:$M)*SUMIF('Emission Factors'!$C:$C,'Sample Report Format'!$I95,'Emission Factors'!F:F)*$L95/2000</f>
        <v>0</v>
      </c>
      <c r="T95" s="103">
        <f>SUMIF('Emission Factors'!$C:$C,'Sample Report Format'!$I95,'Emission Factors'!$M:$M)*SUMIF('Emission Factors'!$C:$C,'Sample Report Format'!$I95,'Emission Factors'!G:G)*$L95/2000</f>
        <v>0</v>
      </c>
      <c r="U95" s="103">
        <f>SUMIF('Emission Factors'!$C:$C,'Sample Report Format'!$I95,'Emission Factors'!$M:$M)*SUMIF('Emission Factors'!$C:$C,'Sample Report Format'!$I95,'Emission Factors'!H:H)*$L95/2000</f>
        <v>0</v>
      </c>
      <c r="V95" s="103">
        <f>SUMIF('Emission Factors'!$C:$C,'Sample Report Format'!$I95,'Emission Factors'!$M:$M)*SUMIF('Emission Factors'!$C:$C,'Sample Report Format'!$I95,'Emission Factors'!I:I)*$L95/2000</f>
        <v>0</v>
      </c>
      <c r="W95" s="103">
        <f>SUMIF('Emission Factors'!$C:$C,'Sample Report Format'!$I95,'Emission Factors'!$M:$M)*SUMIF('Emission Factors'!$C:$C,'Sample Report Format'!$I95,'Emission Factors'!J:J)*$L95/2000</f>
        <v>0</v>
      </c>
      <c r="X95" s="103">
        <f>SUMIF('Emission Factors'!$C:$C,'Sample Report Format'!$I95,'Emission Factors'!$M:$M)*SUMIF('Emission Factors'!$C:$C,'Sample Report Format'!$I95,'Emission Factors'!K:K)*$L95/2000</f>
        <v>0</v>
      </c>
      <c r="Y95" s="104">
        <f>SUMIF('Emission Factors'!$C:$C,'Sample Report Format'!$I95,'Emission Factors'!$M:$M)*SUMIF('Emission Factors'!$C:$C,'Sample Report Format'!$I95,'Emission Factors'!L:L)*$L95/2000</f>
        <v>0</v>
      </c>
    </row>
    <row r="96" spans="1:25" ht="12.75">
      <c r="A96" s="85"/>
      <c r="B96" s="132"/>
      <c r="C96" s="98" t="e">
        <f>VLOOKUP(B96,'CO AB Dis id'!E90:F104,2,FALSE)</f>
        <v>#N/A</v>
      </c>
      <c r="D96" s="132"/>
      <c r="E96" s="98" t="e">
        <f>VLOOKUP(D96,'CO AB Dis id'!E107:F141,2,FALSE)</f>
        <v>#N/A</v>
      </c>
      <c r="F96" s="33"/>
      <c r="G96" s="98" t="e">
        <f>VLOOKUP(F96,'CO AB Dis id'!$B$4:$C$61,2,FALSE)</f>
        <v>#N/A</v>
      </c>
      <c r="H96" s="33"/>
      <c r="I96" s="84" t="e">
        <f>VLOOKUP($H96,'Emission Factors'!$B:$E,2,FALSE)</f>
        <v>#N/A</v>
      </c>
      <c r="J96" s="84" t="e">
        <f>VLOOKUP($H96,'Emission Factors'!$B:$E,3,FALSE)</f>
        <v>#N/A</v>
      </c>
      <c r="K96" s="84" t="e">
        <f>VLOOKUP($H96,'Emission Factors'!$B:$E,4,FALSE)</f>
        <v>#N/A</v>
      </c>
      <c r="L96" s="33"/>
      <c r="M96" s="33"/>
      <c r="N96" s="77"/>
      <c r="O96" s="77"/>
      <c r="P96" s="77"/>
      <c r="Q96" s="86"/>
      <c r="R96" s="107" t="e">
        <f>VLOOKUP(I96,'Emission Factors'!C:M,11,FALSE)</f>
        <v>#N/A</v>
      </c>
      <c r="S96" s="109">
        <f>SUMIF('Emission Factors'!$C:$C,'Sample Report Format'!$I96,'Emission Factors'!$M:$M)*SUMIF('Emission Factors'!$C:$C,'Sample Report Format'!$I96,'Emission Factors'!F:F)*$L96/2000</f>
        <v>0</v>
      </c>
      <c r="T96" s="103">
        <f>SUMIF('Emission Factors'!$C:$C,'Sample Report Format'!$I96,'Emission Factors'!$M:$M)*SUMIF('Emission Factors'!$C:$C,'Sample Report Format'!$I96,'Emission Factors'!G:G)*$L96/2000</f>
        <v>0</v>
      </c>
      <c r="U96" s="103">
        <f>SUMIF('Emission Factors'!$C:$C,'Sample Report Format'!$I96,'Emission Factors'!$M:$M)*SUMIF('Emission Factors'!$C:$C,'Sample Report Format'!$I96,'Emission Factors'!H:H)*$L96/2000</f>
        <v>0</v>
      </c>
      <c r="V96" s="103">
        <f>SUMIF('Emission Factors'!$C:$C,'Sample Report Format'!$I96,'Emission Factors'!$M:$M)*SUMIF('Emission Factors'!$C:$C,'Sample Report Format'!$I96,'Emission Factors'!I:I)*$L96/2000</f>
        <v>0</v>
      </c>
      <c r="W96" s="103">
        <f>SUMIF('Emission Factors'!$C:$C,'Sample Report Format'!$I96,'Emission Factors'!$M:$M)*SUMIF('Emission Factors'!$C:$C,'Sample Report Format'!$I96,'Emission Factors'!J:J)*$L96/2000</f>
        <v>0</v>
      </c>
      <c r="X96" s="103">
        <f>SUMIF('Emission Factors'!$C:$C,'Sample Report Format'!$I96,'Emission Factors'!$M:$M)*SUMIF('Emission Factors'!$C:$C,'Sample Report Format'!$I96,'Emission Factors'!K:K)*$L96/2000</f>
        <v>0</v>
      </c>
      <c r="Y96" s="104">
        <f>SUMIF('Emission Factors'!$C:$C,'Sample Report Format'!$I96,'Emission Factors'!$M:$M)*SUMIF('Emission Factors'!$C:$C,'Sample Report Format'!$I96,'Emission Factors'!L:L)*$L96/2000</f>
        <v>0</v>
      </c>
    </row>
    <row r="97" spans="1:25" ht="12.75">
      <c r="A97" s="85"/>
      <c r="B97" s="132"/>
      <c r="C97" s="98" t="e">
        <f>VLOOKUP(B97,'CO AB Dis id'!E91:F105,2,FALSE)</f>
        <v>#N/A</v>
      </c>
      <c r="D97" s="132"/>
      <c r="E97" s="98" t="e">
        <f>VLOOKUP(D97,'CO AB Dis id'!E108:F142,2,FALSE)</f>
        <v>#N/A</v>
      </c>
      <c r="F97" s="33"/>
      <c r="G97" s="98" t="e">
        <f>VLOOKUP(F97,'CO AB Dis id'!$B$4:$C$61,2,FALSE)</f>
        <v>#N/A</v>
      </c>
      <c r="H97" s="33"/>
      <c r="I97" s="84" t="e">
        <f>VLOOKUP($H97,'Emission Factors'!$B:$E,2,FALSE)</f>
        <v>#N/A</v>
      </c>
      <c r="J97" s="84" t="e">
        <f>VLOOKUP($H97,'Emission Factors'!$B:$E,3,FALSE)</f>
        <v>#N/A</v>
      </c>
      <c r="K97" s="84" t="e">
        <f>VLOOKUP($H97,'Emission Factors'!$B:$E,4,FALSE)</f>
        <v>#N/A</v>
      </c>
      <c r="L97" s="33"/>
      <c r="M97" s="33"/>
      <c r="N97" s="77"/>
      <c r="O97" s="77"/>
      <c r="P97" s="77"/>
      <c r="Q97" s="86"/>
      <c r="R97" s="107" t="e">
        <f>VLOOKUP(I97,'Emission Factors'!C:M,11,FALSE)</f>
        <v>#N/A</v>
      </c>
      <c r="S97" s="109">
        <f>SUMIF('Emission Factors'!$C:$C,'Sample Report Format'!$I97,'Emission Factors'!$M:$M)*SUMIF('Emission Factors'!$C:$C,'Sample Report Format'!$I97,'Emission Factors'!F:F)*$L97/2000</f>
        <v>0</v>
      </c>
      <c r="T97" s="103">
        <f>SUMIF('Emission Factors'!$C:$C,'Sample Report Format'!$I97,'Emission Factors'!$M:$M)*SUMIF('Emission Factors'!$C:$C,'Sample Report Format'!$I97,'Emission Factors'!G:G)*$L97/2000</f>
        <v>0</v>
      </c>
      <c r="U97" s="103">
        <f>SUMIF('Emission Factors'!$C:$C,'Sample Report Format'!$I97,'Emission Factors'!$M:$M)*SUMIF('Emission Factors'!$C:$C,'Sample Report Format'!$I97,'Emission Factors'!H:H)*$L97/2000</f>
        <v>0</v>
      </c>
      <c r="V97" s="103">
        <f>SUMIF('Emission Factors'!$C:$C,'Sample Report Format'!$I97,'Emission Factors'!$M:$M)*SUMIF('Emission Factors'!$C:$C,'Sample Report Format'!$I97,'Emission Factors'!I:I)*$L97/2000</f>
        <v>0</v>
      </c>
      <c r="W97" s="103">
        <f>SUMIF('Emission Factors'!$C:$C,'Sample Report Format'!$I97,'Emission Factors'!$M:$M)*SUMIF('Emission Factors'!$C:$C,'Sample Report Format'!$I97,'Emission Factors'!J:J)*$L97/2000</f>
        <v>0</v>
      </c>
      <c r="X97" s="103">
        <f>SUMIF('Emission Factors'!$C:$C,'Sample Report Format'!$I97,'Emission Factors'!$M:$M)*SUMIF('Emission Factors'!$C:$C,'Sample Report Format'!$I97,'Emission Factors'!K:K)*$L97/2000</f>
        <v>0</v>
      </c>
      <c r="Y97" s="104">
        <f>SUMIF('Emission Factors'!$C:$C,'Sample Report Format'!$I97,'Emission Factors'!$M:$M)*SUMIF('Emission Factors'!$C:$C,'Sample Report Format'!$I97,'Emission Factors'!L:L)*$L97/2000</f>
        <v>0</v>
      </c>
    </row>
    <row r="98" spans="1:25" ht="12.75">
      <c r="A98" s="85"/>
      <c r="B98" s="132"/>
      <c r="C98" s="98" t="e">
        <f>VLOOKUP(B98,'CO AB Dis id'!E92:F106,2,FALSE)</f>
        <v>#N/A</v>
      </c>
      <c r="D98" s="132"/>
      <c r="E98" s="98" t="e">
        <f>VLOOKUP(D98,'CO AB Dis id'!E109:F143,2,FALSE)</f>
        <v>#N/A</v>
      </c>
      <c r="F98" s="33"/>
      <c r="G98" s="98" t="e">
        <f>VLOOKUP(F98,'CO AB Dis id'!$B$4:$C$61,2,FALSE)</f>
        <v>#N/A</v>
      </c>
      <c r="H98" s="33"/>
      <c r="I98" s="84" t="e">
        <f>VLOOKUP($H98,'Emission Factors'!$B:$E,2,FALSE)</f>
        <v>#N/A</v>
      </c>
      <c r="J98" s="84" t="e">
        <f>VLOOKUP($H98,'Emission Factors'!$B:$E,3,FALSE)</f>
        <v>#N/A</v>
      </c>
      <c r="K98" s="84" t="e">
        <f>VLOOKUP($H98,'Emission Factors'!$B:$E,4,FALSE)</f>
        <v>#N/A</v>
      </c>
      <c r="L98" s="33"/>
      <c r="M98" s="33"/>
      <c r="N98" s="77"/>
      <c r="O98" s="77"/>
      <c r="P98" s="77"/>
      <c r="Q98" s="86"/>
      <c r="R98" s="107" t="e">
        <f>VLOOKUP(I98,'Emission Factors'!C:M,11,FALSE)</f>
        <v>#N/A</v>
      </c>
      <c r="S98" s="109">
        <f>SUMIF('Emission Factors'!$C:$C,'Sample Report Format'!$I98,'Emission Factors'!$M:$M)*SUMIF('Emission Factors'!$C:$C,'Sample Report Format'!$I98,'Emission Factors'!F:F)*$L98/2000</f>
        <v>0</v>
      </c>
      <c r="T98" s="103">
        <f>SUMIF('Emission Factors'!$C:$C,'Sample Report Format'!$I98,'Emission Factors'!$M:$M)*SUMIF('Emission Factors'!$C:$C,'Sample Report Format'!$I98,'Emission Factors'!G:G)*$L98/2000</f>
        <v>0</v>
      </c>
      <c r="U98" s="103">
        <f>SUMIF('Emission Factors'!$C:$C,'Sample Report Format'!$I98,'Emission Factors'!$M:$M)*SUMIF('Emission Factors'!$C:$C,'Sample Report Format'!$I98,'Emission Factors'!H:H)*$L98/2000</f>
        <v>0</v>
      </c>
      <c r="V98" s="103">
        <f>SUMIF('Emission Factors'!$C:$C,'Sample Report Format'!$I98,'Emission Factors'!$M:$M)*SUMIF('Emission Factors'!$C:$C,'Sample Report Format'!$I98,'Emission Factors'!I:I)*$L98/2000</f>
        <v>0</v>
      </c>
      <c r="W98" s="103">
        <f>SUMIF('Emission Factors'!$C:$C,'Sample Report Format'!$I98,'Emission Factors'!$M:$M)*SUMIF('Emission Factors'!$C:$C,'Sample Report Format'!$I98,'Emission Factors'!J:J)*$L98/2000</f>
        <v>0</v>
      </c>
      <c r="X98" s="103">
        <f>SUMIF('Emission Factors'!$C:$C,'Sample Report Format'!$I98,'Emission Factors'!$M:$M)*SUMIF('Emission Factors'!$C:$C,'Sample Report Format'!$I98,'Emission Factors'!K:K)*$L98/2000</f>
        <v>0</v>
      </c>
      <c r="Y98" s="104">
        <f>SUMIF('Emission Factors'!$C:$C,'Sample Report Format'!$I98,'Emission Factors'!$M:$M)*SUMIF('Emission Factors'!$C:$C,'Sample Report Format'!$I98,'Emission Factors'!L:L)*$L98/2000</f>
        <v>0</v>
      </c>
    </row>
    <row r="99" spans="1:25" ht="12.75">
      <c r="A99" s="85"/>
      <c r="B99" s="132"/>
      <c r="C99" s="98" t="e">
        <f>VLOOKUP(B99,'CO AB Dis id'!E93:F107,2,FALSE)</f>
        <v>#N/A</v>
      </c>
      <c r="D99" s="132"/>
      <c r="E99" s="98" t="e">
        <f>VLOOKUP(D99,'CO AB Dis id'!E110:F144,2,FALSE)</f>
        <v>#N/A</v>
      </c>
      <c r="F99" s="33"/>
      <c r="G99" s="98" t="e">
        <f>VLOOKUP(F99,'CO AB Dis id'!$B$4:$C$61,2,FALSE)</f>
        <v>#N/A</v>
      </c>
      <c r="H99" s="33"/>
      <c r="I99" s="84" t="e">
        <f>VLOOKUP($H99,'Emission Factors'!$B:$E,2,FALSE)</f>
        <v>#N/A</v>
      </c>
      <c r="J99" s="84" t="e">
        <f>VLOOKUP($H99,'Emission Factors'!$B:$E,3,FALSE)</f>
        <v>#N/A</v>
      </c>
      <c r="K99" s="84" t="e">
        <f>VLOOKUP($H99,'Emission Factors'!$B:$E,4,FALSE)</f>
        <v>#N/A</v>
      </c>
      <c r="L99" s="33"/>
      <c r="M99" s="33"/>
      <c r="N99" s="77"/>
      <c r="O99" s="77"/>
      <c r="P99" s="77"/>
      <c r="Q99" s="86"/>
      <c r="R99" s="107" t="e">
        <f>VLOOKUP(I99,'Emission Factors'!C:M,11,FALSE)</f>
        <v>#N/A</v>
      </c>
      <c r="S99" s="109">
        <f>SUMIF('Emission Factors'!$C:$C,'Sample Report Format'!$I99,'Emission Factors'!$M:$M)*SUMIF('Emission Factors'!$C:$C,'Sample Report Format'!$I99,'Emission Factors'!F:F)*$L99/2000</f>
        <v>0</v>
      </c>
      <c r="T99" s="103">
        <f>SUMIF('Emission Factors'!$C:$C,'Sample Report Format'!$I99,'Emission Factors'!$M:$M)*SUMIF('Emission Factors'!$C:$C,'Sample Report Format'!$I99,'Emission Factors'!G:G)*$L99/2000</f>
        <v>0</v>
      </c>
      <c r="U99" s="103">
        <f>SUMIF('Emission Factors'!$C:$C,'Sample Report Format'!$I99,'Emission Factors'!$M:$M)*SUMIF('Emission Factors'!$C:$C,'Sample Report Format'!$I99,'Emission Factors'!H:H)*$L99/2000</f>
        <v>0</v>
      </c>
      <c r="V99" s="103">
        <f>SUMIF('Emission Factors'!$C:$C,'Sample Report Format'!$I99,'Emission Factors'!$M:$M)*SUMIF('Emission Factors'!$C:$C,'Sample Report Format'!$I99,'Emission Factors'!I:I)*$L99/2000</f>
        <v>0</v>
      </c>
      <c r="W99" s="103">
        <f>SUMIF('Emission Factors'!$C:$C,'Sample Report Format'!$I99,'Emission Factors'!$M:$M)*SUMIF('Emission Factors'!$C:$C,'Sample Report Format'!$I99,'Emission Factors'!J:J)*$L99/2000</f>
        <v>0</v>
      </c>
      <c r="X99" s="103">
        <f>SUMIF('Emission Factors'!$C:$C,'Sample Report Format'!$I99,'Emission Factors'!$M:$M)*SUMIF('Emission Factors'!$C:$C,'Sample Report Format'!$I99,'Emission Factors'!K:K)*$L99/2000</f>
        <v>0</v>
      </c>
      <c r="Y99" s="104">
        <f>SUMIF('Emission Factors'!$C:$C,'Sample Report Format'!$I99,'Emission Factors'!$M:$M)*SUMIF('Emission Factors'!$C:$C,'Sample Report Format'!$I99,'Emission Factors'!L:L)*$L99/2000</f>
        <v>0</v>
      </c>
    </row>
    <row r="100" spans="1:25" ht="12.75">
      <c r="A100" s="85"/>
      <c r="B100" s="132"/>
      <c r="C100" s="98" t="e">
        <f>VLOOKUP(B100,'CO AB Dis id'!E94:F108,2,FALSE)</f>
        <v>#N/A</v>
      </c>
      <c r="D100" s="132"/>
      <c r="E100" s="98" t="e">
        <f>VLOOKUP(D100,'CO AB Dis id'!E111:F145,2,FALSE)</f>
        <v>#N/A</v>
      </c>
      <c r="F100" s="33"/>
      <c r="G100" s="98" t="e">
        <f>VLOOKUP(F100,'CO AB Dis id'!$B$4:$C$61,2,FALSE)</f>
        <v>#N/A</v>
      </c>
      <c r="H100" s="33"/>
      <c r="I100" s="84" t="e">
        <f>VLOOKUP($H100,'Emission Factors'!$B:$E,2,FALSE)</f>
        <v>#N/A</v>
      </c>
      <c r="J100" s="84" t="e">
        <f>VLOOKUP($H100,'Emission Factors'!$B:$E,3,FALSE)</f>
        <v>#N/A</v>
      </c>
      <c r="K100" s="84" t="e">
        <f>VLOOKUP($H100,'Emission Factors'!$B:$E,4,FALSE)</f>
        <v>#N/A</v>
      </c>
      <c r="L100" s="33"/>
      <c r="M100" s="33"/>
      <c r="N100" s="77"/>
      <c r="O100" s="77"/>
      <c r="P100" s="77"/>
      <c r="Q100" s="86"/>
      <c r="R100" s="107" t="e">
        <f>VLOOKUP(I100,'Emission Factors'!C:M,11,FALSE)</f>
        <v>#N/A</v>
      </c>
      <c r="S100" s="109">
        <f>SUMIF('Emission Factors'!$C:$C,'Sample Report Format'!$I100,'Emission Factors'!$M:$M)*SUMIF('Emission Factors'!$C:$C,'Sample Report Format'!$I100,'Emission Factors'!F:F)*$L100/2000</f>
        <v>0</v>
      </c>
      <c r="T100" s="103">
        <f>SUMIF('Emission Factors'!$C:$C,'Sample Report Format'!$I100,'Emission Factors'!$M:$M)*SUMIF('Emission Factors'!$C:$C,'Sample Report Format'!$I100,'Emission Factors'!G:G)*$L100/2000</f>
        <v>0</v>
      </c>
      <c r="U100" s="103">
        <f>SUMIF('Emission Factors'!$C:$C,'Sample Report Format'!$I100,'Emission Factors'!$M:$M)*SUMIF('Emission Factors'!$C:$C,'Sample Report Format'!$I100,'Emission Factors'!H:H)*$L100/2000</f>
        <v>0</v>
      </c>
      <c r="V100" s="103">
        <f>SUMIF('Emission Factors'!$C:$C,'Sample Report Format'!$I100,'Emission Factors'!$M:$M)*SUMIF('Emission Factors'!$C:$C,'Sample Report Format'!$I100,'Emission Factors'!I:I)*$L100/2000</f>
        <v>0</v>
      </c>
      <c r="W100" s="103">
        <f>SUMIF('Emission Factors'!$C:$C,'Sample Report Format'!$I100,'Emission Factors'!$M:$M)*SUMIF('Emission Factors'!$C:$C,'Sample Report Format'!$I100,'Emission Factors'!J:J)*$L100/2000</f>
        <v>0</v>
      </c>
      <c r="X100" s="103">
        <f>SUMIF('Emission Factors'!$C:$C,'Sample Report Format'!$I100,'Emission Factors'!$M:$M)*SUMIF('Emission Factors'!$C:$C,'Sample Report Format'!$I100,'Emission Factors'!K:K)*$L100/2000</f>
        <v>0</v>
      </c>
      <c r="Y100" s="104">
        <f>SUMIF('Emission Factors'!$C:$C,'Sample Report Format'!$I100,'Emission Factors'!$M:$M)*SUMIF('Emission Factors'!$C:$C,'Sample Report Format'!$I100,'Emission Factors'!L:L)*$L100/2000</f>
        <v>0</v>
      </c>
    </row>
    <row r="101" spans="1:25" ht="12.75">
      <c r="A101" s="85"/>
      <c r="B101" s="132"/>
      <c r="C101" s="98" t="e">
        <f>VLOOKUP(B101,'CO AB Dis id'!E95:F109,2,FALSE)</f>
        <v>#N/A</v>
      </c>
      <c r="D101" s="132"/>
      <c r="E101" s="98" t="e">
        <f>VLOOKUP(D101,'CO AB Dis id'!E112:F146,2,FALSE)</f>
        <v>#N/A</v>
      </c>
      <c r="F101" s="33"/>
      <c r="G101" s="98" t="e">
        <f>VLOOKUP(F101,'CO AB Dis id'!$B$4:$C$61,2,FALSE)</f>
        <v>#N/A</v>
      </c>
      <c r="H101" s="33"/>
      <c r="I101" s="84" t="e">
        <f>VLOOKUP($H101,'Emission Factors'!$B:$E,2,FALSE)</f>
        <v>#N/A</v>
      </c>
      <c r="J101" s="84" t="e">
        <f>VLOOKUP($H101,'Emission Factors'!$B:$E,3,FALSE)</f>
        <v>#N/A</v>
      </c>
      <c r="K101" s="84" t="e">
        <f>VLOOKUP($H101,'Emission Factors'!$B:$E,4,FALSE)</f>
        <v>#N/A</v>
      </c>
      <c r="L101" s="33"/>
      <c r="M101" s="33"/>
      <c r="N101" s="77"/>
      <c r="O101" s="77"/>
      <c r="P101" s="77"/>
      <c r="Q101" s="86"/>
      <c r="R101" s="107" t="e">
        <f>VLOOKUP(I101,'Emission Factors'!C:M,11,FALSE)</f>
        <v>#N/A</v>
      </c>
      <c r="S101" s="109">
        <f>SUMIF('Emission Factors'!$C:$C,'Sample Report Format'!$I101,'Emission Factors'!$M:$M)*SUMIF('Emission Factors'!$C:$C,'Sample Report Format'!$I101,'Emission Factors'!F:F)*$L101/2000</f>
        <v>0</v>
      </c>
      <c r="T101" s="103">
        <f>SUMIF('Emission Factors'!$C:$C,'Sample Report Format'!$I101,'Emission Factors'!$M:$M)*SUMIF('Emission Factors'!$C:$C,'Sample Report Format'!$I101,'Emission Factors'!G:G)*$L101/2000</f>
        <v>0</v>
      </c>
      <c r="U101" s="103">
        <f>SUMIF('Emission Factors'!$C:$C,'Sample Report Format'!$I101,'Emission Factors'!$M:$M)*SUMIF('Emission Factors'!$C:$C,'Sample Report Format'!$I101,'Emission Factors'!H:H)*$L101/2000</f>
        <v>0</v>
      </c>
      <c r="V101" s="103">
        <f>SUMIF('Emission Factors'!$C:$C,'Sample Report Format'!$I101,'Emission Factors'!$M:$M)*SUMIF('Emission Factors'!$C:$C,'Sample Report Format'!$I101,'Emission Factors'!I:I)*$L101/2000</f>
        <v>0</v>
      </c>
      <c r="W101" s="103">
        <f>SUMIF('Emission Factors'!$C:$C,'Sample Report Format'!$I101,'Emission Factors'!$M:$M)*SUMIF('Emission Factors'!$C:$C,'Sample Report Format'!$I101,'Emission Factors'!J:J)*$L101/2000</f>
        <v>0</v>
      </c>
      <c r="X101" s="103">
        <f>SUMIF('Emission Factors'!$C:$C,'Sample Report Format'!$I101,'Emission Factors'!$M:$M)*SUMIF('Emission Factors'!$C:$C,'Sample Report Format'!$I101,'Emission Factors'!K:K)*$L101/2000</f>
        <v>0</v>
      </c>
      <c r="Y101" s="104">
        <f>SUMIF('Emission Factors'!$C:$C,'Sample Report Format'!$I101,'Emission Factors'!$M:$M)*SUMIF('Emission Factors'!$C:$C,'Sample Report Format'!$I101,'Emission Factors'!L:L)*$L101/2000</f>
        <v>0</v>
      </c>
    </row>
    <row r="102" spans="1:25" ht="12.75">
      <c r="A102" s="85"/>
      <c r="B102" s="132"/>
      <c r="C102" s="98" t="e">
        <f>VLOOKUP(B102,'CO AB Dis id'!E96:F110,2,FALSE)</f>
        <v>#N/A</v>
      </c>
      <c r="D102" s="132"/>
      <c r="E102" s="98" t="e">
        <f>VLOOKUP(D102,'CO AB Dis id'!E113:F147,2,FALSE)</f>
        <v>#N/A</v>
      </c>
      <c r="F102" s="33"/>
      <c r="G102" s="98" t="e">
        <f>VLOOKUP(F102,'CO AB Dis id'!$B$4:$C$61,2,FALSE)</f>
        <v>#N/A</v>
      </c>
      <c r="H102" s="33"/>
      <c r="I102" s="84" t="e">
        <f>VLOOKUP($H102,'Emission Factors'!$B:$E,2,FALSE)</f>
        <v>#N/A</v>
      </c>
      <c r="J102" s="84" t="e">
        <f>VLOOKUP($H102,'Emission Factors'!$B:$E,3,FALSE)</f>
        <v>#N/A</v>
      </c>
      <c r="K102" s="84" t="e">
        <f>VLOOKUP($H102,'Emission Factors'!$B:$E,4,FALSE)</f>
        <v>#N/A</v>
      </c>
      <c r="L102" s="33"/>
      <c r="M102" s="33"/>
      <c r="N102" s="77"/>
      <c r="O102" s="77"/>
      <c r="P102" s="77"/>
      <c r="Q102" s="86"/>
      <c r="R102" s="107" t="e">
        <f>VLOOKUP(I102,'Emission Factors'!C:M,11,FALSE)</f>
        <v>#N/A</v>
      </c>
      <c r="S102" s="109">
        <f>SUMIF('Emission Factors'!$C:$C,'Sample Report Format'!$I102,'Emission Factors'!$M:$M)*SUMIF('Emission Factors'!$C:$C,'Sample Report Format'!$I102,'Emission Factors'!F:F)*$L102/2000</f>
        <v>0</v>
      </c>
      <c r="T102" s="103">
        <f>SUMIF('Emission Factors'!$C:$C,'Sample Report Format'!$I102,'Emission Factors'!$M:$M)*SUMIF('Emission Factors'!$C:$C,'Sample Report Format'!$I102,'Emission Factors'!G:G)*$L102/2000</f>
        <v>0</v>
      </c>
      <c r="U102" s="103">
        <f>SUMIF('Emission Factors'!$C:$C,'Sample Report Format'!$I102,'Emission Factors'!$M:$M)*SUMIF('Emission Factors'!$C:$C,'Sample Report Format'!$I102,'Emission Factors'!H:H)*$L102/2000</f>
        <v>0</v>
      </c>
      <c r="V102" s="103">
        <f>SUMIF('Emission Factors'!$C:$C,'Sample Report Format'!$I102,'Emission Factors'!$M:$M)*SUMIF('Emission Factors'!$C:$C,'Sample Report Format'!$I102,'Emission Factors'!I:I)*$L102/2000</f>
        <v>0</v>
      </c>
      <c r="W102" s="103">
        <f>SUMIF('Emission Factors'!$C:$C,'Sample Report Format'!$I102,'Emission Factors'!$M:$M)*SUMIF('Emission Factors'!$C:$C,'Sample Report Format'!$I102,'Emission Factors'!J:J)*$L102/2000</f>
        <v>0</v>
      </c>
      <c r="X102" s="103">
        <f>SUMIF('Emission Factors'!$C:$C,'Sample Report Format'!$I102,'Emission Factors'!$M:$M)*SUMIF('Emission Factors'!$C:$C,'Sample Report Format'!$I102,'Emission Factors'!K:K)*$L102/2000</f>
        <v>0</v>
      </c>
      <c r="Y102" s="104">
        <f>SUMIF('Emission Factors'!$C:$C,'Sample Report Format'!$I102,'Emission Factors'!$M:$M)*SUMIF('Emission Factors'!$C:$C,'Sample Report Format'!$I102,'Emission Factors'!L:L)*$L102/2000</f>
        <v>0</v>
      </c>
    </row>
    <row r="103" spans="1:25" ht="12.75">
      <c r="A103" s="85"/>
      <c r="B103" s="132"/>
      <c r="C103" s="98" t="e">
        <f>VLOOKUP(B103,'CO AB Dis id'!E97:F111,2,FALSE)</f>
        <v>#N/A</v>
      </c>
      <c r="D103" s="132"/>
      <c r="E103" s="98" t="e">
        <f>VLOOKUP(D103,'CO AB Dis id'!E114:F148,2,FALSE)</f>
        <v>#N/A</v>
      </c>
      <c r="F103" s="33"/>
      <c r="G103" s="98" t="e">
        <f>VLOOKUP(F103,'CO AB Dis id'!$B$4:$C$61,2,FALSE)</f>
        <v>#N/A</v>
      </c>
      <c r="H103" s="33"/>
      <c r="I103" s="84" t="e">
        <f>VLOOKUP($H103,'Emission Factors'!$B:$E,2,FALSE)</f>
        <v>#N/A</v>
      </c>
      <c r="J103" s="84" t="e">
        <f>VLOOKUP($H103,'Emission Factors'!$B:$E,3,FALSE)</f>
        <v>#N/A</v>
      </c>
      <c r="K103" s="84" t="e">
        <f>VLOOKUP($H103,'Emission Factors'!$B:$E,4,FALSE)</f>
        <v>#N/A</v>
      </c>
      <c r="L103" s="33"/>
      <c r="M103" s="33"/>
      <c r="N103" s="77"/>
      <c r="O103" s="77"/>
      <c r="P103" s="77"/>
      <c r="Q103" s="86"/>
      <c r="R103" s="107" t="e">
        <f>VLOOKUP(I103,'Emission Factors'!C:M,11,FALSE)</f>
        <v>#N/A</v>
      </c>
      <c r="S103" s="109">
        <f>SUMIF('Emission Factors'!$C:$C,'Sample Report Format'!$I103,'Emission Factors'!$M:$M)*SUMIF('Emission Factors'!$C:$C,'Sample Report Format'!$I103,'Emission Factors'!F:F)*$L103/2000</f>
        <v>0</v>
      </c>
      <c r="T103" s="103">
        <f>SUMIF('Emission Factors'!$C:$C,'Sample Report Format'!$I103,'Emission Factors'!$M:$M)*SUMIF('Emission Factors'!$C:$C,'Sample Report Format'!$I103,'Emission Factors'!G:G)*$L103/2000</f>
        <v>0</v>
      </c>
      <c r="U103" s="103">
        <f>SUMIF('Emission Factors'!$C:$C,'Sample Report Format'!$I103,'Emission Factors'!$M:$M)*SUMIF('Emission Factors'!$C:$C,'Sample Report Format'!$I103,'Emission Factors'!H:H)*$L103/2000</f>
        <v>0</v>
      </c>
      <c r="V103" s="103">
        <f>SUMIF('Emission Factors'!$C:$C,'Sample Report Format'!$I103,'Emission Factors'!$M:$M)*SUMIF('Emission Factors'!$C:$C,'Sample Report Format'!$I103,'Emission Factors'!I:I)*$L103/2000</f>
        <v>0</v>
      </c>
      <c r="W103" s="103">
        <f>SUMIF('Emission Factors'!$C:$C,'Sample Report Format'!$I103,'Emission Factors'!$M:$M)*SUMIF('Emission Factors'!$C:$C,'Sample Report Format'!$I103,'Emission Factors'!J:J)*$L103/2000</f>
        <v>0</v>
      </c>
      <c r="X103" s="103">
        <f>SUMIF('Emission Factors'!$C:$C,'Sample Report Format'!$I103,'Emission Factors'!$M:$M)*SUMIF('Emission Factors'!$C:$C,'Sample Report Format'!$I103,'Emission Factors'!K:K)*$L103/2000</f>
        <v>0</v>
      </c>
      <c r="Y103" s="104">
        <f>SUMIF('Emission Factors'!$C:$C,'Sample Report Format'!$I103,'Emission Factors'!$M:$M)*SUMIF('Emission Factors'!$C:$C,'Sample Report Format'!$I103,'Emission Factors'!L:L)*$L103/2000</f>
        <v>0</v>
      </c>
    </row>
    <row r="104" spans="1:25" ht="12.75">
      <c r="A104" s="85"/>
      <c r="B104" s="132"/>
      <c r="C104" s="98" t="e">
        <f>VLOOKUP(B104,'CO AB Dis id'!E98:F112,2,FALSE)</f>
        <v>#N/A</v>
      </c>
      <c r="D104" s="132"/>
      <c r="E104" s="98" t="e">
        <f>VLOOKUP(D104,'CO AB Dis id'!E115:F149,2,FALSE)</f>
        <v>#N/A</v>
      </c>
      <c r="F104" s="33"/>
      <c r="G104" s="98" t="e">
        <f>VLOOKUP(F104,'CO AB Dis id'!$B$4:$C$61,2,FALSE)</f>
        <v>#N/A</v>
      </c>
      <c r="H104" s="33"/>
      <c r="I104" s="84" t="e">
        <f>VLOOKUP($H104,'Emission Factors'!$B:$E,2,FALSE)</f>
        <v>#N/A</v>
      </c>
      <c r="J104" s="84" t="e">
        <f>VLOOKUP($H104,'Emission Factors'!$B:$E,3,FALSE)</f>
        <v>#N/A</v>
      </c>
      <c r="K104" s="84" t="e">
        <f>VLOOKUP($H104,'Emission Factors'!$B:$E,4,FALSE)</f>
        <v>#N/A</v>
      </c>
      <c r="L104" s="33"/>
      <c r="M104" s="33"/>
      <c r="N104" s="77"/>
      <c r="O104" s="77"/>
      <c r="P104" s="77"/>
      <c r="Q104" s="86"/>
      <c r="R104" s="107" t="e">
        <f>VLOOKUP(I104,'Emission Factors'!C:M,11,FALSE)</f>
        <v>#N/A</v>
      </c>
      <c r="S104" s="109">
        <f>SUMIF('Emission Factors'!$C:$C,'Sample Report Format'!$I104,'Emission Factors'!$M:$M)*SUMIF('Emission Factors'!$C:$C,'Sample Report Format'!$I104,'Emission Factors'!F:F)*$L104/2000</f>
        <v>0</v>
      </c>
      <c r="T104" s="103">
        <f>SUMIF('Emission Factors'!$C:$C,'Sample Report Format'!$I104,'Emission Factors'!$M:$M)*SUMIF('Emission Factors'!$C:$C,'Sample Report Format'!$I104,'Emission Factors'!G:G)*$L104/2000</f>
        <v>0</v>
      </c>
      <c r="U104" s="103">
        <f>SUMIF('Emission Factors'!$C:$C,'Sample Report Format'!$I104,'Emission Factors'!$M:$M)*SUMIF('Emission Factors'!$C:$C,'Sample Report Format'!$I104,'Emission Factors'!H:H)*$L104/2000</f>
        <v>0</v>
      </c>
      <c r="V104" s="103">
        <f>SUMIF('Emission Factors'!$C:$C,'Sample Report Format'!$I104,'Emission Factors'!$M:$M)*SUMIF('Emission Factors'!$C:$C,'Sample Report Format'!$I104,'Emission Factors'!I:I)*$L104/2000</f>
        <v>0</v>
      </c>
      <c r="W104" s="103">
        <f>SUMIF('Emission Factors'!$C:$C,'Sample Report Format'!$I104,'Emission Factors'!$M:$M)*SUMIF('Emission Factors'!$C:$C,'Sample Report Format'!$I104,'Emission Factors'!J:J)*$L104/2000</f>
        <v>0</v>
      </c>
      <c r="X104" s="103">
        <f>SUMIF('Emission Factors'!$C:$C,'Sample Report Format'!$I104,'Emission Factors'!$M:$M)*SUMIF('Emission Factors'!$C:$C,'Sample Report Format'!$I104,'Emission Factors'!K:K)*$L104/2000</f>
        <v>0</v>
      </c>
      <c r="Y104" s="104">
        <f>SUMIF('Emission Factors'!$C:$C,'Sample Report Format'!$I104,'Emission Factors'!$M:$M)*SUMIF('Emission Factors'!$C:$C,'Sample Report Format'!$I104,'Emission Factors'!L:L)*$L104/2000</f>
        <v>0</v>
      </c>
    </row>
    <row r="105" spans="1:25" ht="12.75">
      <c r="A105" s="85"/>
      <c r="B105" s="132"/>
      <c r="C105" s="98" t="e">
        <f>VLOOKUP(B105,'CO AB Dis id'!E99:F113,2,FALSE)</f>
        <v>#N/A</v>
      </c>
      <c r="D105" s="132"/>
      <c r="E105" s="98" t="e">
        <f>VLOOKUP(D105,'CO AB Dis id'!E116:F150,2,FALSE)</f>
        <v>#N/A</v>
      </c>
      <c r="F105" s="33"/>
      <c r="G105" s="98" t="e">
        <f>VLOOKUP(F105,'CO AB Dis id'!$B$4:$C$61,2,FALSE)</f>
        <v>#N/A</v>
      </c>
      <c r="H105" s="33"/>
      <c r="I105" s="84" t="e">
        <f>VLOOKUP($H105,'Emission Factors'!$B:$E,2,FALSE)</f>
        <v>#N/A</v>
      </c>
      <c r="J105" s="84" t="e">
        <f>VLOOKUP($H105,'Emission Factors'!$B:$E,3,FALSE)</f>
        <v>#N/A</v>
      </c>
      <c r="K105" s="84" t="e">
        <f>VLOOKUP($H105,'Emission Factors'!$B:$E,4,FALSE)</f>
        <v>#N/A</v>
      </c>
      <c r="L105" s="33"/>
      <c r="M105" s="33"/>
      <c r="N105" s="77"/>
      <c r="O105" s="77"/>
      <c r="P105" s="77"/>
      <c r="Q105" s="86"/>
      <c r="R105" s="107" t="e">
        <f>VLOOKUP(I105,'Emission Factors'!C:M,11,FALSE)</f>
        <v>#N/A</v>
      </c>
      <c r="S105" s="109">
        <f>SUMIF('Emission Factors'!$C:$C,'Sample Report Format'!$I105,'Emission Factors'!$M:$M)*SUMIF('Emission Factors'!$C:$C,'Sample Report Format'!$I105,'Emission Factors'!F:F)*$L105/2000</f>
        <v>0</v>
      </c>
      <c r="T105" s="103">
        <f>SUMIF('Emission Factors'!$C:$C,'Sample Report Format'!$I105,'Emission Factors'!$M:$M)*SUMIF('Emission Factors'!$C:$C,'Sample Report Format'!$I105,'Emission Factors'!G:G)*$L105/2000</f>
        <v>0</v>
      </c>
      <c r="U105" s="103">
        <f>SUMIF('Emission Factors'!$C:$C,'Sample Report Format'!$I105,'Emission Factors'!$M:$M)*SUMIF('Emission Factors'!$C:$C,'Sample Report Format'!$I105,'Emission Factors'!H:H)*$L105/2000</f>
        <v>0</v>
      </c>
      <c r="V105" s="103">
        <f>SUMIF('Emission Factors'!$C:$C,'Sample Report Format'!$I105,'Emission Factors'!$M:$M)*SUMIF('Emission Factors'!$C:$C,'Sample Report Format'!$I105,'Emission Factors'!I:I)*$L105/2000</f>
        <v>0</v>
      </c>
      <c r="W105" s="103">
        <f>SUMIF('Emission Factors'!$C:$C,'Sample Report Format'!$I105,'Emission Factors'!$M:$M)*SUMIF('Emission Factors'!$C:$C,'Sample Report Format'!$I105,'Emission Factors'!J:J)*$L105/2000</f>
        <v>0</v>
      </c>
      <c r="X105" s="103">
        <f>SUMIF('Emission Factors'!$C:$C,'Sample Report Format'!$I105,'Emission Factors'!$M:$M)*SUMIF('Emission Factors'!$C:$C,'Sample Report Format'!$I105,'Emission Factors'!K:K)*$L105/2000</f>
        <v>0</v>
      </c>
      <c r="Y105" s="104">
        <f>SUMIF('Emission Factors'!$C:$C,'Sample Report Format'!$I105,'Emission Factors'!$M:$M)*SUMIF('Emission Factors'!$C:$C,'Sample Report Format'!$I105,'Emission Factors'!L:L)*$L105/2000</f>
        <v>0</v>
      </c>
    </row>
    <row r="106" spans="1:25" ht="12.75">
      <c r="A106" s="85"/>
      <c r="B106" s="132"/>
      <c r="C106" s="98" t="e">
        <f>VLOOKUP(B106,'CO AB Dis id'!E100:F114,2,FALSE)</f>
        <v>#N/A</v>
      </c>
      <c r="D106" s="132"/>
      <c r="E106" s="98" t="e">
        <f>VLOOKUP(D106,'CO AB Dis id'!E117:F151,2,FALSE)</f>
        <v>#N/A</v>
      </c>
      <c r="F106" s="33"/>
      <c r="G106" s="98" t="e">
        <f>VLOOKUP(F106,'CO AB Dis id'!$B$4:$C$61,2,FALSE)</f>
        <v>#N/A</v>
      </c>
      <c r="H106" s="33"/>
      <c r="I106" s="84" t="e">
        <f>VLOOKUP($H106,'Emission Factors'!$B:$E,2,FALSE)</f>
        <v>#N/A</v>
      </c>
      <c r="J106" s="84" t="e">
        <f>VLOOKUP($H106,'Emission Factors'!$B:$E,3,FALSE)</f>
        <v>#N/A</v>
      </c>
      <c r="K106" s="84" t="e">
        <f>VLOOKUP($H106,'Emission Factors'!$B:$E,4,FALSE)</f>
        <v>#N/A</v>
      </c>
      <c r="L106" s="33"/>
      <c r="M106" s="33"/>
      <c r="N106" s="77"/>
      <c r="O106" s="77"/>
      <c r="P106" s="77"/>
      <c r="Q106" s="86"/>
      <c r="R106" s="107" t="e">
        <f>VLOOKUP(I106,'Emission Factors'!C:M,11,FALSE)</f>
        <v>#N/A</v>
      </c>
      <c r="S106" s="109">
        <f>SUMIF('Emission Factors'!$C:$C,'Sample Report Format'!$I106,'Emission Factors'!$M:$M)*SUMIF('Emission Factors'!$C:$C,'Sample Report Format'!$I106,'Emission Factors'!F:F)*$L106/2000</f>
        <v>0</v>
      </c>
      <c r="T106" s="103">
        <f>SUMIF('Emission Factors'!$C:$C,'Sample Report Format'!$I106,'Emission Factors'!$M:$M)*SUMIF('Emission Factors'!$C:$C,'Sample Report Format'!$I106,'Emission Factors'!G:G)*$L106/2000</f>
        <v>0</v>
      </c>
      <c r="U106" s="103">
        <f>SUMIF('Emission Factors'!$C:$C,'Sample Report Format'!$I106,'Emission Factors'!$M:$M)*SUMIF('Emission Factors'!$C:$C,'Sample Report Format'!$I106,'Emission Factors'!H:H)*$L106/2000</f>
        <v>0</v>
      </c>
      <c r="V106" s="103">
        <f>SUMIF('Emission Factors'!$C:$C,'Sample Report Format'!$I106,'Emission Factors'!$M:$M)*SUMIF('Emission Factors'!$C:$C,'Sample Report Format'!$I106,'Emission Factors'!I:I)*$L106/2000</f>
        <v>0</v>
      </c>
      <c r="W106" s="103">
        <f>SUMIF('Emission Factors'!$C:$C,'Sample Report Format'!$I106,'Emission Factors'!$M:$M)*SUMIF('Emission Factors'!$C:$C,'Sample Report Format'!$I106,'Emission Factors'!J:J)*$L106/2000</f>
        <v>0</v>
      </c>
      <c r="X106" s="103">
        <f>SUMIF('Emission Factors'!$C:$C,'Sample Report Format'!$I106,'Emission Factors'!$M:$M)*SUMIF('Emission Factors'!$C:$C,'Sample Report Format'!$I106,'Emission Factors'!K:K)*$L106/2000</f>
        <v>0</v>
      </c>
      <c r="Y106" s="104">
        <f>SUMIF('Emission Factors'!$C:$C,'Sample Report Format'!$I106,'Emission Factors'!$M:$M)*SUMIF('Emission Factors'!$C:$C,'Sample Report Format'!$I106,'Emission Factors'!L:L)*$L106/2000</f>
        <v>0</v>
      </c>
    </row>
    <row r="107" spans="1:25" ht="12.75">
      <c r="A107" s="85"/>
      <c r="B107" s="132"/>
      <c r="C107" s="98" t="e">
        <f>VLOOKUP(B107,'CO AB Dis id'!E101:F115,2,FALSE)</f>
        <v>#N/A</v>
      </c>
      <c r="D107" s="132"/>
      <c r="E107" s="98" t="e">
        <f>VLOOKUP(D107,'CO AB Dis id'!E118:F152,2,FALSE)</f>
        <v>#N/A</v>
      </c>
      <c r="F107" s="33"/>
      <c r="G107" s="98" t="e">
        <f>VLOOKUP(F107,'CO AB Dis id'!$B$4:$C$61,2,FALSE)</f>
        <v>#N/A</v>
      </c>
      <c r="H107" s="33"/>
      <c r="I107" s="84" t="e">
        <f>VLOOKUP($H107,'Emission Factors'!$B:$E,2,FALSE)</f>
        <v>#N/A</v>
      </c>
      <c r="J107" s="84" t="e">
        <f>VLOOKUP($H107,'Emission Factors'!$B:$E,3,FALSE)</f>
        <v>#N/A</v>
      </c>
      <c r="K107" s="84" t="e">
        <f>VLOOKUP($H107,'Emission Factors'!$B:$E,4,FALSE)</f>
        <v>#N/A</v>
      </c>
      <c r="L107" s="33"/>
      <c r="M107" s="33"/>
      <c r="N107" s="77"/>
      <c r="O107" s="77"/>
      <c r="P107" s="77"/>
      <c r="Q107" s="86"/>
      <c r="R107" s="107" t="e">
        <f>VLOOKUP(I107,'Emission Factors'!C:M,11,FALSE)</f>
        <v>#N/A</v>
      </c>
      <c r="S107" s="109">
        <f>SUMIF('Emission Factors'!$C:$C,'Sample Report Format'!$I107,'Emission Factors'!$M:$M)*SUMIF('Emission Factors'!$C:$C,'Sample Report Format'!$I107,'Emission Factors'!F:F)*$L107/2000</f>
        <v>0</v>
      </c>
      <c r="T107" s="103">
        <f>SUMIF('Emission Factors'!$C:$C,'Sample Report Format'!$I107,'Emission Factors'!$M:$M)*SUMIF('Emission Factors'!$C:$C,'Sample Report Format'!$I107,'Emission Factors'!G:G)*$L107/2000</f>
        <v>0</v>
      </c>
      <c r="U107" s="103">
        <f>SUMIF('Emission Factors'!$C:$C,'Sample Report Format'!$I107,'Emission Factors'!$M:$M)*SUMIF('Emission Factors'!$C:$C,'Sample Report Format'!$I107,'Emission Factors'!H:H)*$L107/2000</f>
        <v>0</v>
      </c>
      <c r="V107" s="103">
        <f>SUMIF('Emission Factors'!$C:$C,'Sample Report Format'!$I107,'Emission Factors'!$M:$M)*SUMIF('Emission Factors'!$C:$C,'Sample Report Format'!$I107,'Emission Factors'!I:I)*$L107/2000</f>
        <v>0</v>
      </c>
      <c r="W107" s="103">
        <f>SUMIF('Emission Factors'!$C:$C,'Sample Report Format'!$I107,'Emission Factors'!$M:$M)*SUMIF('Emission Factors'!$C:$C,'Sample Report Format'!$I107,'Emission Factors'!J:J)*$L107/2000</f>
        <v>0</v>
      </c>
      <c r="X107" s="103">
        <f>SUMIF('Emission Factors'!$C:$C,'Sample Report Format'!$I107,'Emission Factors'!$M:$M)*SUMIF('Emission Factors'!$C:$C,'Sample Report Format'!$I107,'Emission Factors'!K:K)*$L107/2000</f>
        <v>0</v>
      </c>
      <c r="Y107" s="104">
        <f>SUMIF('Emission Factors'!$C:$C,'Sample Report Format'!$I107,'Emission Factors'!$M:$M)*SUMIF('Emission Factors'!$C:$C,'Sample Report Format'!$I107,'Emission Factors'!L:L)*$L107/2000</f>
        <v>0</v>
      </c>
    </row>
    <row r="108" spans="1:25" ht="12.75">
      <c r="A108" s="85"/>
      <c r="B108" s="132"/>
      <c r="C108" s="98" t="e">
        <f>VLOOKUP(B108,'CO AB Dis id'!E102:F116,2,FALSE)</f>
        <v>#N/A</v>
      </c>
      <c r="D108" s="132"/>
      <c r="E108" s="98" t="e">
        <f>VLOOKUP(D108,'CO AB Dis id'!E119:F153,2,FALSE)</f>
        <v>#N/A</v>
      </c>
      <c r="F108" s="33"/>
      <c r="G108" s="98" t="e">
        <f>VLOOKUP(F108,'CO AB Dis id'!$B$4:$C$61,2,FALSE)</f>
        <v>#N/A</v>
      </c>
      <c r="H108" s="33"/>
      <c r="I108" s="84" t="e">
        <f>VLOOKUP($H108,'Emission Factors'!$B:$E,2,FALSE)</f>
        <v>#N/A</v>
      </c>
      <c r="J108" s="84" t="e">
        <f>VLOOKUP($H108,'Emission Factors'!$B:$E,3,FALSE)</f>
        <v>#N/A</v>
      </c>
      <c r="K108" s="84" t="e">
        <f>VLOOKUP($H108,'Emission Factors'!$B:$E,4,FALSE)</f>
        <v>#N/A</v>
      </c>
      <c r="L108" s="33"/>
      <c r="M108" s="33"/>
      <c r="N108" s="77"/>
      <c r="O108" s="77"/>
      <c r="P108" s="77"/>
      <c r="Q108" s="86"/>
      <c r="R108" s="107" t="e">
        <f>VLOOKUP(I108,'Emission Factors'!C:M,11,FALSE)</f>
        <v>#N/A</v>
      </c>
      <c r="S108" s="109">
        <f>SUMIF('Emission Factors'!$C:$C,'Sample Report Format'!$I108,'Emission Factors'!$M:$M)*SUMIF('Emission Factors'!$C:$C,'Sample Report Format'!$I108,'Emission Factors'!F:F)*$L108/2000</f>
        <v>0</v>
      </c>
      <c r="T108" s="103">
        <f>SUMIF('Emission Factors'!$C:$C,'Sample Report Format'!$I108,'Emission Factors'!$M:$M)*SUMIF('Emission Factors'!$C:$C,'Sample Report Format'!$I108,'Emission Factors'!G:G)*$L108/2000</f>
        <v>0</v>
      </c>
      <c r="U108" s="103">
        <f>SUMIF('Emission Factors'!$C:$C,'Sample Report Format'!$I108,'Emission Factors'!$M:$M)*SUMIF('Emission Factors'!$C:$C,'Sample Report Format'!$I108,'Emission Factors'!H:H)*$L108/2000</f>
        <v>0</v>
      </c>
      <c r="V108" s="103">
        <f>SUMIF('Emission Factors'!$C:$C,'Sample Report Format'!$I108,'Emission Factors'!$M:$M)*SUMIF('Emission Factors'!$C:$C,'Sample Report Format'!$I108,'Emission Factors'!I:I)*$L108/2000</f>
        <v>0</v>
      </c>
      <c r="W108" s="103">
        <f>SUMIF('Emission Factors'!$C:$C,'Sample Report Format'!$I108,'Emission Factors'!$M:$M)*SUMIF('Emission Factors'!$C:$C,'Sample Report Format'!$I108,'Emission Factors'!J:J)*$L108/2000</f>
        <v>0</v>
      </c>
      <c r="X108" s="103">
        <f>SUMIF('Emission Factors'!$C:$C,'Sample Report Format'!$I108,'Emission Factors'!$M:$M)*SUMIF('Emission Factors'!$C:$C,'Sample Report Format'!$I108,'Emission Factors'!K:K)*$L108/2000</f>
        <v>0</v>
      </c>
      <c r="Y108" s="104">
        <f>SUMIF('Emission Factors'!$C:$C,'Sample Report Format'!$I108,'Emission Factors'!$M:$M)*SUMIF('Emission Factors'!$C:$C,'Sample Report Format'!$I108,'Emission Factors'!L:L)*$L108/2000</f>
        <v>0</v>
      </c>
    </row>
    <row r="109" spans="1:25" ht="12.75">
      <c r="A109" s="85"/>
      <c r="B109" s="132"/>
      <c r="C109" s="98" t="e">
        <f>VLOOKUP(B109,'CO AB Dis id'!E103:F117,2,FALSE)</f>
        <v>#N/A</v>
      </c>
      <c r="D109" s="132"/>
      <c r="E109" s="98" t="e">
        <f>VLOOKUP(D109,'CO AB Dis id'!E120:F154,2,FALSE)</f>
        <v>#N/A</v>
      </c>
      <c r="F109" s="33"/>
      <c r="G109" s="98" t="e">
        <f>VLOOKUP(F109,'CO AB Dis id'!$B$4:$C$61,2,FALSE)</f>
        <v>#N/A</v>
      </c>
      <c r="H109" s="33"/>
      <c r="I109" s="84" t="e">
        <f>VLOOKUP($H109,'Emission Factors'!$B:$E,2,FALSE)</f>
        <v>#N/A</v>
      </c>
      <c r="J109" s="84" t="e">
        <f>VLOOKUP($H109,'Emission Factors'!$B:$E,3,FALSE)</f>
        <v>#N/A</v>
      </c>
      <c r="K109" s="84" t="e">
        <f>VLOOKUP($H109,'Emission Factors'!$B:$E,4,FALSE)</f>
        <v>#N/A</v>
      </c>
      <c r="L109" s="33"/>
      <c r="M109" s="33"/>
      <c r="N109" s="77"/>
      <c r="O109" s="77"/>
      <c r="P109" s="77"/>
      <c r="Q109" s="86"/>
      <c r="R109" s="107" t="e">
        <f>VLOOKUP(I109,'Emission Factors'!C:M,11,FALSE)</f>
        <v>#N/A</v>
      </c>
      <c r="S109" s="109">
        <f>SUMIF('Emission Factors'!$C:$C,'Sample Report Format'!$I109,'Emission Factors'!$M:$M)*SUMIF('Emission Factors'!$C:$C,'Sample Report Format'!$I109,'Emission Factors'!F:F)*$L109/2000</f>
        <v>0</v>
      </c>
      <c r="T109" s="103">
        <f>SUMIF('Emission Factors'!$C:$C,'Sample Report Format'!$I109,'Emission Factors'!$M:$M)*SUMIF('Emission Factors'!$C:$C,'Sample Report Format'!$I109,'Emission Factors'!G:G)*$L109/2000</f>
        <v>0</v>
      </c>
      <c r="U109" s="103">
        <f>SUMIF('Emission Factors'!$C:$C,'Sample Report Format'!$I109,'Emission Factors'!$M:$M)*SUMIF('Emission Factors'!$C:$C,'Sample Report Format'!$I109,'Emission Factors'!H:H)*$L109/2000</f>
        <v>0</v>
      </c>
      <c r="V109" s="103">
        <f>SUMIF('Emission Factors'!$C:$C,'Sample Report Format'!$I109,'Emission Factors'!$M:$M)*SUMIF('Emission Factors'!$C:$C,'Sample Report Format'!$I109,'Emission Factors'!I:I)*$L109/2000</f>
        <v>0</v>
      </c>
      <c r="W109" s="103">
        <f>SUMIF('Emission Factors'!$C:$C,'Sample Report Format'!$I109,'Emission Factors'!$M:$M)*SUMIF('Emission Factors'!$C:$C,'Sample Report Format'!$I109,'Emission Factors'!J:J)*$L109/2000</f>
        <v>0</v>
      </c>
      <c r="X109" s="103">
        <f>SUMIF('Emission Factors'!$C:$C,'Sample Report Format'!$I109,'Emission Factors'!$M:$M)*SUMIF('Emission Factors'!$C:$C,'Sample Report Format'!$I109,'Emission Factors'!K:K)*$L109/2000</f>
        <v>0</v>
      </c>
      <c r="Y109" s="104">
        <f>SUMIF('Emission Factors'!$C:$C,'Sample Report Format'!$I109,'Emission Factors'!$M:$M)*SUMIF('Emission Factors'!$C:$C,'Sample Report Format'!$I109,'Emission Factors'!L:L)*$L109/2000</f>
        <v>0</v>
      </c>
    </row>
    <row r="110" spans="1:25" ht="12.75">
      <c r="A110" s="85"/>
      <c r="B110" s="132"/>
      <c r="C110" s="98" t="e">
        <f>VLOOKUP(B110,'CO AB Dis id'!E104:F118,2,FALSE)</f>
        <v>#N/A</v>
      </c>
      <c r="D110" s="132"/>
      <c r="E110" s="98" t="e">
        <f>VLOOKUP(D110,'CO AB Dis id'!E121:F155,2,FALSE)</f>
        <v>#N/A</v>
      </c>
      <c r="F110" s="33"/>
      <c r="G110" s="98" t="e">
        <f>VLOOKUP(F110,'CO AB Dis id'!$B$4:$C$61,2,FALSE)</f>
        <v>#N/A</v>
      </c>
      <c r="H110" s="33"/>
      <c r="I110" s="84" t="e">
        <f>VLOOKUP($H110,'Emission Factors'!$B:$E,2,FALSE)</f>
        <v>#N/A</v>
      </c>
      <c r="J110" s="84" t="e">
        <f>VLOOKUP($H110,'Emission Factors'!$B:$E,3,FALSE)</f>
        <v>#N/A</v>
      </c>
      <c r="K110" s="84" t="e">
        <f>VLOOKUP($H110,'Emission Factors'!$B:$E,4,FALSE)</f>
        <v>#N/A</v>
      </c>
      <c r="L110" s="33"/>
      <c r="M110" s="33"/>
      <c r="N110" s="77"/>
      <c r="O110" s="77"/>
      <c r="P110" s="77"/>
      <c r="Q110" s="86"/>
      <c r="R110" s="107" t="e">
        <f>VLOOKUP(I110,'Emission Factors'!C:M,11,FALSE)</f>
        <v>#N/A</v>
      </c>
      <c r="S110" s="109">
        <f>SUMIF('Emission Factors'!$C:$C,'Sample Report Format'!$I110,'Emission Factors'!$M:$M)*SUMIF('Emission Factors'!$C:$C,'Sample Report Format'!$I110,'Emission Factors'!F:F)*$L110/2000</f>
        <v>0</v>
      </c>
      <c r="T110" s="103">
        <f>SUMIF('Emission Factors'!$C:$C,'Sample Report Format'!$I110,'Emission Factors'!$M:$M)*SUMIF('Emission Factors'!$C:$C,'Sample Report Format'!$I110,'Emission Factors'!G:G)*$L110/2000</f>
        <v>0</v>
      </c>
      <c r="U110" s="103">
        <f>SUMIF('Emission Factors'!$C:$C,'Sample Report Format'!$I110,'Emission Factors'!$M:$M)*SUMIF('Emission Factors'!$C:$C,'Sample Report Format'!$I110,'Emission Factors'!H:H)*$L110/2000</f>
        <v>0</v>
      </c>
      <c r="V110" s="103">
        <f>SUMIF('Emission Factors'!$C:$C,'Sample Report Format'!$I110,'Emission Factors'!$M:$M)*SUMIF('Emission Factors'!$C:$C,'Sample Report Format'!$I110,'Emission Factors'!I:I)*$L110/2000</f>
        <v>0</v>
      </c>
      <c r="W110" s="103">
        <f>SUMIF('Emission Factors'!$C:$C,'Sample Report Format'!$I110,'Emission Factors'!$M:$M)*SUMIF('Emission Factors'!$C:$C,'Sample Report Format'!$I110,'Emission Factors'!J:J)*$L110/2000</f>
        <v>0</v>
      </c>
      <c r="X110" s="103">
        <f>SUMIF('Emission Factors'!$C:$C,'Sample Report Format'!$I110,'Emission Factors'!$M:$M)*SUMIF('Emission Factors'!$C:$C,'Sample Report Format'!$I110,'Emission Factors'!K:K)*$L110/2000</f>
        <v>0</v>
      </c>
      <c r="Y110" s="104">
        <f>SUMIF('Emission Factors'!$C:$C,'Sample Report Format'!$I110,'Emission Factors'!$M:$M)*SUMIF('Emission Factors'!$C:$C,'Sample Report Format'!$I110,'Emission Factors'!L:L)*$L110/2000</f>
        <v>0</v>
      </c>
    </row>
    <row r="111" spans="1:25" ht="12.75">
      <c r="A111" s="85"/>
      <c r="B111" s="132"/>
      <c r="C111" s="98" t="e">
        <f>VLOOKUP(B111,'CO AB Dis id'!E105:F119,2,FALSE)</f>
        <v>#N/A</v>
      </c>
      <c r="D111" s="132"/>
      <c r="E111" s="98" t="e">
        <f>VLOOKUP(D111,'CO AB Dis id'!E122:F156,2,FALSE)</f>
        <v>#N/A</v>
      </c>
      <c r="F111" s="33"/>
      <c r="G111" s="98" t="e">
        <f>VLOOKUP(F111,'CO AB Dis id'!$B$4:$C$61,2,FALSE)</f>
        <v>#N/A</v>
      </c>
      <c r="H111" s="33"/>
      <c r="I111" s="84" t="e">
        <f>VLOOKUP($H111,'Emission Factors'!$B:$E,2,FALSE)</f>
        <v>#N/A</v>
      </c>
      <c r="J111" s="84" t="e">
        <f>VLOOKUP($H111,'Emission Factors'!$B:$E,3,FALSE)</f>
        <v>#N/A</v>
      </c>
      <c r="K111" s="84" t="e">
        <f>VLOOKUP($H111,'Emission Factors'!$B:$E,4,FALSE)</f>
        <v>#N/A</v>
      </c>
      <c r="L111" s="33"/>
      <c r="M111" s="33"/>
      <c r="N111" s="77"/>
      <c r="O111" s="77"/>
      <c r="P111" s="77"/>
      <c r="Q111" s="86"/>
      <c r="R111" s="107" t="e">
        <f>VLOOKUP(I111,'Emission Factors'!C:M,11,FALSE)</f>
        <v>#N/A</v>
      </c>
      <c r="S111" s="109">
        <f>SUMIF('Emission Factors'!$C:$C,'Sample Report Format'!$I111,'Emission Factors'!$M:$M)*SUMIF('Emission Factors'!$C:$C,'Sample Report Format'!$I111,'Emission Factors'!F:F)*$L111/2000</f>
        <v>0</v>
      </c>
      <c r="T111" s="103">
        <f>SUMIF('Emission Factors'!$C:$C,'Sample Report Format'!$I111,'Emission Factors'!$M:$M)*SUMIF('Emission Factors'!$C:$C,'Sample Report Format'!$I111,'Emission Factors'!G:G)*$L111/2000</f>
        <v>0</v>
      </c>
      <c r="U111" s="103">
        <f>SUMIF('Emission Factors'!$C:$C,'Sample Report Format'!$I111,'Emission Factors'!$M:$M)*SUMIF('Emission Factors'!$C:$C,'Sample Report Format'!$I111,'Emission Factors'!H:H)*$L111/2000</f>
        <v>0</v>
      </c>
      <c r="V111" s="103">
        <f>SUMIF('Emission Factors'!$C:$C,'Sample Report Format'!$I111,'Emission Factors'!$M:$M)*SUMIF('Emission Factors'!$C:$C,'Sample Report Format'!$I111,'Emission Factors'!I:I)*$L111/2000</f>
        <v>0</v>
      </c>
      <c r="W111" s="103">
        <f>SUMIF('Emission Factors'!$C:$C,'Sample Report Format'!$I111,'Emission Factors'!$M:$M)*SUMIF('Emission Factors'!$C:$C,'Sample Report Format'!$I111,'Emission Factors'!J:J)*$L111/2000</f>
        <v>0</v>
      </c>
      <c r="X111" s="103">
        <f>SUMIF('Emission Factors'!$C:$C,'Sample Report Format'!$I111,'Emission Factors'!$M:$M)*SUMIF('Emission Factors'!$C:$C,'Sample Report Format'!$I111,'Emission Factors'!K:K)*$L111/2000</f>
        <v>0</v>
      </c>
      <c r="Y111" s="104">
        <f>SUMIF('Emission Factors'!$C:$C,'Sample Report Format'!$I111,'Emission Factors'!$M:$M)*SUMIF('Emission Factors'!$C:$C,'Sample Report Format'!$I111,'Emission Factors'!L:L)*$L111/2000</f>
        <v>0</v>
      </c>
    </row>
    <row r="112" spans="1:25" ht="12.75">
      <c r="A112" s="85"/>
      <c r="B112" s="132"/>
      <c r="C112" s="98" t="e">
        <f>VLOOKUP(B112,'CO AB Dis id'!E106:F120,2,FALSE)</f>
        <v>#N/A</v>
      </c>
      <c r="D112" s="132"/>
      <c r="E112" s="98" t="e">
        <f>VLOOKUP(D112,'CO AB Dis id'!E123:F157,2,FALSE)</f>
        <v>#N/A</v>
      </c>
      <c r="F112" s="33"/>
      <c r="G112" s="98" t="e">
        <f>VLOOKUP(F112,'CO AB Dis id'!$B$4:$C$61,2,FALSE)</f>
        <v>#N/A</v>
      </c>
      <c r="H112" s="33"/>
      <c r="I112" s="84" t="e">
        <f>VLOOKUP($H112,'Emission Factors'!$B:$E,2,FALSE)</f>
        <v>#N/A</v>
      </c>
      <c r="J112" s="84" t="e">
        <f>VLOOKUP($H112,'Emission Factors'!$B:$E,3,FALSE)</f>
        <v>#N/A</v>
      </c>
      <c r="K112" s="84" t="e">
        <f>VLOOKUP($H112,'Emission Factors'!$B:$E,4,FALSE)</f>
        <v>#N/A</v>
      </c>
      <c r="L112" s="33"/>
      <c r="M112" s="33"/>
      <c r="N112" s="77"/>
      <c r="O112" s="77"/>
      <c r="P112" s="77"/>
      <c r="Q112" s="86"/>
      <c r="R112" s="107" t="e">
        <f>VLOOKUP(I112,'Emission Factors'!C:M,11,FALSE)</f>
        <v>#N/A</v>
      </c>
      <c r="S112" s="109">
        <f>SUMIF('Emission Factors'!$C:$C,'Sample Report Format'!$I112,'Emission Factors'!$M:$M)*SUMIF('Emission Factors'!$C:$C,'Sample Report Format'!$I112,'Emission Factors'!F:F)*$L112/2000</f>
        <v>0</v>
      </c>
      <c r="T112" s="103">
        <f>SUMIF('Emission Factors'!$C:$C,'Sample Report Format'!$I112,'Emission Factors'!$M:$M)*SUMIF('Emission Factors'!$C:$C,'Sample Report Format'!$I112,'Emission Factors'!G:G)*$L112/2000</f>
        <v>0</v>
      </c>
      <c r="U112" s="103">
        <f>SUMIF('Emission Factors'!$C:$C,'Sample Report Format'!$I112,'Emission Factors'!$M:$M)*SUMIF('Emission Factors'!$C:$C,'Sample Report Format'!$I112,'Emission Factors'!H:H)*$L112/2000</f>
        <v>0</v>
      </c>
      <c r="V112" s="103">
        <f>SUMIF('Emission Factors'!$C:$C,'Sample Report Format'!$I112,'Emission Factors'!$M:$M)*SUMIF('Emission Factors'!$C:$C,'Sample Report Format'!$I112,'Emission Factors'!I:I)*$L112/2000</f>
        <v>0</v>
      </c>
      <c r="W112" s="103">
        <f>SUMIF('Emission Factors'!$C:$C,'Sample Report Format'!$I112,'Emission Factors'!$M:$M)*SUMIF('Emission Factors'!$C:$C,'Sample Report Format'!$I112,'Emission Factors'!J:J)*$L112/2000</f>
        <v>0</v>
      </c>
      <c r="X112" s="103">
        <f>SUMIF('Emission Factors'!$C:$C,'Sample Report Format'!$I112,'Emission Factors'!$M:$M)*SUMIF('Emission Factors'!$C:$C,'Sample Report Format'!$I112,'Emission Factors'!K:K)*$L112/2000</f>
        <v>0</v>
      </c>
      <c r="Y112" s="104">
        <f>SUMIF('Emission Factors'!$C:$C,'Sample Report Format'!$I112,'Emission Factors'!$M:$M)*SUMIF('Emission Factors'!$C:$C,'Sample Report Format'!$I112,'Emission Factors'!L:L)*$L112/2000</f>
        <v>0</v>
      </c>
    </row>
    <row r="113" spans="1:25" ht="12.75">
      <c r="A113" s="85"/>
      <c r="B113" s="132"/>
      <c r="C113" s="98" t="e">
        <f>VLOOKUP(B113,'CO AB Dis id'!E107:F121,2,FALSE)</f>
        <v>#N/A</v>
      </c>
      <c r="D113" s="132"/>
      <c r="E113" s="98" t="e">
        <f>VLOOKUP(D113,'CO AB Dis id'!E124:F158,2,FALSE)</f>
        <v>#N/A</v>
      </c>
      <c r="F113" s="33"/>
      <c r="G113" s="98" t="e">
        <f>VLOOKUP(F113,'CO AB Dis id'!$B$4:$C$61,2,FALSE)</f>
        <v>#N/A</v>
      </c>
      <c r="H113" s="33"/>
      <c r="I113" s="84" t="e">
        <f>VLOOKUP($H113,'Emission Factors'!$B:$E,2,FALSE)</f>
        <v>#N/A</v>
      </c>
      <c r="J113" s="84" t="e">
        <f>VLOOKUP($H113,'Emission Factors'!$B:$E,3,FALSE)</f>
        <v>#N/A</v>
      </c>
      <c r="K113" s="84" t="e">
        <f>VLOOKUP($H113,'Emission Factors'!$B:$E,4,FALSE)</f>
        <v>#N/A</v>
      </c>
      <c r="L113" s="33"/>
      <c r="M113" s="33"/>
      <c r="N113" s="77"/>
      <c r="O113" s="77"/>
      <c r="P113" s="77"/>
      <c r="Q113" s="86"/>
      <c r="R113" s="107" t="e">
        <f>VLOOKUP(I113,'Emission Factors'!C:M,11,FALSE)</f>
        <v>#N/A</v>
      </c>
      <c r="S113" s="109">
        <f>SUMIF('Emission Factors'!$C:$C,'Sample Report Format'!$I113,'Emission Factors'!$M:$M)*SUMIF('Emission Factors'!$C:$C,'Sample Report Format'!$I113,'Emission Factors'!F:F)*$L113/2000</f>
        <v>0</v>
      </c>
      <c r="T113" s="103">
        <f>SUMIF('Emission Factors'!$C:$C,'Sample Report Format'!$I113,'Emission Factors'!$M:$M)*SUMIF('Emission Factors'!$C:$C,'Sample Report Format'!$I113,'Emission Factors'!G:G)*$L113/2000</f>
        <v>0</v>
      </c>
      <c r="U113" s="103">
        <f>SUMIF('Emission Factors'!$C:$C,'Sample Report Format'!$I113,'Emission Factors'!$M:$M)*SUMIF('Emission Factors'!$C:$C,'Sample Report Format'!$I113,'Emission Factors'!H:H)*$L113/2000</f>
        <v>0</v>
      </c>
      <c r="V113" s="103">
        <f>SUMIF('Emission Factors'!$C:$C,'Sample Report Format'!$I113,'Emission Factors'!$M:$M)*SUMIF('Emission Factors'!$C:$C,'Sample Report Format'!$I113,'Emission Factors'!I:I)*$L113/2000</f>
        <v>0</v>
      </c>
      <c r="W113" s="103">
        <f>SUMIF('Emission Factors'!$C:$C,'Sample Report Format'!$I113,'Emission Factors'!$M:$M)*SUMIF('Emission Factors'!$C:$C,'Sample Report Format'!$I113,'Emission Factors'!J:J)*$L113/2000</f>
        <v>0</v>
      </c>
      <c r="X113" s="103">
        <f>SUMIF('Emission Factors'!$C:$C,'Sample Report Format'!$I113,'Emission Factors'!$M:$M)*SUMIF('Emission Factors'!$C:$C,'Sample Report Format'!$I113,'Emission Factors'!K:K)*$L113/2000</f>
        <v>0</v>
      </c>
      <c r="Y113" s="104">
        <f>SUMIF('Emission Factors'!$C:$C,'Sample Report Format'!$I113,'Emission Factors'!$M:$M)*SUMIF('Emission Factors'!$C:$C,'Sample Report Format'!$I113,'Emission Factors'!L:L)*$L113/2000</f>
        <v>0</v>
      </c>
    </row>
    <row r="114" spans="1:25" ht="12.75">
      <c r="A114" s="85"/>
      <c r="B114" s="132"/>
      <c r="C114" s="98" t="e">
        <f>VLOOKUP(B114,'CO AB Dis id'!E108:F122,2,FALSE)</f>
        <v>#N/A</v>
      </c>
      <c r="D114" s="132"/>
      <c r="E114" s="98" t="e">
        <f>VLOOKUP(D114,'CO AB Dis id'!E125:F159,2,FALSE)</f>
        <v>#N/A</v>
      </c>
      <c r="F114" s="33"/>
      <c r="G114" s="98" t="e">
        <f>VLOOKUP(F114,'CO AB Dis id'!$B$4:$C$61,2,FALSE)</f>
        <v>#N/A</v>
      </c>
      <c r="H114" s="33"/>
      <c r="I114" s="84" t="e">
        <f>VLOOKUP($H114,'Emission Factors'!$B:$E,2,FALSE)</f>
        <v>#N/A</v>
      </c>
      <c r="J114" s="84" t="e">
        <f>VLOOKUP($H114,'Emission Factors'!$B:$E,3,FALSE)</f>
        <v>#N/A</v>
      </c>
      <c r="K114" s="84" t="e">
        <f>VLOOKUP($H114,'Emission Factors'!$B:$E,4,FALSE)</f>
        <v>#N/A</v>
      </c>
      <c r="L114" s="33"/>
      <c r="M114" s="33"/>
      <c r="N114" s="77"/>
      <c r="O114" s="77"/>
      <c r="P114" s="77"/>
      <c r="Q114" s="86"/>
      <c r="R114" s="107" t="e">
        <f>VLOOKUP(I114,'Emission Factors'!C:M,11,FALSE)</f>
        <v>#N/A</v>
      </c>
      <c r="S114" s="109">
        <f>SUMIF('Emission Factors'!$C:$C,'Sample Report Format'!$I114,'Emission Factors'!$M:$M)*SUMIF('Emission Factors'!$C:$C,'Sample Report Format'!$I114,'Emission Factors'!F:F)*$L114/2000</f>
        <v>0</v>
      </c>
      <c r="T114" s="103">
        <f>SUMIF('Emission Factors'!$C:$C,'Sample Report Format'!$I114,'Emission Factors'!$M:$M)*SUMIF('Emission Factors'!$C:$C,'Sample Report Format'!$I114,'Emission Factors'!G:G)*$L114/2000</f>
        <v>0</v>
      </c>
      <c r="U114" s="103">
        <f>SUMIF('Emission Factors'!$C:$C,'Sample Report Format'!$I114,'Emission Factors'!$M:$M)*SUMIF('Emission Factors'!$C:$C,'Sample Report Format'!$I114,'Emission Factors'!H:H)*$L114/2000</f>
        <v>0</v>
      </c>
      <c r="V114" s="103">
        <f>SUMIF('Emission Factors'!$C:$C,'Sample Report Format'!$I114,'Emission Factors'!$M:$M)*SUMIF('Emission Factors'!$C:$C,'Sample Report Format'!$I114,'Emission Factors'!I:I)*$L114/2000</f>
        <v>0</v>
      </c>
      <c r="W114" s="103">
        <f>SUMIF('Emission Factors'!$C:$C,'Sample Report Format'!$I114,'Emission Factors'!$M:$M)*SUMIF('Emission Factors'!$C:$C,'Sample Report Format'!$I114,'Emission Factors'!J:J)*$L114/2000</f>
        <v>0</v>
      </c>
      <c r="X114" s="103">
        <f>SUMIF('Emission Factors'!$C:$C,'Sample Report Format'!$I114,'Emission Factors'!$M:$M)*SUMIF('Emission Factors'!$C:$C,'Sample Report Format'!$I114,'Emission Factors'!K:K)*$L114/2000</f>
        <v>0</v>
      </c>
      <c r="Y114" s="104">
        <f>SUMIF('Emission Factors'!$C:$C,'Sample Report Format'!$I114,'Emission Factors'!$M:$M)*SUMIF('Emission Factors'!$C:$C,'Sample Report Format'!$I114,'Emission Factors'!L:L)*$L114/2000</f>
        <v>0</v>
      </c>
    </row>
    <row r="115" spans="1:25" ht="12.75">
      <c r="A115" s="85"/>
      <c r="B115" s="132"/>
      <c r="C115" s="98" t="e">
        <f>VLOOKUP(B115,'CO AB Dis id'!E109:F123,2,FALSE)</f>
        <v>#N/A</v>
      </c>
      <c r="D115" s="132"/>
      <c r="E115" s="98" t="e">
        <f>VLOOKUP(D115,'CO AB Dis id'!E126:F160,2,FALSE)</f>
        <v>#N/A</v>
      </c>
      <c r="F115" s="33"/>
      <c r="G115" s="98" t="e">
        <f>VLOOKUP(F115,'CO AB Dis id'!$B$4:$C$61,2,FALSE)</f>
        <v>#N/A</v>
      </c>
      <c r="H115" s="33"/>
      <c r="I115" s="84" t="e">
        <f>VLOOKUP($H115,'Emission Factors'!$B:$E,2,FALSE)</f>
        <v>#N/A</v>
      </c>
      <c r="J115" s="84" t="e">
        <f>VLOOKUP($H115,'Emission Factors'!$B:$E,3,FALSE)</f>
        <v>#N/A</v>
      </c>
      <c r="K115" s="84" t="e">
        <f>VLOOKUP($H115,'Emission Factors'!$B:$E,4,FALSE)</f>
        <v>#N/A</v>
      </c>
      <c r="L115" s="33"/>
      <c r="M115" s="33"/>
      <c r="N115" s="77"/>
      <c r="O115" s="77"/>
      <c r="P115" s="77"/>
      <c r="Q115" s="86"/>
      <c r="R115" s="107" t="e">
        <f>VLOOKUP(I115,'Emission Factors'!C:M,11,FALSE)</f>
        <v>#N/A</v>
      </c>
      <c r="S115" s="109">
        <f>SUMIF('Emission Factors'!$C:$C,'Sample Report Format'!$I115,'Emission Factors'!$M:$M)*SUMIF('Emission Factors'!$C:$C,'Sample Report Format'!$I115,'Emission Factors'!F:F)*$L115/2000</f>
        <v>0</v>
      </c>
      <c r="T115" s="103">
        <f>SUMIF('Emission Factors'!$C:$C,'Sample Report Format'!$I115,'Emission Factors'!$M:$M)*SUMIF('Emission Factors'!$C:$C,'Sample Report Format'!$I115,'Emission Factors'!G:G)*$L115/2000</f>
        <v>0</v>
      </c>
      <c r="U115" s="103">
        <f>SUMIF('Emission Factors'!$C:$C,'Sample Report Format'!$I115,'Emission Factors'!$M:$M)*SUMIF('Emission Factors'!$C:$C,'Sample Report Format'!$I115,'Emission Factors'!H:H)*$L115/2000</f>
        <v>0</v>
      </c>
      <c r="V115" s="103">
        <f>SUMIF('Emission Factors'!$C:$C,'Sample Report Format'!$I115,'Emission Factors'!$M:$M)*SUMIF('Emission Factors'!$C:$C,'Sample Report Format'!$I115,'Emission Factors'!I:I)*$L115/2000</f>
        <v>0</v>
      </c>
      <c r="W115" s="103">
        <f>SUMIF('Emission Factors'!$C:$C,'Sample Report Format'!$I115,'Emission Factors'!$M:$M)*SUMIF('Emission Factors'!$C:$C,'Sample Report Format'!$I115,'Emission Factors'!J:J)*$L115/2000</f>
        <v>0</v>
      </c>
      <c r="X115" s="103">
        <f>SUMIF('Emission Factors'!$C:$C,'Sample Report Format'!$I115,'Emission Factors'!$M:$M)*SUMIF('Emission Factors'!$C:$C,'Sample Report Format'!$I115,'Emission Factors'!K:K)*$L115/2000</f>
        <v>0</v>
      </c>
      <c r="Y115" s="104">
        <f>SUMIF('Emission Factors'!$C:$C,'Sample Report Format'!$I115,'Emission Factors'!$M:$M)*SUMIF('Emission Factors'!$C:$C,'Sample Report Format'!$I115,'Emission Factors'!L:L)*$L115/2000</f>
        <v>0</v>
      </c>
    </row>
    <row r="116" spans="1:25" ht="12.75">
      <c r="A116" s="85"/>
      <c r="B116" s="132"/>
      <c r="C116" s="98" t="e">
        <f>VLOOKUP(B116,'CO AB Dis id'!E110:F124,2,FALSE)</f>
        <v>#N/A</v>
      </c>
      <c r="D116" s="132"/>
      <c r="E116" s="98" t="e">
        <f>VLOOKUP(D116,'CO AB Dis id'!E127:F161,2,FALSE)</f>
        <v>#N/A</v>
      </c>
      <c r="F116" s="33"/>
      <c r="G116" s="98" t="e">
        <f>VLOOKUP(F116,'CO AB Dis id'!$B$4:$C$61,2,FALSE)</f>
        <v>#N/A</v>
      </c>
      <c r="H116" s="33"/>
      <c r="I116" s="84" t="e">
        <f>VLOOKUP($H116,'Emission Factors'!$B:$E,2,FALSE)</f>
        <v>#N/A</v>
      </c>
      <c r="J116" s="84" t="e">
        <f>VLOOKUP($H116,'Emission Factors'!$B:$E,3,FALSE)</f>
        <v>#N/A</v>
      </c>
      <c r="K116" s="84" t="e">
        <f>VLOOKUP($H116,'Emission Factors'!$B:$E,4,FALSE)</f>
        <v>#N/A</v>
      </c>
      <c r="L116" s="33"/>
      <c r="M116" s="33"/>
      <c r="N116" s="77"/>
      <c r="O116" s="77"/>
      <c r="P116" s="77"/>
      <c r="Q116" s="86"/>
      <c r="R116" s="107" t="e">
        <f>VLOOKUP(I116,'Emission Factors'!C:M,11,FALSE)</f>
        <v>#N/A</v>
      </c>
      <c r="S116" s="109">
        <f>SUMIF('Emission Factors'!$C:$C,'Sample Report Format'!$I116,'Emission Factors'!$M:$M)*SUMIF('Emission Factors'!$C:$C,'Sample Report Format'!$I116,'Emission Factors'!F:F)*$L116/2000</f>
        <v>0</v>
      </c>
      <c r="T116" s="103">
        <f>SUMIF('Emission Factors'!$C:$C,'Sample Report Format'!$I116,'Emission Factors'!$M:$M)*SUMIF('Emission Factors'!$C:$C,'Sample Report Format'!$I116,'Emission Factors'!G:G)*$L116/2000</f>
        <v>0</v>
      </c>
      <c r="U116" s="103">
        <f>SUMIF('Emission Factors'!$C:$C,'Sample Report Format'!$I116,'Emission Factors'!$M:$M)*SUMIF('Emission Factors'!$C:$C,'Sample Report Format'!$I116,'Emission Factors'!H:H)*$L116/2000</f>
        <v>0</v>
      </c>
      <c r="V116" s="103">
        <f>SUMIF('Emission Factors'!$C:$C,'Sample Report Format'!$I116,'Emission Factors'!$M:$M)*SUMIF('Emission Factors'!$C:$C,'Sample Report Format'!$I116,'Emission Factors'!I:I)*$L116/2000</f>
        <v>0</v>
      </c>
      <c r="W116" s="103">
        <f>SUMIF('Emission Factors'!$C:$C,'Sample Report Format'!$I116,'Emission Factors'!$M:$M)*SUMIF('Emission Factors'!$C:$C,'Sample Report Format'!$I116,'Emission Factors'!J:J)*$L116/2000</f>
        <v>0</v>
      </c>
      <c r="X116" s="103">
        <f>SUMIF('Emission Factors'!$C:$C,'Sample Report Format'!$I116,'Emission Factors'!$M:$M)*SUMIF('Emission Factors'!$C:$C,'Sample Report Format'!$I116,'Emission Factors'!K:K)*$L116/2000</f>
        <v>0</v>
      </c>
      <c r="Y116" s="104">
        <f>SUMIF('Emission Factors'!$C:$C,'Sample Report Format'!$I116,'Emission Factors'!$M:$M)*SUMIF('Emission Factors'!$C:$C,'Sample Report Format'!$I116,'Emission Factors'!L:L)*$L116/2000</f>
        <v>0</v>
      </c>
    </row>
    <row r="117" spans="1:25" ht="12.75">
      <c r="A117" s="85"/>
      <c r="B117" s="132"/>
      <c r="C117" s="98" t="e">
        <f>VLOOKUP(B117,'CO AB Dis id'!E111:F125,2,FALSE)</f>
        <v>#N/A</v>
      </c>
      <c r="D117" s="132"/>
      <c r="E117" s="98" t="e">
        <f>VLOOKUP(D117,'CO AB Dis id'!E128:F162,2,FALSE)</f>
        <v>#N/A</v>
      </c>
      <c r="F117" s="33"/>
      <c r="G117" s="98" t="e">
        <f>VLOOKUP(F117,'CO AB Dis id'!$B$4:$C$61,2,FALSE)</f>
        <v>#N/A</v>
      </c>
      <c r="H117" s="33"/>
      <c r="I117" s="84" t="e">
        <f>VLOOKUP($H117,'Emission Factors'!$B:$E,2,FALSE)</f>
        <v>#N/A</v>
      </c>
      <c r="J117" s="84" t="e">
        <f>VLOOKUP($H117,'Emission Factors'!$B:$E,3,FALSE)</f>
        <v>#N/A</v>
      </c>
      <c r="K117" s="84" t="e">
        <f>VLOOKUP($H117,'Emission Factors'!$B:$E,4,FALSE)</f>
        <v>#N/A</v>
      </c>
      <c r="L117" s="33"/>
      <c r="M117" s="33"/>
      <c r="N117" s="77"/>
      <c r="O117" s="77"/>
      <c r="P117" s="77"/>
      <c r="Q117" s="86"/>
      <c r="R117" s="107" t="e">
        <f>VLOOKUP(I117,'Emission Factors'!C:M,11,FALSE)</f>
        <v>#N/A</v>
      </c>
      <c r="S117" s="109">
        <f>SUMIF('Emission Factors'!$C:$C,'Sample Report Format'!$I117,'Emission Factors'!$M:$M)*SUMIF('Emission Factors'!$C:$C,'Sample Report Format'!$I117,'Emission Factors'!F:F)*$L117/2000</f>
        <v>0</v>
      </c>
      <c r="T117" s="103">
        <f>SUMIF('Emission Factors'!$C:$C,'Sample Report Format'!$I117,'Emission Factors'!$M:$M)*SUMIF('Emission Factors'!$C:$C,'Sample Report Format'!$I117,'Emission Factors'!G:G)*$L117/2000</f>
        <v>0</v>
      </c>
      <c r="U117" s="103">
        <f>SUMIF('Emission Factors'!$C:$C,'Sample Report Format'!$I117,'Emission Factors'!$M:$M)*SUMIF('Emission Factors'!$C:$C,'Sample Report Format'!$I117,'Emission Factors'!H:H)*$L117/2000</f>
        <v>0</v>
      </c>
      <c r="V117" s="103">
        <f>SUMIF('Emission Factors'!$C:$C,'Sample Report Format'!$I117,'Emission Factors'!$M:$M)*SUMIF('Emission Factors'!$C:$C,'Sample Report Format'!$I117,'Emission Factors'!I:I)*$L117/2000</f>
        <v>0</v>
      </c>
      <c r="W117" s="103">
        <f>SUMIF('Emission Factors'!$C:$C,'Sample Report Format'!$I117,'Emission Factors'!$M:$M)*SUMIF('Emission Factors'!$C:$C,'Sample Report Format'!$I117,'Emission Factors'!J:J)*$L117/2000</f>
        <v>0</v>
      </c>
      <c r="X117" s="103">
        <f>SUMIF('Emission Factors'!$C:$C,'Sample Report Format'!$I117,'Emission Factors'!$M:$M)*SUMIF('Emission Factors'!$C:$C,'Sample Report Format'!$I117,'Emission Factors'!K:K)*$L117/2000</f>
        <v>0</v>
      </c>
      <c r="Y117" s="104">
        <f>SUMIF('Emission Factors'!$C:$C,'Sample Report Format'!$I117,'Emission Factors'!$M:$M)*SUMIF('Emission Factors'!$C:$C,'Sample Report Format'!$I117,'Emission Factors'!L:L)*$L117/2000</f>
        <v>0</v>
      </c>
    </row>
    <row r="118" spans="1:25" ht="12.75">
      <c r="A118" s="85"/>
      <c r="B118" s="132"/>
      <c r="C118" s="98" t="e">
        <f>VLOOKUP(B118,'CO AB Dis id'!E112:F126,2,FALSE)</f>
        <v>#N/A</v>
      </c>
      <c r="D118" s="132"/>
      <c r="E118" s="98" t="e">
        <f>VLOOKUP(D118,'CO AB Dis id'!E129:F163,2,FALSE)</f>
        <v>#N/A</v>
      </c>
      <c r="F118" s="33"/>
      <c r="G118" s="98" t="e">
        <f>VLOOKUP(F118,'CO AB Dis id'!$B$4:$C$61,2,FALSE)</f>
        <v>#N/A</v>
      </c>
      <c r="H118" s="33"/>
      <c r="I118" s="84" t="e">
        <f>VLOOKUP($H118,'Emission Factors'!$B:$E,2,FALSE)</f>
        <v>#N/A</v>
      </c>
      <c r="J118" s="84" t="e">
        <f>VLOOKUP($H118,'Emission Factors'!$B:$E,3,FALSE)</f>
        <v>#N/A</v>
      </c>
      <c r="K118" s="84" t="e">
        <f>VLOOKUP($H118,'Emission Factors'!$B:$E,4,FALSE)</f>
        <v>#N/A</v>
      </c>
      <c r="L118" s="33"/>
      <c r="M118" s="33"/>
      <c r="N118" s="77"/>
      <c r="O118" s="77"/>
      <c r="P118" s="77"/>
      <c r="Q118" s="86"/>
      <c r="R118" s="107" t="e">
        <f>VLOOKUP(I118,'Emission Factors'!C:M,11,FALSE)</f>
        <v>#N/A</v>
      </c>
      <c r="S118" s="109">
        <f>SUMIF('Emission Factors'!$C:$C,'Sample Report Format'!$I118,'Emission Factors'!$M:$M)*SUMIF('Emission Factors'!$C:$C,'Sample Report Format'!$I118,'Emission Factors'!F:F)*$L118/2000</f>
        <v>0</v>
      </c>
      <c r="T118" s="103">
        <f>SUMIF('Emission Factors'!$C:$C,'Sample Report Format'!$I118,'Emission Factors'!$M:$M)*SUMIF('Emission Factors'!$C:$C,'Sample Report Format'!$I118,'Emission Factors'!G:G)*$L118/2000</f>
        <v>0</v>
      </c>
      <c r="U118" s="103">
        <f>SUMIF('Emission Factors'!$C:$C,'Sample Report Format'!$I118,'Emission Factors'!$M:$M)*SUMIF('Emission Factors'!$C:$C,'Sample Report Format'!$I118,'Emission Factors'!H:H)*$L118/2000</f>
        <v>0</v>
      </c>
      <c r="V118" s="103">
        <f>SUMIF('Emission Factors'!$C:$C,'Sample Report Format'!$I118,'Emission Factors'!$M:$M)*SUMIF('Emission Factors'!$C:$C,'Sample Report Format'!$I118,'Emission Factors'!I:I)*$L118/2000</f>
        <v>0</v>
      </c>
      <c r="W118" s="103">
        <f>SUMIF('Emission Factors'!$C:$C,'Sample Report Format'!$I118,'Emission Factors'!$M:$M)*SUMIF('Emission Factors'!$C:$C,'Sample Report Format'!$I118,'Emission Factors'!J:J)*$L118/2000</f>
        <v>0</v>
      </c>
      <c r="X118" s="103">
        <f>SUMIF('Emission Factors'!$C:$C,'Sample Report Format'!$I118,'Emission Factors'!$M:$M)*SUMIF('Emission Factors'!$C:$C,'Sample Report Format'!$I118,'Emission Factors'!K:K)*$L118/2000</f>
        <v>0</v>
      </c>
      <c r="Y118" s="104">
        <f>SUMIF('Emission Factors'!$C:$C,'Sample Report Format'!$I118,'Emission Factors'!$M:$M)*SUMIF('Emission Factors'!$C:$C,'Sample Report Format'!$I118,'Emission Factors'!L:L)*$L118/2000</f>
        <v>0</v>
      </c>
    </row>
    <row r="119" spans="1:25" ht="12.75">
      <c r="A119" s="85"/>
      <c r="B119" s="132"/>
      <c r="C119" s="98" t="e">
        <f>VLOOKUP(B119,'CO AB Dis id'!E113:F127,2,FALSE)</f>
        <v>#N/A</v>
      </c>
      <c r="D119" s="132"/>
      <c r="E119" s="98" t="e">
        <f>VLOOKUP(D119,'CO AB Dis id'!E130:F164,2,FALSE)</f>
        <v>#N/A</v>
      </c>
      <c r="F119" s="33"/>
      <c r="G119" s="98" t="e">
        <f>VLOOKUP(F119,'CO AB Dis id'!$B$4:$C$61,2,FALSE)</f>
        <v>#N/A</v>
      </c>
      <c r="H119" s="33"/>
      <c r="I119" s="84" t="e">
        <f>VLOOKUP($H119,'Emission Factors'!$B:$E,2,FALSE)</f>
        <v>#N/A</v>
      </c>
      <c r="J119" s="84" t="e">
        <f>VLOOKUP($H119,'Emission Factors'!$B:$E,3,FALSE)</f>
        <v>#N/A</v>
      </c>
      <c r="K119" s="84" t="e">
        <f>VLOOKUP($H119,'Emission Factors'!$B:$E,4,FALSE)</f>
        <v>#N/A</v>
      </c>
      <c r="L119" s="33"/>
      <c r="M119" s="33"/>
      <c r="N119" s="77"/>
      <c r="O119" s="77"/>
      <c r="P119" s="77"/>
      <c r="Q119" s="86"/>
      <c r="R119" s="107" t="e">
        <f>VLOOKUP(I119,'Emission Factors'!C:M,11,FALSE)</f>
        <v>#N/A</v>
      </c>
      <c r="S119" s="109">
        <f>SUMIF('Emission Factors'!$C:$C,'Sample Report Format'!$I119,'Emission Factors'!$M:$M)*SUMIF('Emission Factors'!$C:$C,'Sample Report Format'!$I119,'Emission Factors'!F:F)*$L119/2000</f>
        <v>0</v>
      </c>
      <c r="T119" s="103">
        <f>SUMIF('Emission Factors'!$C:$C,'Sample Report Format'!$I119,'Emission Factors'!$M:$M)*SUMIF('Emission Factors'!$C:$C,'Sample Report Format'!$I119,'Emission Factors'!G:G)*$L119/2000</f>
        <v>0</v>
      </c>
      <c r="U119" s="103">
        <f>SUMIF('Emission Factors'!$C:$C,'Sample Report Format'!$I119,'Emission Factors'!$M:$M)*SUMIF('Emission Factors'!$C:$C,'Sample Report Format'!$I119,'Emission Factors'!H:H)*$L119/2000</f>
        <v>0</v>
      </c>
      <c r="V119" s="103">
        <f>SUMIF('Emission Factors'!$C:$C,'Sample Report Format'!$I119,'Emission Factors'!$M:$M)*SUMIF('Emission Factors'!$C:$C,'Sample Report Format'!$I119,'Emission Factors'!I:I)*$L119/2000</f>
        <v>0</v>
      </c>
      <c r="W119" s="103">
        <f>SUMIF('Emission Factors'!$C:$C,'Sample Report Format'!$I119,'Emission Factors'!$M:$M)*SUMIF('Emission Factors'!$C:$C,'Sample Report Format'!$I119,'Emission Factors'!J:J)*$L119/2000</f>
        <v>0</v>
      </c>
      <c r="X119" s="103">
        <f>SUMIF('Emission Factors'!$C:$C,'Sample Report Format'!$I119,'Emission Factors'!$M:$M)*SUMIF('Emission Factors'!$C:$C,'Sample Report Format'!$I119,'Emission Factors'!K:K)*$L119/2000</f>
        <v>0</v>
      </c>
      <c r="Y119" s="104">
        <f>SUMIF('Emission Factors'!$C:$C,'Sample Report Format'!$I119,'Emission Factors'!$M:$M)*SUMIF('Emission Factors'!$C:$C,'Sample Report Format'!$I119,'Emission Factors'!L:L)*$L119/2000</f>
        <v>0</v>
      </c>
    </row>
    <row r="120" spans="1:25" ht="12.75">
      <c r="A120" s="85"/>
      <c r="B120" s="132"/>
      <c r="C120" s="98" t="e">
        <f>VLOOKUP(B120,'CO AB Dis id'!E114:F128,2,FALSE)</f>
        <v>#N/A</v>
      </c>
      <c r="D120" s="132"/>
      <c r="E120" s="98" t="e">
        <f>VLOOKUP(D120,'CO AB Dis id'!E131:F165,2,FALSE)</f>
        <v>#N/A</v>
      </c>
      <c r="F120" s="33"/>
      <c r="G120" s="98" t="e">
        <f>VLOOKUP(F120,'CO AB Dis id'!$B$4:$C$61,2,FALSE)</f>
        <v>#N/A</v>
      </c>
      <c r="H120" s="33"/>
      <c r="I120" s="84" t="e">
        <f>VLOOKUP($H120,'Emission Factors'!$B:$E,2,FALSE)</f>
        <v>#N/A</v>
      </c>
      <c r="J120" s="84" t="e">
        <f>VLOOKUP($H120,'Emission Factors'!$B:$E,3,FALSE)</f>
        <v>#N/A</v>
      </c>
      <c r="K120" s="84" t="e">
        <f>VLOOKUP($H120,'Emission Factors'!$B:$E,4,FALSE)</f>
        <v>#N/A</v>
      </c>
      <c r="L120" s="33"/>
      <c r="M120" s="33"/>
      <c r="N120" s="77"/>
      <c r="O120" s="77"/>
      <c r="P120" s="77"/>
      <c r="Q120" s="86"/>
      <c r="R120" s="107" t="e">
        <f>VLOOKUP(I120,'Emission Factors'!C:M,11,FALSE)</f>
        <v>#N/A</v>
      </c>
      <c r="S120" s="109">
        <f>SUMIF('Emission Factors'!$C:$C,'Sample Report Format'!$I120,'Emission Factors'!$M:$M)*SUMIF('Emission Factors'!$C:$C,'Sample Report Format'!$I120,'Emission Factors'!F:F)*$L120/2000</f>
        <v>0</v>
      </c>
      <c r="T120" s="103">
        <f>SUMIF('Emission Factors'!$C:$C,'Sample Report Format'!$I120,'Emission Factors'!$M:$M)*SUMIF('Emission Factors'!$C:$C,'Sample Report Format'!$I120,'Emission Factors'!G:G)*$L120/2000</f>
        <v>0</v>
      </c>
      <c r="U120" s="103">
        <f>SUMIF('Emission Factors'!$C:$C,'Sample Report Format'!$I120,'Emission Factors'!$M:$M)*SUMIF('Emission Factors'!$C:$C,'Sample Report Format'!$I120,'Emission Factors'!H:H)*$L120/2000</f>
        <v>0</v>
      </c>
      <c r="V120" s="103">
        <f>SUMIF('Emission Factors'!$C:$C,'Sample Report Format'!$I120,'Emission Factors'!$M:$M)*SUMIF('Emission Factors'!$C:$C,'Sample Report Format'!$I120,'Emission Factors'!I:I)*$L120/2000</f>
        <v>0</v>
      </c>
      <c r="W120" s="103">
        <f>SUMIF('Emission Factors'!$C:$C,'Sample Report Format'!$I120,'Emission Factors'!$M:$M)*SUMIF('Emission Factors'!$C:$C,'Sample Report Format'!$I120,'Emission Factors'!J:J)*$L120/2000</f>
        <v>0</v>
      </c>
      <c r="X120" s="103">
        <f>SUMIF('Emission Factors'!$C:$C,'Sample Report Format'!$I120,'Emission Factors'!$M:$M)*SUMIF('Emission Factors'!$C:$C,'Sample Report Format'!$I120,'Emission Factors'!K:K)*$L120/2000</f>
        <v>0</v>
      </c>
      <c r="Y120" s="104">
        <f>SUMIF('Emission Factors'!$C:$C,'Sample Report Format'!$I120,'Emission Factors'!$M:$M)*SUMIF('Emission Factors'!$C:$C,'Sample Report Format'!$I120,'Emission Factors'!L:L)*$L120/2000</f>
        <v>0</v>
      </c>
    </row>
    <row r="121" spans="1:25" ht="12.75">
      <c r="A121" s="85"/>
      <c r="B121" s="132"/>
      <c r="C121" s="98" t="e">
        <f>VLOOKUP(B121,'CO AB Dis id'!E115:F129,2,FALSE)</f>
        <v>#N/A</v>
      </c>
      <c r="D121" s="132"/>
      <c r="E121" s="98" t="e">
        <f>VLOOKUP(D121,'CO AB Dis id'!E132:F166,2,FALSE)</f>
        <v>#N/A</v>
      </c>
      <c r="F121" s="33"/>
      <c r="G121" s="98" t="e">
        <f>VLOOKUP(F121,'CO AB Dis id'!$B$4:$C$61,2,FALSE)</f>
        <v>#N/A</v>
      </c>
      <c r="H121" s="33"/>
      <c r="I121" s="84" t="e">
        <f>VLOOKUP($H121,'Emission Factors'!$B:$E,2,FALSE)</f>
        <v>#N/A</v>
      </c>
      <c r="J121" s="84" t="e">
        <f>VLOOKUP($H121,'Emission Factors'!$B:$E,3,FALSE)</f>
        <v>#N/A</v>
      </c>
      <c r="K121" s="84" t="e">
        <f>VLOOKUP($H121,'Emission Factors'!$B:$E,4,FALSE)</f>
        <v>#N/A</v>
      </c>
      <c r="L121" s="33"/>
      <c r="M121" s="33"/>
      <c r="N121" s="77"/>
      <c r="O121" s="77"/>
      <c r="P121" s="77"/>
      <c r="Q121" s="86"/>
      <c r="R121" s="107" t="e">
        <f>VLOOKUP(I121,'Emission Factors'!C:M,11,FALSE)</f>
        <v>#N/A</v>
      </c>
      <c r="S121" s="109">
        <f>SUMIF('Emission Factors'!$C:$C,'Sample Report Format'!$I121,'Emission Factors'!$M:$M)*SUMIF('Emission Factors'!$C:$C,'Sample Report Format'!$I121,'Emission Factors'!F:F)*$L121/2000</f>
        <v>0</v>
      </c>
      <c r="T121" s="103">
        <f>SUMIF('Emission Factors'!$C:$C,'Sample Report Format'!$I121,'Emission Factors'!$M:$M)*SUMIF('Emission Factors'!$C:$C,'Sample Report Format'!$I121,'Emission Factors'!G:G)*$L121/2000</f>
        <v>0</v>
      </c>
      <c r="U121" s="103">
        <f>SUMIF('Emission Factors'!$C:$C,'Sample Report Format'!$I121,'Emission Factors'!$M:$M)*SUMIF('Emission Factors'!$C:$C,'Sample Report Format'!$I121,'Emission Factors'!H:H)*$L121/2000</f>
        <v>0</v>
      </c>
      <c r="V121" s="103">
        <f>SUMIF('Emission Factors'!$C:$C,'Sample Report Format'!$I121,'Emission Factors'!$M:$M)*SUMIF('Emission Factors'!$C:$C,'Sample Report Format'!$I121,'Emission Factors'!I:I)*$L121/2000</f>
        <v>0</v>
      </c>
      <c r="W121" s="103">
        <f>SUMIF('Emission Factors'!$C:$C,'Sample Report Format'!$I121,'Emission Factors'!$M:$M)*SUMIF('Emission Factors'!$C:$C,'Sample Report Format'!$I121,'Emission Factors'!J:J)*$L121/2000</f>
        <v>0</v>
      </c>
      <c r="X121" s="103">
        <f>SUMIF('Emission Factors'!$C:$C,'Sample Report Format'!$I121,'Emission Factors'!$M:$M)*SUMIF('Emission Factors'!$C:$C,'Sample Report Format'!$I121,'Emission Factors'!K:K)*$L121/2000</f>
        <v>0</v>
      </c>
      <c r="Y121" s="104">
        <f>SUMIF('Emission Factors'!$C:$C,'Sample Report Format'!$I121,'Emission Factors'!$M:$M)*SUMIF('Emission Factors'!$C:$C,'Sample Report Format'!$I121,'Emission Factors'!L:L)*$L121/2000</f>
        <v>0</v>
      </c>
    </row>
    <row r="122" spans="1:25" ht="12.75">
      <c r="A122" s="85"/>
      <c r="B122" s="132"/>
      <c r="C122" s="98" t="e">
        <f>VLOOKUP(B122,'CO AB Dis id'!E116:F130,2,FALSE)</f>
        <v>#N/A</v>
      </c>
      <c r="D122" s="132"/>
      <c r="E122" s="98" t="e">
        <f>VLOOKUP(D122,'CO AB Dis id'!E133:F167,2,FALSE)</f>
        <v>#N/A</v>
      </c>
      <c r="F122" s="33"/>
      <c r="G122" s="98" t="e">
        <f>VLOOKUP(F122,'CO AB Dis id'!$B$4:$C$61,2,FALSE)</f>
        <v>#N/A</v>
      </c>
      <c r="H122" s="33"/>
      <c r="I122" s="84" t="e">
        <f>VLOOKUP($H122,'Emission Factors'!$B:$E,2,FALSE)</f>
        <v>#N/A</v>
      </c>
      <c r="J122" s="84" t="e">
        <f>VLOOKUP($H122,'Emission Factors'!$B:$E,3,FALSE)</f>
        <v>#N/A</v>
      </c>
      <c r="K122" s="84" t="e">
        <f>VLOOKUP($H122,'Emission Factors'!$B:$E,4,FALSE)</f>
        <v>#N/A</v>
      </c>
      <c r="L122" s="33"/>
      <c r="M122" s="33"/>
      <c r="N122" s="77"/>
      <c r="O122" s="77"/>
      <c r="P122" s="77"/>
      <c r="Q122" s="86"/>
      <c r="R122" s="107" t="e">
        <f>VLOOKUP(I122,'Emission Factors'!C:M,11,FALSE)</f>
        <v>#N/A</v>
      </c>
      <c r="S122" s="109">
        <f>SUMIF('Emission Factors'!$C:$C,'Sample Report Format'!$I122,'Emission Factors'!$M:$M)*SUMIF('Emission Factors'!$C:$C,'Sample Report Format'!$I122,'Emission Factors'!F:F)*$L122/2000</f>
        <v>0</v>
      </c>
      <c r="T122" s="103">
        <f>SUMIF('Emission Factors'!$C:$C,'Sample Report Format'!$I122,'Emission Factors'!$M:$M)*SUMIF('Emission Factors'!$C:$C,'Sample Report Format'!$I122,'Emission Factors'!G:G)*$L122/2000</f>
        <v>0</v>
      </c>
      <c r="U122" s="103">
        <f>SUMIF('Emission Factors'!$C:$C,'Sample Report Format'!$I122,'Emission Factors'!$M:$M)*SUMIF('Emission Factors'!$C:$C,'Sample Report Format'!$I122,'Emission Factors'!H:H)*$L122/2000</f>
        <v>0</v>
      </c>
      <c r="V122" s="103">
        <f>SUMIF('Emission Factors'!$C:$C,'Sample Report Format'!$I122,'Emission Factors'!$M:$M)*SUMIF('Emission Factors'!$C:$C,'Sample Report Format'!$I122,'Emission Factors'!I:I)*$L122/2000</f>
        <v>0</v>
      </c>
      <c r="W122" s="103">
        <f>SUMIF('Emission Factors'!$C:$C,'Sample Report Format'!$I122,'Emission Factors'!$M:$M)*SUMIF('Emission Factors'!$C:$C,'Sample Report Format'!$I122,'Emission Factors'!J:J)*$L122/2000</f>
        <v>0</v>
      </c>
      <c r="X122" s="103">
        <f>SUMIF('Emission Factors'!$C:$C,'Sample Report Format'!$I122,'Emission Factors'!$M:$M)*SUMIF('Emission Factors'!$C:$C,'Sample Report Format'!$I122,'Emission Factors'!K:K)*$L122/2000</f>
        <v>0</v>
      </c>
      <c r="Y122" s="104">
        <f>SUMIF('Emission Factors'!$C:$C,'Sample Report Format'!$I122,'Emission Factors'!$M:$M)*SUMIF('Emission Factors'!$C:$C,'Sample Report Format'!$I122,'Emission Factors'!L:L)*$L122/2000</f>
        <v>0</v>
      </c>
    </row>
    <row r="123" spans="1:25" ht="12.75">
      <c r="A123" s="85"/>
      <c r="B123" s="132"/>
      <c r="C123" s="98" t="e">
        <f>VLOOKUP(B123,'CO AB Dis id'!E117:F131,2,FALSE)</f>
        <v>#N/A</v>
      </c>
      <c r="D123" s="132"/>
      <c r="E123" s="98" t="e">
        <f>VLOOKUP(D123,'CO AB Dis id'!E134:F168,2,FALSE)</f>
        <v>#N/A</v>
      </c>
      <c r="F123" s="33"/>
      <c r="G123" s="98" t="e">
        <f>VLOOKUP(F123,'CO AB Dis id'!$B$4:$C$61,2,FALSE)</f>
        <v>#N/A</v>
      </c>
      <c r="H123" s="33"/>
      <c r="I123" s="84" t="e">
        <f>VLOOKUP($H123,'Emission Factors'!$B:$E,2,FALSE)</f>
        <v>#N/A</v>
      </c>
      <c r="J123" s="84" t="e">
        <f>VLOOKUP($H123,'Emission Factors'!$B:$E,3,FALSE)</f>
        <v>#N/A</v>
      </c>
      <c r="K123" s="84" t="e">
        <f>VLOOKUP($H123,'Emission Factors'!$B:$E,4,FALSE)</f>
        <v>#N/A</v>
      </c>
      <c r="L123" s="33"/>
      <c r="M123" s="33"/>
      <c r="N123" s="77"/>
      <c r="O123" s="77"/>
      <c r="P123" s="77"/>
      <c r="Q123" s="86"/>
      <c r="R123" s="107" t="e">
        <f>VLOOKUP(I123,'Emission Factors'!C:M,11,FALSE)</f>
        <v>#N/A</v>
      </c>
      <c r="S123" s="109">
        <f>SUMIF('Emission Factors'!$C:$C,'Sample Report Format'!$I123,'Emission Factors'!$M:$M)*SUMIF('Emission Factors'!$C:$C,'Sample Report Format'!$I123,'Emission Factors'!F:F)*$L123/2000</f>
        <v>0</v>
      </c>
      <c r="T123" s="103">
        <f>SUMIF('Emission Factors'!$C:$C,'Sample Report Format'!$I123,'Emission Factors'!$M:$M)*SUMIF('Emission Factors'!$C:$C,'Sample Report Format'!$I123,'Emission Factors'!G:G)*$L123/2000</f>
        <v>0</v>
      </c>
      <c r="U123" s="103">
        <f>SUMIF('Emission Factors'!$C:$C,'Sample Report Format'!$I123,'Emission Factors'!$M:$M)*SUMIF('Emission Factors'!$C:$C,'Sample Report Format'!$I123,'Emission Factors'!H:H)*$L123/2000</f>
        <v>0</v>
      </c>
      <c r="V123" s="103">
        <f>SUMIF('Emission Factors'!$C:$C,'Sample Report Format'!$I123,'Emission Factors'!$M:$M)*SUMIF('Emission Factors'!$C:$C,'Sample Report Format'!$I123,'Emission Factors'!I:I)*$L123/2000</f>
        <v>0</v>
      </c>
      <c r="W123" s="103">
        <f>SUMIF('Emission Factors'!$C:$C,'Sample Report Format'!$I123,'Emission Factors'!$M:$M)*SUMIF('Emission Factors'!$C:$C,'Sample Report Format'!$I123,'Emission Factors'!J:J)*$L123/2000</f>
        <v>0</v>
      </c>
      <c r="X123" s="103">
        <f>SUMIF('Emission Factors'!$C:$C,'Sample Report Format'!$I123,'Emission Factors'!$M:$M)*SUMIF('Emission Factors'!$C:$C,'Sample Report Format'!$I123,'Emission Factors'!K:K)*$L123/2000</f>
        <v>0</v>
      </c>
      <c r="Y123" s="104">
        <f>SUMIF('Emission Factors'!$C:$C,'Sample Report Format'!$I123,'Emission Factors'!$M:$M)*SUMIF('Emission Factors'!$C:$C,'Sample Report Format'!$I123,'Emission Factors'!L:L)*$L123/2000</f>
        <v>0</v>
      </c>
    </row>
    <row r="124" spans="1:25" ht="12.75">
      <c r="A124" s="85"/>
      <c r="B124" s="132"/>
      <c r="C124" s="98" t="e">
        <f>VLOOKUP(B124,'CO AB Dis id'!E118:F132,2,FALSE)</f>
        <v>#N/A</v>
      </c>
      <c r="D124" s="132"/>
      <c r="E124" s="98" t="e">
        <f>VLOOKUP(D124,'CO AB Dis id'!E135:F169,2,FALSE)</f>
        <v>#N/A</v>
      </c>
      <c r="F124" s="33"/>
      <c r="G124" s="98" t="e">
        <f>VLOOKUP(F124,'CO AB Dis id'!$B$4:$C$61,2,FALSE)</f>
        <v>#N/A</v>
      </c>
      <c r="H124" s="33"/>
      <c r="I124" s="84" t="e">
        <f>VLOOKUP($H124,'Emission Factors'!$B:$E,2,FALSE)</f>
        <v>#N/A</v>
      </c>
      <c r="J124" s="84" t="e">
        <f>VLOOKUP($H124,'Emission Factors'!$B:$E,3,FALSE)</f>
        <v>#N/A</v>
      </c>
      <c r="K124" s="84" t="e">
        <f>VLOOKUP($H124,'Emission Factors'!$B:$E,4,FALSE)</f>
        <v>#N/A</v>
      </c>
      <c r="L124" s="33"/>
      <c r="M124" s="33"/>
      <c r="N124" s="77"/>
      <c r="O124" s="77"/>
      <c r="P124" s="77"/>
      <c r="Q124" s="86"/>
      <c r="R124" s="107" t="e">
        <f>VLOOKUP(I124,'Emission Factors'!C:M,11,FALSE)</f>
        <v>#N/A</v>
      </c>
      <c r="S124" s="109">
        <f>SUMIF('Emission Factors'!$C:$C,'Sample Report Format'!$I124,'Emission Factors'!$M:$M)*SUMIF('Emission Factors'!$C:$C,'Sample Report Format'!$I124,'Emission Factors'!F:F)*$L124/2000</f>
        <v>0</v>
      </c>
      <c r="T124" s="103">
        <f>SUMIF('Emission Factors'!$C:$C,'Sample Report Format'!$I124,'Emission Factors'!$M:$M)*SUMIF('Emission Factors'!$C:$C,'Sample Report Format'!$I124,'Emission Factors'!G:G)*$L124/2000</f>
        <v>0</v>
      </c>
      <c r="U124" s="103">
        <f>SUMIF('Emission Factors'!$C:$C,'Sample Report Format'!$I124,'Emission Factors'!$M:$M)*SUMIF('Emission Factors'!$C:$C,'Sample Report Format'!$I124,'Emission Factors'!H:H)*$L124/2000</f>
        <v>0</v>
      </c>
      <c r="V124" s="103">
        <f>SUMIF('Emission Factors'!$C:$C,'Sample Report Format'!$I124,'Emission Factors'!$M:$M)*SUMIF('Emission Factors'!$C:$C,'Sample Report Format'!$I124,'Emission Factors'!I:I)*$L124/2000</f>
        <v>0</v>
      </c>
      <c r="W124" s="103">
        <f>SUMIF('Emission Factors'!$C:$C,'Sample Report Format'!$I124,'Emission Factors'!$M:$M)*SUMIF('Emission Factors'!$C:$C,'Sample Report Format'!$I124,'Emission Factors'!J:J)*$L124/2000</f>
        <v>0</v>
      </c>
      <c r="X124" s="103">
        <f>SUMIF('Emission Factors'!$C:$C,'Sample Report Format'!$I124,'Emission Factors'!$M:$M)*SUMIF('Emission Factors'!$C:$C,'Sample Report Format'!$I124,'Emission Factors'!K:K)*$L124/2000</f>
        <v>0</v>
      </c>
      <c r="Y124" s="104">
        <f>SUMIF('Emission Factors'!$C:$C,'Sample Report Format'!$I124,'Emission Factors'!$M:$M)*SUMIF('Emission Factors'!$C:$C,'Sample Report Format'!$I124,'Emission Factors'!L:L)*$L124/2000</f>
        <v>0</v>
      </c>
    </row>
    <row r="125" spans="1:25" ht="12.75">
      <c r="A125" s="85"/>
      <c r="B125" s="132"/>
      <c r="C125" s="98" t="e">
        <f>VLOOKUP(B125,'CO AB Dis id'!E119:F133,2,FALSE)</f>
        <v>#N/A</v>
      </c>
      <c r="D125" s="132"/>
      <c r="E125" s="98" t="e">
        <f>VLOOKUP(D125,'CO AB Dis id'!E136:F170,2,FALSE)</f>
        <v>#N/A</v>
      </c>
      <c r="F125" s="33"/>
      <c r="G125" s="98" t="e">
        <f>VLOOKUP(F125,'CO AB Dis id'!$B$4:$C$61,2,FALSE)</f>
        <v>#N/A</v>
      </c>
      <c r="H125" s="33"/>
      <c r="I125" s="84" t="e">
        <f>VLOOKUP($H125,'Emission Factors'!$B:$E,2,FALSE)</f>
        <v>#N/A</v>
      </c>
      <c r="J125" s="84" t="e">
        <f>VLOOKUP($H125,'Emission Factors'!$B:$E,3,FALSE)</f>
        <v>#N/A</v>
      </c>
      <c r="K125" s="84" t="e">
        <f>VLOOKUP($H125,'Emission Factors'!$B:$E,4,FALSE)</f>
        <v>#N/A</v>
      </c>
      <c r="L125" s="33"/>
      <c r="M125" s="33"/>
      <c r="N125" s="77"/>
      <c r="O125" s="77"/>
      <c r="P125" s="77"/>
      <c r="Q125" s="86"/>
      <c r="R125" s="107" t="e">
        <f>VLOOKUP(I125,'Emission Factors'!C:M,11,FALSE)</f>
        <v>#N/A</v>
      </c>
      <c r="S125" s="109">
        <f>SUMIF('Emission Factors'!$C:$C,'Sample Report Format'!$I125,'Emission Factors'!$M:$M)*SUMIF('Emission Factors'!$C:$C,'Sample Report Format'!$I125,'Emission Factors'!F:F)*$L125/2000</f>
        <v>0</v>
      </c>
      <c r="T125" s="103">
        <f>SUMIF('Emission Factors'!$C:$C,'Sample Report Format'!$I125,'Emission Factors'!$M:$M)*SUMIF('Emission Factors'!$C:$C,'Sample Report Format'!$I125,'Emission Factors'!G:G)*$L125/2000</f>
        <v>0</v>
      </c>
      <c r="U125" s="103">
        <f>SUMIF('Emission Factors'!$C:$C,'Sample Report Format'!$I125,'Emission Factors'!$M:$M)*SUMIF('Emission Factors'!$C:$C,'Sample Report Format'!$I125,'Emission Factors'!H:H)*$L125/2000</f>
        <v>0</v>
      </c>
      <c r="V125" s="103">
        <f>SUMIF('Emission Factors'!$C:$C,'Sample Report Format'!$I125,'Emission Factors'!$M:$M)*SUMIF('Emission Factors'!$C:$C,'Sample Report Format'!$I125,'Emission Factors'!I:I)*$L125/2000</f>
        <v>0</v>
      </c>
      <c r="W125" s="103">
        <f>SUMIF('Emission Factors'!$C:$C,'Sample Report Format'!$I125,'Emission Factors'!$M:$M)*SUMIF('Emission Factors'!$C:$C,'Sample Report Format'!$I125,'Emission Factors'!J:J)*$L125/2000</f>
        <v>0</v>
      </c>
      <c r="X125" s="103">
        <f>SUMIF('Emission Factors'!$C:$C,'Sample Report Format'!$I125,'Emission Factors'!$M:$M)*SUMIF('Emission Factors'!$C:$C,'Sample Report Format'!$I125,'Emission Factors'!K:K)*$L125/2000</f>
        <v>0</v>
      </c>
      <c r="Y125" s="104">
        <f>SUMIF('Emission Factors'!$C:$C,'Sample Report Format'!$I125,'Emission Factors'!$M:$M)*SUMIF('Emission Factors'!$C:$C,'Sample Report Format'!$I125,'Emission Factors'!L:L)*$L125/2000</f>
        <v>0</v>
      </c>
    </row>
    <row r="126" spans="1:25" ht="12.75">
      <c r="A126" s="85"/>
      <c r="B126" s="132"/>
      <c r="C126" s="98" t="e">
        <f>VLOOKUP(B126,'CO AB Dis id'!E120:F134,2,FALSE)</f>
        <v>#N/A</v>
      </c>
      <c r="D126" s="132"/>
      <c r="E126" s="98" t="e">
        <f>VLOOKUP(D126,'CO AB Dis id'!E137:F171,2,FALSE)</f>
        <v>#N/A</v>
      </c>
      <c r="F126" s="33"/>
      <c r="G126" s="98" t="e">
        <f>VLOOKUP(F126,'CO AB Dis id'!$B$4:$C$61,2,FALSE)</f>
        <v>#N/A</v>
      </c>
      <c r="H126" s="33"/>
      <c r="I126" s="84" t="e">
        <f>VLOOKUP($H126,'Emission Factors'!$B:$E,2,FALSE)</f>
        <v>#N/A</v>
      </c>
      <c r="J126" s="84" t="e">
        <f>VLOOKUP($H126,'Emission Factors'!$B:$E,3,FALSE)</f>
        <v>#N/A</v>
      </c>
      <c r="K126" s="84" t="e">
        <f>VLOOKUP($H126,'Emission Factors'!$B:$E,4,FALSE)</f>
        <v>#N/A</v>
      </c>
      <c r="L126" s="33"/>
      <c r="M126" s="33"/>
      <c r="N126" s="77"/>
      <c r="O126" s="77"/>
      <c r="P126" s="77"/>
      <c r="Q126" s="86"/>
      <c r="R126" s="107" t="e">
        <f>VLOOKUP(I126,'Emission Factors'!C:M,11,FALSE)</f>
        <v>#N/A</v>
      </c>
      <c r="S126" s="109">
        <f>SUMIF('Emission Factors'!$C:$C,'Sample Report Format'!$I126,'Emission Factors'!$M:$M)*SUMIF('Emission Factors'!$C:$C,'Sample Report Format'!$I126,'Emission Factors'!F:F)*$L126/2000</f>
        <v>0</v>
      </c>
      <c r="T126" s="103">
        <f>SUMIF('Emission Factors'!$C:$C,'Sample Report Format'!$I126,'Emission Factors'!$M:$M)*SUMIF('Emission Factors'!$C:$C,'Sample Report Format'!$I126,'Emission Factors'!G:G)*$L126/2000</f>
        <v>0</v>
      </c>
      <c r="U126" s="103">
        <f>SUMIF('Emission Factors'!$C:$C,'Sample Report Format'!$I126,'Emission Factors'!$M:$M)*SUMIF('Emission Factors'!$C:$C,'Sample Report Format'!$I126,'Emission Factors'!H:H)*$L126/2000</f>
        <v>0</v>
      </c>
      <c r="V126" s="103">
        <f>SUMIF('Emission Factors'!$C:$C,'Sample Report Format'!$I126,'Emission Factors'!$M:$M)*SUMIF('Emission Factors'!$C:$C,'Sample Report Format'!$I126,'Emission Factors'!I:I)*$L126/2000</f>
        <v>0</v>
      </c>
      <c r="W126" s="103">
        <f>SUMIF('Emission Factors'!$C:$C,'Sample Report Format'!$I126,'Emission Factors'!$M:$M)*SUMIF('Emission Factors'!$C:$C,'Sample Report Format'!$I126,'Emission Factors'!J:J)*$L126/2000</f>
        <v>0</v>
      </c>
      <c r="X126" s="103">
        <f>SUMIF('Emission Factors'!$C:$C,'Sample Report Format'!$I126,'Emission Factors'!$M:$M)*SUMIF('Emission Factors'!$C:$C,'Sample Report Format'!$I126,'Emission Factors'!K:K)*$L126/2000</f>
        <v>0</v>
      </c>
      <c r="Y126" s="104">
        <f>SUMIF('Emission Factors'!$C:$C,'Sample Report Format'!$I126,'Emission Factors'!$M:$M)*SUMIF('Emission Factors'!$C:$C,'Sample Report Format'!$I126,'Emission Factors'!L:L)*$L126/2000</f>
        <v>0</v>
      </c>
    </row>
    <row r="127" spans="1:25" ht="12.75">
      <c r="A127" s="85"/>
      <c r="B127" s="132"/>
      <c r="C127" s="98" t="e">
        <f>VLOOKUP(B127,'CO AB Dis id'!E121:F135,2,FALSE)</f>
        <v>#N/A</v>
      </c>
      <c r="D127" s="132"/>
      <c r="E127" s="98" t="e">
        <f>VLOOKUP(D127,'CO AB Dis id'!E138:F172,2,FALSE)</f>
        <v>#N/A</v>
      </c>
      <c r="F127" s="33"/>
      <c r="G127" s="98" t="e">
        <f>VLOOKUP(F127,'CO AB Dis id'!$B$4:$C$61,2,FALSE)</f>
        <v>#N/A</v>
      </c>
      <c r="H127" s="33"/>
      <c r="I127" s="84" t="e">
        <f>VLOOKUP($H127,'Emission Factors'!$B:$E,2,FALSE)</f>
        <v>#N/A</v>
      </c>
      <c r="J127" s="84" t="e">
        <f>VLOOKUP($H127,'Emission Factors'!$B:$E,3,FALSE)</f>
        <v>#N/A</v>
      </c>
      <c r="K127" s="84" t="e">
        <f>VLOOKUP($H127,'Emission Factors'!$B:$E,4,FALSE)</f>
        <v>#N/A</v>
      </c>
      <c r="L127" s="33"/>
      <c r="M127" s="33"/>
      <c r="N127" s="77"/>
      <c r="O127" s="77"/>
      <c r="P127" s="77"/>
      <c r="Q127" s="86"/>
      <c r="R127" s="107" t="e">
        <f>VLOOKUP(I127,'Emission Factors'!C:M,11,FALSE)</f>
        <v>#N/A</v>
      </c>
      <c r="S127" s="109">
        <f>SUMIF('Emission Factors'!$C:$C,'Sample Report Format'!$I127,'Emission Factors'!$M:$M)*SUMIF('Emission Factors'!$C:$C,'Sample Report Format'!$I127,'Emission Factors'!F:F)*$L127/2000</f>
        <v>0</v>
      </c>
      <c r="T127" s="103">
        <f>SUMIF('Emission Factors'!$C:$C,'Sample Report Format'!$I127,'Emission Factors'!$M:$M)*SUMIF('Emission Factors'!$C:$C,'Sample Report Format'!$I127,'Emission Factors'!G:G)*$L127/2000</f>
        <v>0</v>
      </c>
      <c r="U127" s="103">
        <f>SUMIF('Emission Factors'!$C:$C,'Sample Report Format'!$I127,'Emission Factors'!$M:$M)*SUMIF('Emission Factors'!$C:$C,'Sample Report Format'!$I127,'Emission Factors'!H:H)*$L127/2000</f>
        <v>0</v>
      </c>
      <c r="V127" s="103">
        <f>SUMIF('Emission Factors'!$C:$C,'Sample Report Format'!$I127,'Emission Factors'!$M:$M)*SUMIF('Emission Factors'!$C:$C,'Sample Report Format'!$I127,'Emission Factors'!I:I)*$L127/2000</f>
        <v>0</v>
      </c>
      <c r="W127" s="103">
        <f>SUMIF('Emission Factors'!$C:$C,'Sample Report Format'!$I127,'Emission Factors'!$M:$M)*SUMIF('Emission Factors'!$C:$C,'Sample Report Format'!$I127,'Emission Factors'!J:J)*$L127/2000</f>
        <v>0</v>
      </c>
      <c r="X127" s="103">
        <f>SUMIF('Emission Factors'!$C:$C,'Sample Report Format'!$I127,'Emission Factors'!$M:$M)*SUMIF('Emission Factors'!$C:$C,'Sample Report Format'!$I127,'Emission Factors'!K:K)*$L127/2000</f>
        <v>0</v>
      </c>
      <c r="Y127" s="104">
        <f>SUMIF('Emission Factors'!$C:$C,'Sample Report Format'!$I127,'Emission Factors'!$M:$M)*SUMIF('Emission Factors'!$C:$C,'Sample Report Format'!$I127,'Emission Factors'!L:L)*$L127/2000</f>
        <v>0</v>
      </c>
    </row>
    <row r="128" spans="1:25" ht="12.75">
      <c r="A128" s="85"/>
      <c r="B128" s="132"/>
      <c r="C128" s="98" t="e">
        <f>VLOOKUP(B128,'CO AB Dis id'!E122:F136,2,FALSE)</f>
        <v>#N/A</v>
      </c>
      <c r="D128" s="132"/>
      <c r="E128" s="98" t="e">
        <f>VLOOKUP(D128,'CO AB Dis id'!E139:F173,2,FALSE)</f>
        <v>#N/A</v>
      </c>
      <c r="F128" s="33"/>
      <c r="G128" s="98" t="e">
        <f>VLOOKUP(F128,'CO AB Dis id'!$B$4:$C$61,2,FALSE)</f>
        <v>#N/A</v>
      </c>
      <c r="H128" s="33"/>
      <c r="I128" s="84" t="e">
        <f>VLOOKUP($H128,'Emission Factors'!$B:$E,2,FALSE)</f>
        <v>#N/A</v>
      </c>
      <c r="J128" s="84" t="e">
        <f>VLOOKUP($H128,'Emission Factors'!$B:$E,3,FALSE)</f>
        <v>#N/A</v>
      </c>
      <c r="K128" s="84" t="e">
        <f>VLOOKUP($H128,'Emission Factors'!$B:$E,4,FALSE)</f>
        <v>#N/A</v>
      </c>
      <c r="L128" s="33"/>
      <c r="M128" s="33"/>
      <c r="N128" s="77"/>
      <c r="O128" s="77"/>
      <c r="P128" s="77"/>
      <c r="Q128" s="86"/>
      <c r="R128" s="107" t="e">
        <f>VLOOKUP(I128,'Emission Factors'!C:M,11,FALSE)</f>
        <v>#N/A</v>
      </c>
      <c r="S128" s="109">
        <f>SUMIF('Emission Factors'!$C:$C,'Sample Report Format'!$I128,'Emission Factors'!$M:$M)*SUMIF('Emission Factors'!$C:$C,'Sample Report Format'!$I128,'Emission Factors'!F:F)*$L128/2000</f>
        <v>0</v>
      </c>
      <c r="T128" s="103">
        <f>SUMIF('Emission Factors'!$C:$C,'Sample Report Format'!$I128,'Emission Factors'!$M:$M)*SUMIF('Emission Factors'!$C:$C,'Sample Report Format'!$I128,'Emission Factors'!G:G)*$L128/2000</f>
        <v>0</v>
      </c>
      <c r="U128" s="103">
        <f>SUMIF('Emission Factors'!$C:$C,'Sample Report Format'!$I128,'Emission Factors'!$M:$M)*SUMIF('Emission Factors'!$C:$C,'Sample Report Format'!$I128,'Emission Factors'!H:H)*$L128/2000</f>
        <v>0</v>
      </c>
      <c r="V128" s="103">
        <f>SUMIF('Emission Factors'!$C:$C,'Sample Report Format'!$I128,'Emission Factors'!$M:$M)*SUMIF('Emission Factors'!$C:$C,'Sample Report Format'!$I128,'Emission Factors'!I:I)*$L128/2000</f>
        <v>0</v>
      </c>
      <c r="W128" s="103">
        <f>SUMIF('Emission Factors'!$C:$C,'Sample Report Format'!$I128,'Emission Factors'!$M:$M)*SUMIF('Emission Factors'!$C:$C,'Sample Report Format'!$I128,'Emission Factors'!J:J)*$L128/2000</f>
        <v>0</v>
      </c>
      <c r="X128" s="103">
        <f>SUMIF('Emission Factors'!$C:$C,'Sample Report Format'!$I128,'Emission Factors'!$M:$M)*SUMIF('Emission Factors'!$C:$C,'Sample Report Format'!$I128,'Emission Factors'!K:K)*$L128/2000</f>
        <v>0</v>
      </c>
      <c r="Y128" s="104">
        <f>SUMIF('Emission Factors'!$C:$C,'Sample Report Format'!$I128,'Emission Factors'!$M:$M)*SUMIF('Emission Factors'!$C:$C,'Sample Report Format'!$I128,'Emission Factors'!L:L)*$L128/2000</f>
        <v>0</v>
      </c>
    </row>
    <row r="129" spans="1:25" ht="12.75">
      <c r="A129" s="85"/>
      <c r="B129" s="132"/>
      <c r="C129" s="98" t="e">
        <f>VLOOKUP(B129,'CO AB Dis id'!E123:F137,2,FALSE)</f>
        <v>#N/A</v>
      </c>
      <c r="D129" s="132"/>
      <c r="E129" s="98" t="e">
        <f>VLOOKUP(D129,'CO AB Dis id'!E140:F174,2,FALSE)</f>
        <v>#N/A</v>
      </c>
      <c r="F129" s="33"/>
      <c r="G129" s="98" t="e">
        <f>VLOOKUP(F129,'CO AB Dis id'!$B$4:$C$61,2,FALSE)</f>
        <v>#N/A</v>
      </c>
      <c r="H129" s="33"/>
      <c r="I129" s="84" t="e">
        <f>VLOOKUP($H129,'Emission Factors'!$B:$E,2,FALSE)</f>
        <v>#N/A</v>
      </c>
      <c r="J129" s="84" t="e">
        <f>VLOOKUP($H129,'Emission Factors'!$B:$E,3,FALSE)</f>
        <v>#N/A</v>
      </c>
      <c r="K129" s="84" t="e">
        <f>VLOOKUP($H129,'Emission Factors'!$B:$E,4,FALSE)</f>
        <v>#N/A</v>
      </c>
      <c r="L129" s="33"/>
      <c r="M129" s="33"/>
      <c r="N129" s="77"/>
      <c r="O129" s="77"/>
      <c r="P129" s="77"/>
      <c r="Q129" s="86"/>
      <c r="R129" s="107" t="e">
        <f>VLOOKUP(I129,'Emission Factors'!C:M,11,FALSE)</f>
        <v>#N/A</v>
      </c>
      <c r="S129" s="109">
        <f>SUMIF('Emission Factors'!$C:$C,'Sample Report Format'!$I129,'Emission Factors'!$M:$M)*SUMIF('Emission Factors'!$C:$C,'Sample Report Format'!$I129,'Emission Factors'!F:F)*$L129/2000</f>
        <v>0</v>
      </c>
      <c r="T129" s="103">
        <f>SUMIF('Emission Factors'!$C:$C,'Sample Report Format'!$I129,'Emission Factors'!$M:$M)*SUMIF('Emission Factors'!$C:$C,'Sample Report Format'!$I129,'Emission Factors'!G:G)*$L129/2000</f>
        <v>0</v>
      </c>
      <c r="U129" s="103">
        <f>SUMIF('Emission Factors'!$C:$C,'Sample Report Format'!$I129,'Emission Factors'!$M:$M)*SUMIF('Emission Factors'!$C:$C,'Sample Report Format'!$I129,'Emission Factors'!H:H)*$L129/2000</f>
        <v>0</v>
      </c>
      <c r="V129" s="103">
        <f>SUMIF('Emission Factors'!$C:$C,'Sample Report Format'!$I129,'Emission Factors'!$M:$M)*SUMIF('Emission Factors'!$C:$C,'Sample Report Format'!$I129,'Emission Factors'!I:I)*$L129/2000</f>
        <v>0</v>
      </c>
      <c r="W129" s="103">
        <f>SUMIF('Emission Factors'!$C:$C,'Sample Report Format'!$I129,'Emission Factors'!$M:$M)*SUMIF('Emission Factors'!$C:$C,'Sample Report Format'!$I129,'Emission Factors'!J:J)*$L129/2000</f>
        <v>0</v>
      </c>
      <c r="X129" s="103">
        <f>SUMIF('Emission Factors'!$C:$C,'Sample Report Format'!$I129,'Emission Factors'!$M:$M)*SUMIF('Emission Factors'!$C:$C,'Sample Report Format'!$I129,'Emission Factors'!K:K)*$L129/2000</f>
        <v>0</v>
      </c>
      <c r="Y129" s="104">
        <f>SUMIF('Emission Factors'!$C:$C,'Sample Report Format'!$I129,'Emission Factors'!$M:$M)*SUMIF('Emission Factors'!$C:$C,'Sample Report Format'!$I129,'Emission Factors'!L:L)*$L129/2000</f>
        <v>0</v>
      </c>
    </row>
    <row r="130" spans="1:25" ht="12.75">
      <c r="A130" s="85"/>
      <c r="B130" s="132"/>
      <c r="C130" s="98" t="e">
        <f>VLOOKUP(B130,'CO AB Dis id'!E124:F138,2,FALSE)</f>
        <v>#N/A</v>
      </c>
      <c r="D130" s="132"/>
      <c r="E130" s="98" t="e">
        <f>VLOOKUP(D130,'CO AB Dis id'!E141:F175,2,FALSE)</f>
        <v>#N/A</v>
      </c>
      <c r="F130" s="33"/>
      <c r="G130" s="98" t="e">
        <f>VLOOKUP(F130,'CO AB Dis id'!$B$4:$C$61,2,FALSE)</f>
        <v>#N/A</v>
      </c>
      <c r="H130" s="33"/>
      <c r="I130" s="84" t="e">
        <f>VLOOKUP($H130,'Emission Factors'!$B:$E,2,FALSE)</f>
        <v>#N/A</v>
      </c>
      <c r="J130" s="84" t="e">
        <f>VLOOKUP($H130,'Emission Factors'!$B:$E,3,FALSE)</f>
        <v>#N/A</v>
      </c>
      <c r="K130" s="84" t="e">
        <f>VLOOKUP($H130,'Emission Factors'!$B:$E,4,FALSE)</f>
        <v>#N/A</v>
      </c>
      <c r="L130" s="33"/>
      <c r="M130" s="33"/>
      <c r="N130" s="77"/>
      <c r="O130" s="77"/>
      <c r="P130" s="77"/>
      <c r="Q130" s="86"/>
      <c r="R130" s="107" t="e">
        <f>VLOOKUP(I130,'Emission Factors'!C:M,11,FALSE)</f>
        <v>#N/A</v>
      </c>
      <c r="S130" s="109">
        <f>SUMIF('Emission Factors'!$C:$C,'Sample Report Format'!$I130,'Emission Factors'!$M:$M)*SUMIF('Emission Factors'!$C:$C,'Sample Report Format'!$I130,'Emission Factors'!F:F)*$L130/2000</f>
        <v>0</v>
      </c>
      <c r="T130" s="103">
        <f>SUMIF('Emission Factors'!$C:$C,'Sample Report Format'!$I130,'Emission Factors'!$M:$M)*SUMIF('Emission Factors'!$C:$C,'Sample Report Format'!$I130,'Emission Factors'!G:G)*$L130/2000</f>
        <v>0</v>
      </c>
      <c r="U130" s="103">
        <f>SUMIF('Emission Factors'!$C:$C,'Sample Report Format'!$I130,'Emission Factors'!$M:$M)*SUMIF('Emission Factors'!$C:$C,'Sample Report Format'!$I130,'Emission Factors'!H:H)*$L130/2000</f>
        <v>0</v>
      </c>
      <c r="V130" s="103">
        <f>SUMIF('Emission Factors'!$C:$C,'Sample Report Format'!$I130,'Emission Factors'!$M:$M)*SUMIF('Emission Factors'!$C:$C,'Sample Report Format'!$I130,'Emission Factors'!I:I)*$L130/2000</f>
        <v>0</v>
      </c>
      <c r="W130" s="103">
        <f>SUMIF('Emission Factors'!$C:$C,'Sample Report Format'!$I130,'Emission Factors'!$M:$M)*SUMIF('Emission Factors'!$C:$C,'Sample Report Format'!$I130,'Emission Factors'!J:J)*$L130/2000</f>
        <v>0</v>
      </c>
      <c r="X130" s="103">
        <f>SUMIF('Emission Factors'!$C:$C,'Sample Report Format'!$I130,'Emission Factors'!$M:$M)*SUMIF('Emission Factors'!$C:$C,'Sample Report Format'!$I130,'Emission Factors'!K:K)*$L130/2000</f>
        <v>0</v>
      </c>
      <c r="Y130" s="104">
        <f>SUMIF('Emission Factors'!$C:$C,'Sample Report Format'!$I130,'Emission Factors'!$M:$M)*SUMIF('Emission Factors'!$C:$C,'Sample Report Format'!$I130,'Emission Factors'!L:L)*$L130/2000</f>
        <v>0</v>
      </c>
    </row>
    <row r="131" spans="1:25" ht="12.75">
      <c r="A131" s="85"/>
      <c r="B131" s="132"/>
      <c r="C131" s="98" t="e">
        <f>VLOOKUP(B131,'CO AB Dis id'!E125:F139,2,FALSE)</f>
        <v>#N/A</v>
      </c>
      <c r="D131" s="132"/>
      <c r="E131" s="98" t="e">
        <f>VLOOKUP(D131,'CO AB Dis id'!E142:F176,2,FALSE)</f>
        <v>#N/A</v>
      </c>
      <c r="F131" s="33"/>
      <c r="G131" s="98" t="e">
        <f>VLOOKUP(F131,'CO AB Dis id'!$B$4:$C$61,2,FALSE)</f>
        <v>#N/A</v>
      </c>
      <c r="H131" s="33"/>
      <c r="I131" s="84" t="e">
        <f>VLOOKUP($H131,'Emission Factors'!$B:$E,2,FALSE)</f>
        <v>#N/A</v>
      </c>
      <c r="J131" s="84" t="e">
        <f>VLOOKUP($H131,'Emission Factors'!$B:$E,3,FALSE)</f>
        <v>#N/A</v>
      </c>
      <c r="K131" s="84" t="e">
        <f>VLOOKUP($H131,'Emission Factors'!$B:$E,4,FALSE)</f>
        <v>#N/A</v>
      </c>
      <c r="L131" s="33"/>
      <c r="M131" s="33"/>
      <c r="N131" s="77"/>
      <c r="O131" s="77"/>
      <c r="P131" s="77"/>
      <c r="Q131" s="86"/>
      <c r="R131" s="107" t="e">
        <f>VLOOKUP(I131,'Emission Factors'!C:M,11,FALSE)</f>
        <v>#N/A</v>
      </c>
      <c r="S131" s="109">
        <f>SUMIF('Emission Factors'!$C:$C,'Sample Report Format'!$I131,'Emission Factors'!$M:$M)*SUMIF('Emission Factors'!$C:$C,'Sample Report Format'!$I131,'Emission Factors'!F:F)*$L131/2000</f>
        <v>0</v>
      </c>
      <c r="T131" s="103">
        <f>SUMIF('Emission Factors'!$C:$C,'Sample Report Format'!$I131,'Emission Factors'!$M:$M)*SUMIF('Emission Factors'!$C:$C,'Sample Report Format'!$I131,'Emission Factors'!G:G)*$L131/2000</f>
        <v>0</v>
      </c>
      <c r="U131" s="103">
        <f>SUMIF('Emission Factors'!$C:$C,'Sample Report Format'!$I131,'Emission Factors'!$M:$M)*SUMIF('Emission Factors'!$C:$C,'Sample Report Format'!$I131,'Emission Factors'!H:H)*$L131/2000</f>
        <v>0</v>
      </c>
      <c r="V131" s="103">
        <f>SUMIF('Emission Factors'!$C:$C,'Sample Report Format'!$I131,'Emission Factors'!$M:$M)*SUMIF('Emission Factors'!$C:$C,'Sample Report Format'!$I131,'Emission Factors'!I:I)*$L131/2000</f>
        <v>0</v>
      </c>
      <c r="W131" s="103">
        <f>SUMIF('Emission Factors'!$C:$C,'Sample Report Format'!$I131,'Emission Factors'!$M:$M)*SUMIF('Emission Factors'!$C:$C,'Sample Report Format'!$I131,'Emission Factors'!J:J)*$L131/2000</f>
        <v>0</v>
      </c>
      <c r="X131" s="103">
        <f>SUMIF('Emission Factors'!$C:$C,'Sample Report Format'!$I131,'Emission Factors'!$M:$M)*SUMIF('Emission Factors'!$C:$C,'Sample Report Format'!$I131,'Emission Factors'!K:K)*$L131/2000</f>
        <v>0</v>
      </c>
      <c r="Y131" s="104">
        <f>SUMIF('Emission Factors'!$C:$C,'Sample Report Format'!$I131,'Emission Factors'!$M:$M)*SUMIF('Emission Factors'!$C:$C,'Sample Report Format'!$I131,'Emission Factors'!L:L)*$L131/2000</f>
        <v>0</v>
      </c>
    </row>
    <row r="132" spans="1:25" ht="12.75">
      <c r="A132" s="85"/>
      <c r="B132" s="132"/>
      <c r="C132" s="98" t="e">
        <f>VLOOKUP(B132,'CO AB Dis id'!E126:F140,2,FALSE)</f>
        <v>#N/A</v>
      </c>
      <c r="D132" s="132"/>
      <c r="E132" s="98" t="e">
        <f>VLOOKUP(D132,'CO AB Dis id'!E143:F177,2,FALSE)</f>
        <v>#N/A</v>
      </c>
      <c r="F132" s="33"/>
      <c r="G132" s="98" t="e">
        <f>VLOOKUP(F132,'CO AB Dis id'!$B$4:$C$61,2,FALSE)</f>
        <v>#N/A</v>
      </c>
      <c r="H132" s="33"/>
      <c r="I132" s="84" t="e">
        <f>VLOOKUP($H132,'Emission Factors'!$B:$E,2,FALSE)</f>
        <v>#N/A</v>
      </c>
      <c r="J132" s="84" t="e">
        <f>VLOOKUP($H132,'Emission Factors'!$B:$E,3,FALSE)</f>
        <v>#N/A</v>
      </c>
      <c r="K132" s="84" t="e">
        <f>VLOOKUP($H132,'Emission Factors'!$B:$E,4,FALSE)</f>
        <v>#N/A</v>
      </c>
      <c r="L132" s="33"/>
      <c r="M132" s="33"/>
      <c r="N132" s="77"/>
      <c r="O132" s="77"/>
      <c r="P132" s="77"/>
      <c r="Q132" s="86"/>
      <c r="R132" s="107" t="e">
        <f>VLOOKUP(I132,'Emission Factors'!C:M,11,FALSE)</f>
        <v>#N/A</v>
      </c>
      <c r="S132" s="109">
        <f>SUMIF('Emission Factors'!$C:$C,'Sample Report Format'!$I132,'Emission Factors'!$M:$M)*SUMIF('Emission Factors'!$C:$C,'Sample Report Format'!$I132,'Emission Factors'!F:F)*$L132/2000</f>
        <v>0</v>
      </c>
      <c r="T132" s="103">
        <f>SUMIF('Emission Factors'!$C:$C,'Sample Report Format'!$I132,'Emission Factors'!$M:$M)*SUMIF('Emission Factors'!$C:$C,'Sample Report Format'!$I132,'Emission Factors'!G:G)*$L132/2000</f>
        <v>0</v>
      </c>
      <c r="U132" s="103">
        <f>SUMIF('Emission Factors'!$C:$C,'Sample Report Format'!$I132,'Emission Factors'!$M:$M)*SUMIF('Emission Factors'!$C:$C,'Sample Report Format'!$I132,'Emission Factors'!H:H)*$L132/2000</f>
        <v>0</v>
      </c>
      <c r="V132" s="103">
        <f>SUMIF('Emission Factors'!$C:$C,'Sample Report Format'!$I132,'Emission Factors'!$M:$M)*SUMIF('Emission Factors'!$C:$C,'Sample Report Format'!$I132,'Emission Factors'!I:I)*$L132/2000</f>
        <v>0</v>
      </c>
      <c r="W132" s="103">
        <f>SUMIF('Emission Factors'!$C:$C,'Sample Report Format'!$I132,'Emission Factors'!$M:$M)*SUMIF('Emission Factors'!$C:$C,'Sample Report Format'!$I132,'Emission Factors'!J:J)*$L132/2000</f>
        <v>0</v>
      </c>
      <c r="X132" s="103">
        <f>SUMIF('Emission Factors'!$C:$C,'Sample Report Format'!$I132,'Emission Factors'!$M:$M)*SUMIF('Emission Factors'!$C:$C,'Sample Report Format'!$I132,'Emission Factors'!K:K)*$L132/2000</f>
        <v>0</v>
      </c>
      <c r="Y132" s="104">
        <f>SUMIF('Emission Factors'!$C:$C,'Sample Report Format'!$I132,'Emission Factors'!$M:$M)*SUMIF('Emission Factors'!$C:$C,'Sample Report Format'!$I132,'Emission Factors'!L:L)*$L132/2000</f>
        <v>0</v>
      </c>
    </row>
    <row r="133" spans="1:25" ht="12.75">
      <c r="A133" s="85"/>
      <c r="B133" s="132"/>
      <c r="C133" s="98" t="e">
        <f>VLOOKUP(B133,'CO AB Dis id'!E127:F141,2,FALSE)</f>
        <v>#N/A</v>
      </c>
      <c r="D133" s="132"/>
      <c r="E133" s="98" t="e">
        <f>VLOOKUP(D133,'CO AB Dis id'!E144:F178,2,FALSE)</f>
        <v>#N/A</v>
      </c>
      <c r="F133" s="33"/>
      <c r="G133" s="98" t="e">
        <f>VLOOKUP(F133,'CO AB Dis id'!$B$4:$C$61,2,FALSE)</f>
        <v>#N/A</v>
      </c>
      <c r="H133" s="33"/>
      <c r="I133" s="84" t="e">
        <f>VLOOKUP($H133,'Emission Factors'!$B:$E,2,FALSE)</f>
        <v>#N/A</v>
      </c>
      <c r="J133" s="84" t="e">
        <f>VLOOKUP($H133,'Emission Factors'!$B:$E,3,FALSE)</f>
        <v>#N/A</v>
      </c>
      <c r="K133" s="84" t="e">
        <f>VLOOKUP($H133,'Emission Factors'!$B:$E,4,FALSE)</f>
        <v>#N/A</v>
      </c>
      <c r="L133" s="33"/>
      <c r="M133" s="33"/>
      <c r="N133" s="77"/>
      <c r="O133" s="77"/>
      <c r="P133" s="77"/>
      <c r="Q133" s="86"/>
      <c r="R133" s="107" t="e">
        <f>VLOOKUP(I133,'Emission Factors'!C:M,11,FALSE)</f>
        <v>#N/A</v>
      </c>
      <c r="S133" s="109">
        <f>SUMIF('Emission Factors'!$C:$C,'Sample Report Format'!$I133,'Emission Factors'!$M:$M)*SUMIF('Emission Factors'!$C:$C,'Sample Report Format'!$I133,'Emission Factors'!F:F)*$L133/2000</f>
        <v>0</v>
      </c>
      <c r="T133" s="103">
        <f>SUMIF('Emission Factors'!$C:$C,'Sample Report Format'!$I133,'Emission Factors'!$M:$M)*SUMIF('Emission Factors'!$C:$C,'Sample Report Format'!$I133,'Emission Factors'!G:G)*$L133/2000</f>
        <v>0</v>
      </c>
      <c r="U133" s="103">
        <f>SUMIF('Emission Factors'!$C:$C,'Sample Report Format'!$I133,'Emission Factors'!$M:$M)*SUMIF('Emission Factors'!$C:$C,'Sample Report Format'!$I133,'Emission Factors'!H:H)*$L133/2000</f>
        <v>0</v>
      </c>
      <c r="V133" s="103">
        <f>SUMIF('Emission Factors'!$C:$C,'Sample Report Format'!$I133,'Emission Factors'!$M:$M)*SUMIF('Emission Factors'!$C:$C,'Sample Report Format'!$I133,'Emission Factors'!I:I)*$L133/2000</f>
        <v>0</v>
      </c>
      <c r="W133" s="103">
        <f>SUMIF('Emission Factors'!$C:$C,'Sample Report Format'!$I133,'Emission Factors'!$M:$M)*SUMIF('Emission Factors'!$C:$C,'Sample Report Format'!$I133,'Emission Factors'!J:J)*$L133/2000</f>
        <v>0</v>
      </c>
      <c r="X133" s="103">
        <f>SUMIF('Emission Factors'!$C:$C,'Sample Report Format'!$I133,'Emission Factors'!$M:$M)*SUMIF('Emission Factors'!$C:$C,'Sample Report Format'!$I133,'Emission Factors'!K:K)*$L133/2000</f>
        <v>0</v>
      </c>
      <c r="Y133" s="104">
        <f>SUMIF('Emission Factors'!$C:$C,'Sample Report Format'!$I133,'Emission Factors'!$M:$M)*SUMIF('Emission Factors'!$C:$C,'Sample Report Format'!$I133,'Emission Factors'!L:L)*$L133/2000</f>
        <v>0</v>
      </c>
    </row>
    <row r="134" spans="1:25" ht="12.75">
      <c r="A134" s="85"/>
      <c r="B134" s="132"/>
      <c r="C134" s="98" t="e">
        <f>VLOOKUP(B134,'CO AB Dis id'!E128:F142,2,FALSE)</f>
        <v>#N/A</v>
      </c>
      <c r="D134" s="132"/>
      <c r="E134" s="98" t="e">
        <f>VLOOKUP(D134,'CO AB Dis id'!E145:F179,2,FALSE)</f>
        <v>#N/A</v>
      </c>
      <c r="F134" s="33"/>
      <c r="G134" s="98" t="e">
        <f>VLOOKUP(F134,'CO AB Dis id'!$B$4:$C$61,2,FALSE)</f>
        <v>#N/A</v>
      </c>
      <c r="H134" s="33"/>
      <c r="I134" s="84" t="e">
        <f>VLOOKUP($H134,'Emission Factors'!$B:$E,2,FALSE)</f>
        <v>#N/A</v>
      </c>
      <c r="J134" s="84" t="e">
        <f>VLOOKUP($H134,'Emission Factors'!$B:$E,3,FALSE)</f>
        <v>#N/A</v>
      </c>
      <c r="K134" s="84" t="e">
        <f>VLOOKUP($H134,'Emission Factors'!$B:$E,4,FALSE)</f>
        <v>#N/A</v>
      </c>
      <c r="L134" s="33"/>
      <c r="M134" s="33"/>
      <c r="N134" s="77"/>
      <c r="O134" s="77"/>
      <c r="P134" s="77"/>
      <c r="Q134" s="86"/>
      <c r="R134" s="107" t="e">
        <f>VLOOKUP(I134,'Emission Factors'!C:M,11,FALSE)</f>
        <v>#N/A</v>
      </c>
      <c r="S134" s="109">
        <f>SUMIF('Emission Factors'!$C:$C,'Sample Report Format'!$I134,'Emission Factors'!$M:$M)*SUMIF('Emission Factors'!$C:$C,'Sample Report Format'!$I134,'Emission Factors'!F:F)*$L134/2000</f>
        <v>0</v>
      </c>
      <c r="T134" s="103">
        <f>SUMIF('Emission Factors'!$C:$C,'Sample Report Format'!$I134,'Emission Factors'!$M:$M)*SUMIF('Emission Factors'!$C:$C,'Sample Report Format'!$I134,'Emission Factors'!G:G)*$L134/2000</f>
        <v>0</v>
      </c>
      <c r="U134" s="103">
        <f>SUMIF('Emission Factors'!$C:$C,'Sample Report Format'!$I134,'Emission Factors'!$M:$M)*SUMIF('Emission Factors'!$C:$C,'Sample Report Format'!$I134,'Emission Factors'!H:H)*$L134/2000</f>
        <v>0</v>
      </c>
      <c r="V134" s="103">
        <f>SUMIF('Emission Factors'!$C:$C,'Sample Report Format'!$I134,'Emission Factors'!$M:$M)*SUMIF('Emission Factors'!$C:$C,'Sample Report Format'!$I134,'Emission Factors'!I:I)*$L134/2000</f>
        <v>0</v>
      </c>
      <c r="W134" s="103">
        <f>SUMIF('Emission Factors'!$C:$C,'Sample Report Format'!$I134,'Emission Factors'!$M:$M)*SUMIF('Emission Factors'!$C:$C,'Sample Report Format'!$I134,'Emission Factors'!J:J)*$L134/2000</f>
        <v>0</v>
      </c>
      <c r="X134" s="103">
        <f>SUMIF('Emission Factors'!$C:$C,'Sample Report Format'!$I134,'Emission Factors'!$M:$M)*SUMIF('Emission Factors'!$C:$C,'Sample Report Format'!$I134,'Emission Factors'!K:K)*$L134/2000</f>
        <v>0</v>
      </c>
      <c r="Y134" s="104">
        <f>SUMIF('Emission Factors'!$C:$C,'Sample Report Format'!$I134,'Emission Factors'!$M:$M)*SUMIF('Emission Factors'!$C:$C,'Sample Report Format'!$I134,'Emission Factors'!L:L)*$L134/2000</f>
        <v>0</v>
      </c>
    </row>
    <row r="135" spans="1:25" ht="12.75">
      <c r="A135" s="85"/>
      <c r="B135" s="132"/>
      <c r="C135" s="98" t="e">
        <f>VLOOKUP(B135,'CO AB Dis id'!E129:F143,2,FALSE)</f>
        <v>#N/A</v>
      </c>
      <c r="D135" s="132"/>
      <c r="E135" s="98" t="e">
        <f>VLOOKUP(D135,'CO AB Dis id'!E146:F180,2,FALSE)</f>
        <v>#N/A</v>
      </c>
      <c r="F135" s="33"/>
      <c r="G135" s="98" t="e">
        <f>VLOOKUP(F135,'CO AB Dis id'!$B$4:$C$61,2,FALSE)</f>
        <v>#N/A</v>
      </c>
      <c r="H135" s="33"/>
      <c r="I135" s="84" t="e">
        <f>VLOOKUP($H135,'Emission Factors'!$B:$E,2,FALSE)</f>
        <v>#N/A</v>
      </c>
      <c r="J135" s="84" t="e">
        <f>VLOOKUP($H135,'Emission Factors'!$B:$E,3,FALSE)</f>
        <v>#N/A</v>
      </c>
      <c r="K135" s="84" t="e">
        <f>VLOOKUP($H135,'Emission Factors'!$B:$E,4,FALSE)</f>
        <v>#N/A</v>
      </c>
      <c r="L135" s="33"/>
      <c r="M135" s="33"/>
      <c r="N135" s="77"/>
      <c r="O135" s="77"/>
      <c r="P135" s="77"/>
      <c r="Q135" s="86"/>
      <c r="R135" s="107" t="e">
        <f>VLOOKUP(I135,'Emission Factors'!C:M,11,FALSE)</f>
        <v>#N/A</v>
      </c>
      <c r="S135" s="109">
        <f>SUMIF('Emission Factors'!$C:$C,'Sample Report Format'!$I135,'Emission Factors'!$M:$M)*SUMIF('Emission Factors'!$C:$C,'Sample Report Format'!$I135,'Emission Factors'!F:F)*$L135/2000</f>
        <v>0</v>
      </c>
      <c r="T135" s="103">
        <f>SUMIF('Emission Factors'!$C:$C,'Sample Report Format'!$I135,'Emission Factors'!$M:$M)*SUMIF('Emission Factors'!$C:$C,'Sample Report Format'!$I135,'Emission Factors'!G:G)*$L135/2000</f>
        <v>0</v>
      </c>
      <c r="U135" s="103">
        <f>SUMIF('Emission Factors'!$C:$C,'Sample Report Format'!$I135,'Emission Factors'!$M:$M)*SUMIF('Emission Factors'!$C:$C,'Sample Report Format'!$I135,'Emission Factors'!H:H)*$L135/2000</f>
        <v>0</v>
      </c>
      <c r="V135" s="103">
        <f>SUMIF('Emission Factors'!$C:$C,'Sample Report Format'!$I135,'Emission Factors'!$M:$M)*SUMIF('Emission Factors'!$C:$C,'Sample Report Format'!$I135,'Emission Factors'!I:I)*$L135/2000</f>
        <v>0</v>
      </c>
      <c r="W135" s="103">
        <f>SUMIF('Emission Factors'!$C:$C,'Sample Report Format'!$I135,'Emission Factors'!$M:$M)*SUMIF('Emission Factors'!$C:$C,'Sample Report Format'!$I135,'Emission Factors'!J:J)*$L135/2000</f>
        <v>0</v>
      </c>
      <c r="X135" s="103">
        <f>SUMIF('Emission Factors'!$C:$C,'Sample Report Format'!$I135,'Emission Factors'!$M:$M)*SUMIF('Emission Factors'!$C:$C,'Sample Report Format'!$I135,'Emission Factors'!K:K)*$L135/2000</f>
        <v>0</v>
      </c>
      <c r="Y135" s="104">
        <f>SUMIF('Emission Factors'!$C:$C,'Sample Report Format'!$I135,'Emission Factors'!$M:$M)*SUMIF('Emission Factors'!$C:$C,'Sample Report Format'!$I135,'Emission Factors'!L:L)*$L135/2000</f>
        <v>0</v>
      </c>
    </row>
    <row r="136" spans="1:25" ht="12.75">
      <c r="A136" s="85"/>
      <c r="B136" s="132"/>
      <c r="C136" s="98" t="e">
        <f>VLOOKUP(B136,'CO AB Dis id'!E130:F144,2,FALSE)</f>
        <v>#N/A</v>
      </c>
      <c r="D136" s="132"/>
      <c r="E136" s="98" t="e">
        <f>VLOOKUP(D136,'CO AB Dis id'!E147:F181,2,FALSE)</f>
        <v>#N/A</v>
      </c>
      <c r="F136" s="33"/>
      <c r="G136" s="98" t="e">
        <f>VLOOKUP(F136,'CO AB Dis id'!$B$4:$C$61,2,FALSE)</f>
        <v>#N/A</v>
      </c>
      <c r="H136" s="33"/>
      <c r="I136" s="84" t="e">
        <f>VLOOKUP($H136,'Emission Factors'!$B:$E,2,FALSE)</f>
        <v>#N/A</v>
      </c>
      <c r="J136" s="84" t="e">
        <f>VLOOKUP($H136,'Emission Factors'!$B:$E,3,FALSE)</f>
        <v>#N/A</v>
      </c>
      <c r="K136" s="84" t="e">
        <f>VLOOKUP($H136,'Emission Factors'!$B:$E,4,FALSE)</f>
        <v>#N/A</v>
      </c>
      <c r="L136" s="33"/>
      <c r="M136" s="33"/>
      <c r="N136" s="77"/>
      <c r="O136" s="77"/>
      <c r="P136" s="77"/>
      <c r="Q136" s="86"/>
      <c r="R136" s="107" t="e">
        <f>VLOOKUP(I136,'Emission Factors'!C:M,11,FALSE)</f>
        <v>#N/A</v>
      </c>
      <c r="S136" s="109">
        <f>SUMIF('Emission Factors'!$C:$C,'Sample Report Format'!$I136,'Emission Factors'!$M:$M)*SUMIF('Emission Factors'!$C:$C,'Sample Report Format'!$I136,'Emission Factors'!F:F)*$L136/2000</f>
        <v>0</v>
      </c>
      <c r="T136" s="103">
        <f>SUMIF('Emission Factors'!$C:$C,'Sample Report Format'!$I136,'Emission Factors'!$M:$M)*SUMIF('Emission Factors'!$C:$C,'Sample Report Format'!$I136,'Emission Factors'!G:G)*$L136/2000</f>
        <v>0</v>
      </c>
      <c r="U136" s="103">
        <f>SUMIF('Emission Factors'!$C:$C,'Sample Report Format'!$I136,'Emission Factors'!$M:$M)*SUMIF('Emission Factors'!$C:$C,'Sample Report Format'!$I136,'Emission Factors'!H:H)*$L136/2000</f>
        <v>0</v>
      </c>
      <c r="V136" s="103">
        <f>SUMIF('Emission Factors'!$C:$C,'Sample Report Format'!$I136,'Emission Factors'!$M:$M)*SUMIF('Emission Factors'!$C:$C,'Sample Report Format'!$I136,'Emission Factors'!I:I)*$L136/2000</f>
        <v>0</v>
      </c>
      <c r="W136" s="103">
        <f>SUMIF('Emission Factors'!$C:$C,'Sample Report Format'!$I136,'Emission Factors'!$M:$M)*SUMIF('Emission Factors'!$C:$C,'Sample Report Format'!$I136,'Emission Factors'!J:J)*$L136/2000</f>
        <v>0</v>
      </c>
      <c r="X136" s="103">
        <f>SUMIF('Emission Factors'!$C:$C,'Sample Report Format'!$I136,'Emission Factors'!$M:$M)*SUMIF('Emission Factors'!$C:$C,'Sample Report Format'!$I136,'Emission Factors'!K:K)*$L136/2000</f>
        <v>0</v>
      </c>
      <c r="Y136" s="104">
        <f>SUMIF('Emission Factors'!$C:$C,'Sample Report Format'!$I136,'Emission Factors'!$M:$M)*SUMIF('Emission Factors'!$C:$C,'Sample Report Format'!$I136,'Emission Factors'!L:L)*$L136/2000</f>
        <v>0</v>
      </c>
    </row>
    <row r="137" spans="1:25" ht="12.75">
      <c r="A137" s="85"/>
      <c r="B137" s="132"/>
      <c r="C137" s="98" t="e">
        <f>VLOOKUP(B137,'CO AB Dis id'!E131:F145,2,FALSE)</f>
        <v>#N/A</v>
      </c>
      <c r="D137" s="132"/>
      <c r="E137" s="98" t="e">
        <f>VLOOKUP(D137,'CO AB Dis id'!E148:F182,2,FALSE)</f>
        <v>#N/A</v>
      </c>
      <c r="F137" s="33"/>
      <c r="G137" s="98" t="e">
        <f>VLOOKUP(F137,'CO AB Dis id'!$B$4:$C$61,2,FALSE)</f>
        <v>#N/A</v>
      </c>
      <c r="H137" s="33"/>
      <c r="I137" s="84" t="e">
        <f>VLOOKUP($H137,'Emission Factors'!$B:$E,2,FALSE)</f>
        <v>#N/A</v>
      </c>
      <c r="J137" s="84" t="e">
        <f>VLOOKUP($H137,'Emission Factors'!$B:$E,3,FALSE)</f>
        <v>#N/A</v>
      </c>
      <c r="K137" s="84" t="e">
        <f>VLOOKUP($H137,'Emission Factors'!$B:$E,4,FALSE)</f>
        <v>#N/A</v>
      </c>
      <c r="L137" s="33"/>
      <c r="M137" s="33"/>
      <c r="N137" s="77"/>
      <c r="O137" s="77"/>
      <c r="P137" s="77"/>
      <c r="Q137" s="86"/>
      <c r="R137" s="107" t="e">
        <f>VLOOKUP(I137,'Emission Factors'!C:M,11,FALSE)</f>
        <v>#N/A</v>
      </c>
      <c r="S137" s="109">
        <f>SUMIF('Emission Factors'!$C:$C,'Sample Report Format'!$I137,'Emission Factors'!$M:$M)*SUMIF('Emission Factors'!$C:$C,'Sample Report Format'!$I137,'Emission Factors'!F:F)*$L137/2000</f>
        <v>0</v>
      </c>
      <c r="T137" s="103">
        <f>SUMIF('Emission Factors'!$C:$C,'Sample Report Format'!$I137,'Emission Factors'!$M:$M)*SUMIF('Emission Factors'!$C:$C,'Sample Report Format'!$I137,'Emission Factors'!G:G)*$L137/2000</f>
        <v>0</v>
      </c>
      <c r="U137" s="103">
        <f>SUMIF('Emission Factors'!$C:$C,'Sample Report Format'!$I137,'Emission Factors'!$M:$M)*SUMIF('Emission Factors'!$C:$C,'Sample Report Format'!$I137,'Emission Factors'!H:H)*$L137/2000</f>
        <v>0</v>
      </c>
      <c r="V137" s="103">
        <f>SUMIF('Emission Factors'!$C:$C,'Sample Report Format'!$I137,'Emission Factors'!$M:$M)*SUMIF('Emission Factors'!$C:$C,'Sample Report Format'!$I137,'Emission Factors'!I:I)*$L137/2000</f>
        <v>0</v>
      </c>
      <c r="W137" s="103">
        <f>SUMIF('Emission Factors'!$C:$C,'Sample Report Format'!$I137,'Emission Factors'!$M:$M)*SUMIF('Emission Factors'!$C:$C,'Sample Report Format'!$I137,'Emission Factors'!J:J)*$L137/2000</f>
        <v>0</v>
      </c>
      <c r="X137" s="103">
        <f>SUMIF('Emission Factors'!$C:$C,'Sample Report Format'!$I137,'Emission Factors'!$M:$M)*SUMIF('Emission Factors'!$C:$C,'Sample Report Format'!$I137,'Emission Factors'!K:K)*$L137/2000</f>
        <v>0</v>
      </c>
      <c r="Y137" s="104">
        <f>SUMIF('Emission Factors'!$C:$C,'Sample Report Format'!$I137,'Emission Factors'!$M:$M)*SUMIF('Emission Factors'!$C:$C,'Sample Report Format'!$I137,'Emission Factors'!L:L)*$L137/2000</f>
        <v>0</v>
      </c>
    </row>
    <row r="138" spans="1:25" ht="12.75">
      <c r="A138" s="85"/>
      <c r="B138" s="132"/>
      <c r="C138" s="98" t="e">
        <f>VLOOKUP(B138,'CO AB Dis id'!E132:F146,2,FALSE)</f>
        <v>#N/A</v>
      </c>
      <c r="D138" s="132"/>
      <c r="E138" s="98" t="e">
        <f>VLOOKUP(D138,'CO AB Dis id'!E149:F183,2,FALSE)</f>
        <v>#N/A</v>
      </c>
      <c r="F138" s="33"/>
      <c r="G138" s="98" t="e">
        <f>VLOOKUP(F138,'CO AB Dis id'!$B$4:$C$61,2,FALSE)</f>
        <v>#N/A</v>
      </c>
      <c r="H138" s="33"/>
      <c r="I138" s="84" t="e">
        <f>VLOOKUP($H138,'Emission Factors'!$B:$E,2,FALSE)</f>
        <v>#N/A</v>
      </c>
      <c r="J138" s="84" t="e">
        <f>VLOOKUP($H138,'Emission Factors'!$B:$E,3,FALSE)</f>
        <v>#N/A</v>
      </c>
      <c r="K138" s="84" t="e">
        <f>VLOOKUP($H138,'Emission Factors'!$B:$E,4,FALSE)</f>
        <v>#N/A</v>
      </c>
      <c r="L138" s="33"/>
      <c r="M138" s="33"/>
      <c r="N138" s="77"/>
      <c r="O138" s="77"/>
      <c r="P138" s="77"/>
      <c r="Q138" s="86"/>
      <c r="R138" s="107" t="e">
        <f>VLOOKUP(I138,'Emission Factors'!C:M,11,FALSE)</f>
        <v>#N/A</v>
      </c>
      <c r="S138" s="109">
        <f>SUMIF('Emission Factors'!$C:$C,'Sample Report Format'!$I138,'Emission Factors'!$M:$M)*SUMIF('Emission Factors'!$C:$C,'Sample Report Format'!$I138,'Emission Factors'!F:F)*$L138/2000</f>
        <v>0</v>
      </c>
      <c r="T138" s="103">
        <f>SUMIF('Emission Factors'!$C:$C,'Sample Report Format'!$I138,'Emission Factors'!$M:$M)*SUMIF('Emission Factors'!$C:$C,'Sample Report Format'!$I138,'Emission Factors'!G:G)*$L138/2000</f>
        <v>0</v>
      </c>
      <c r="U138" s="103">
        <f>SUMIF('Emission Factors'!$C:$C,'Sample Report Format'!$I138,'Emission Factors'!$M:$M)*SUMIF('Emission Factors'!$C:$C,'Sample Report Format'!$I138,'Emission Factors'!H:H)*$L138/2000</f>
        <v>0</v>
      </c>
      <c r="V138" s="103">
        <f>SUMIF('Emission Factors'!$C:$C,'Sample Report Format'!$I138,'Emission Factors'!$M:$M)*SUMIF('Emission Factors'!$C:$C,'Sample Report Format'!$I138,'Emission Factors'!I:I)*$L138/2000</f>
        <v>0</v>
      </c>
      <c r="W138" s="103">
        <f>SUMIF('Emission Factors'!$C:$C,'Sample Report Format'!$I138,'Emission Factors'!$M:$M)*SUMIF('Emission Factors'!$C:$C,'Sample Report Format'!$I138,'Emission Factors'!J:J)*$L138/2000</f>
        <v>0</v>
      </c>
      <c r="X138" s="103">
        <f>SUMIF('Emission Factors'!$C:$C,'Sample Report Format'!$I138,'Emission Factors'!$M:$M)*SUMIF('Emission Factors'!$C:$C,'Sample Report Format'!$I138,'Emission Factors'!K:K)*$L138/2000</f>
        <v>0</v>
      </c>
      <c r="Y138" s="104">
        <f>SUMIF('Emission Factors'!$C:$C,'Sample Report Format'!$I138,'Emission Factors'!$M:$M)*SUMIF('Emission Factors'!$C:$C,'Sample Report Format'!$I138,'Emission Factors'!L:L)*$L138/2000</f>
        <v>0</v>
      </c>
    </row>
    <row r="139" spans="1:25" ht="12.75">
      <c r="A139" s="85"/>
      <c r="B139" s="132"/>
      <c r="C139" s="98" t="e">
        <f>VLOOKUP(B139,'CO AB Dis id'!E133:F147,2,FALSE)</f>
        <v>#N/A</v>
      </c>
      <c r="D139" s="132"/>
      <c r="E139" s="98" t="e">
        <f>VLOOKUP(D139,'CO AB Dis id'!E150:F184,2,FALSE)</f>
        <v>#N/A</v>
      </c>
      <c r="F139" s="33"/>
      <c r="G139" s="98" t="e">
        <f>VLOOKUP(F139,'CO AB Dis id'!$B$4:$C$61,2,FALSE)</f>
        <v>#N/A</v>
      </c>
      <c r="H139" s="33"/>
      <c r="I139" s="84" t="e">
        <f>VLOOKUP($H139,'Emission Factors'!$B:$E,2,FALSE)</f>
        <v>#N/A</v>
      </c>
      <c r="J139" s="84" t="e">
        <f>VLOOKUP($H139,'Emission Factors'!$B:$E,3,FALSE)</f>
        <v>#N/A</v>
      </c>
      <c r="K139" s="84" t="e">
        <f>VLOOKUP($H139,'Emission Factors'!$B:$E,4,FALSE)</f>
        <v>#N/A</v>
      </c>
      <c r="L139" s="33"/>
      <c r="M139" s="33"/>
      <c r="N139" s="77"/>
      <c r="O139" s="77"/>
      <c r="P139" s="77"/>
      <c r="Q139" s="86"/>
      <c r="R139" s="107" t="e">
        <f>VLOOKUP(I139,'Emission Factors'!C:M,11,FALSE)</f>
        <v>#N/A</v>
      </c>
      <c r="S139" s="109">
        <f>SUMIF('Emission Factors'!$C:$C,'Sample Report Format'!$I139,'Emission Factors'!$M:$M)*SUMIF('Emission Factors'!$C:$C,'Sample Report Format'!$I139,'Emission Factors'!F:F)*$L139/2000</f>
        <v>0</v>
      </c>
      <c r="T139" s="103">
        <f>SUMIF('Emission Factors'!$C:$C,'Sample Report Format'!$I139,'Emission Factors'!$M:$M)*SUMIF('Emission Factors'!$C:$C,'Sample Report Format'!$I139,'Emission Factors'!G:G)*$L139/2000</f>
        <v>0</v>
      </c>
      <c r="U139" s="103">
        <f>SUMIF('Emission Factors'!$C:$C,'Sample Report Format'!$I139,'Emission Factors'!$M:$M)*SUMIF('Emission Factors'!$C:$C,'Sample Report Format'!$I139,'Emission Factors'!H:H)*$L139/2000</f>
        <v>0</v>
      </c>
      <c r="V139" s="103">
        <f>SUMIF('Emission Factors'!$C:$C,'Sample Report Format'!$I139,'Emission Factors'!$M:$M)*SUMIF('Emission Factors'!$C:$C,'Sample Report Format'!$I139,'Emission Factors'!I:I)*$L139/2000</f>
        <v>0</v>
      </c>
      <c r="W139" s="103">
        <f>SUMIF('Emission Factors'!$C:$C,'Sample Report Format'!$I139,'Emission Factors'!$M:$M)*SUMIF('Emission Factors'!$C:$C,'Sample Report Format'!$I139,'Emission Factors'!J:J)*$L139/2000</f>
        <v>0</v>
      </c>
      <c r="X139" s="103">
        <f>SUMIF('Emission Factors'!$C:$C,'Sample Report Format'!$I139,'Emission Factors'!$M:$M)*SUMIF('Emission Factors'!$C:$C,'Sample Report Format'!$I139,'Emission Factors'!K:K)*$L139/2000</f>
        <v>0</v>
      </c>
      <c r="Y139" s="104">
        <f>SUMIF('Emission Factors'!$C:$C,'Sample Report Format'!$I139,'Emission Factors'!$M:$M)*SUMIF('Emission Factors'!$C:$C,'Sample Report Format'!$I139,'Emission Factors'!L:L)*$L139/2000</f>
        <v>0</v>
      </c>
    </row>
    <row r="140" spans="1:25" ht="12.75">
      <c r="A140" s="85"/>
      <c r="B140" s="132"/>
      <c r="C140" s="98" t="e">
        <f>VLOOKUP(B140,'CO AB Dis id'!E134:F148,2,FALSE)</f>
        <v>#N/A</v>
      </c>
      <c r="D140" s="132"/>
      <c r="E140" s="98" t="e">
        <f>VLOOKUP(D140,'CO AB Dis id'!E151:F185,2,FALSE)</f>
        <v>#N/A</v>
      </c>
      <c r="F140" s="33"/>
      <c r="G140" s="98" t="e">
        <f>VLOOKUP(F140,'CO AB Dis id'!$B$4:$C$61,2,FALSE)</f>
        <v>#N/A</v>
      </c>
      <c r="H140" s="33"/>
      <c r="I140" s="84" t="e">
        <f>VLOOKUP($H140,'Emission Factors'!$B:$E,2,FALSE)</f>
        <v>#N/A</v>
      </c>
      <c r="J140" s="84" t="e">
        <f>VLOOKUP($H140,'Emission Factors'!$B:$E,3,FALSE)</f>
        <v>#N/A</v>
      </c>
      <c r="K140" s="84" t="e">
        <f>VLOOKUP($H140,'Emission Factors'!$B:$E,4,FALSE)</f>
        <v>#N/A</v>
      </c>
      <c r="L140" s="33"/>
      <c r="M140" s="33"/>
      <c r="N140" s="77"/>
      <c r="O140" s="77"/>
      <c r="P140" s="77"/>
      <c r="Q140" s="86"/>
      <c r="R140" s="107" t="e">
        <f>VLOOKUP(I140,'Emission Factors'!C:M,11,FALSE)</f>
        <v>#N/A</v>
      </c>
      <c r="S140" s="109">
        <f>SUMIF('Emission Factors'!$C:$C,'Sample Report Format'!$I140,'Emission Factors'!$M:$M)*SUMIF('Emission Factors'!$C:$C,'Sample Report Format'!$I140,'Emission Factors'!F:F)*$L140/2000</f>
        <v>0</v>
      </c>
      <c r="T140" s="103">
        <f>SUMIF('Emission Factors'!$C:$C,'Sample Report Format'!$I140,'Emission Factors'!$M:$M)*SUMIF('Emission Factors'!$C:$C,'Sample Report Format'!$I140,'Emission Factors'!G:G)*$L140/2000</f>
        <v>0</v>
      </c>
      <c r="U140" s="103">
        <f>SUMIF('Emission Factors'!$C:$C,'Sample Report Format'!$I140,'Emission Factors'!$M:$M)*SUMIF('Emission Factors'!$C:$C,'Sample Report Format'!$I140,'Emission Factors'!H:H)*$L140/2000</f>
        <v>0</v>
      </c>
      <c r="V140" s="103">
        <f>SUMIF('Emission Factors'!$C:$C,'Sample Report Format'!$I140,'Emission Factors'!$M:$M)*SUMIF('Emission Factors'!$C:$C,'Sample Report Format'!$I140,'Emission Factors'!I:I)*$L140/2000</f>
        <v>0</v>
      </c>
      <c r="W140" s="103">
        <f>SUMIF('Emission Factors'!$C:$C,'Sample Report Format'!$I140,'Emission Factors'!$M:$M)*SUMIF('Emission Factors'!$C:$C,'Sample Report Format'!$I140,'Emission Factors'!J:J)*$L140/2000</f>
        <v>0</v>
      </c>
      <c r="X140" s="103">
        <f>SUMIF('Emission Factors'!$C:$C,'Sample Report Format'!$I140,'Emission Factors'!$M:$M)*SUMIF('Emission Factors'!$C:$C,'Sample Report Format'!$I140,'Emission Factors'!K:K)*$L140/2000</f>
        <v>0</v>
      </c>
      <c r="Y140" s="104">
        <f>SUMIF('Emission Factors'!$C:$C,'Sample Report Format'!$I140,'Emission Factors'!$M:$M)*SUMIF('Emission Factors'!$C:$C,'Sample Report Format'!$I140,'Emission Factors'!L:L)*$L140/2000</f>
        <v>0</v>
      </c>
    </row>
    <row r="141" spans="1:25" ht="12.75">
      <c r="A141" s="85"/>
      <c r="B141" s="132"/>
      <c r="C141" s="98" t="e">
        <f>VLOOKUP(B141,'CO AB Dis id'!E135:F149,2,FALSE)</f>
        <v>#N/A</v>
      </c>
      <c r="D141" s="132"/>
      <c r="E141" s="98" t="e">
        <f>VLOOKUP(D141,'CO AB Dis id'!E152:F186,2,FALSE)</f>
        <v>#N/A</v>
      </c>
      <c r="F141" s="33"/>
      <c r="G141" s="98" t="e">
        <f>VLOOKUP(F141,'CO AB Dis id'!$B$4:$C$61,2,FALSE)</f>
        <v>#N/A</v>
      </c>
      <c r="H141" s="33"/>
      <c r="I141" s="84" t="e">
        <f>VLOOKUP($H141,'Emission Factors'!$B:$E,2,FALSE)</f>
        <v>#N/A</v>
      </c>
      <c r="J141" s="84" t="e">
        <f>VLOOKUP($H141,'Emission Factors'!$B:$E,3,FALSE)</f>
        <v>#N/A</v>
      </c>
      <c r="K141" s="84" t="e">
        <f>VLOOKUP($H141,'Emission Factors'!$B:$E,4,FALSE)</f>
        <v>#N/A</v>
      </c>
      <c r="L141" s="33"/>
      <c r="M141" s="33"/>
      <c r="N141" s="77"/>
      <c r="O141" s="77"/>
      <c r="P141" s="77"/>
      <c r="Q141" s="86"/>
      <c r="R141" s="107" t="e">
        <f>VLOOKUP(I141,'Emission Factors'!C:M,11,FALSE)</f>
        <v>#N/A</v>
      </c>
      <c r="S141" s="109">
        <f>SUMIF('Emission Factors'!$C:$C,'Sample Report Format'!$I141,'Emission Factors'!$M:$M)*SUMIF('Emission Factors'!$C:$C,'Sample Report Format'!$I141,'Emission Factors'!F:F)*$L141/2000</f>
        <v>0</v>
      </c>
      <c r="T141" s="103">
        <f>SUMIF('Emission Factors'!$C:$C,'Sample Report Format'!$I141,'Emission Factors'!$M:$M)*SUMIF('Emission Factors'!$C:$C,'Sample Report Format'!$I141,'Emission Factors'!G:G)*$L141/2000</f>
        <v>0</v>
      </c>
      <c r="U141" s="103">
        <f>SUMIF('Emission Factors'!$C:$C,'Sample Report Format'!$I141,'Emission Factors'!$M:$M)*SUMIF('Emission Factors'!$C:$C,'Sample Report Format'!$I141,'Emission Factors'!H:H)*$L141/2000</f>
        <v>0</v>
      </c>
      <c r="V141" s="103">
        <f>SUMIF('Emission Factors'!$C:$C,'Sample Report Format'!$I141,'Emission Factors'!$M:$M)*SUMIF('Emission Factors'!$C:$C,'Sample Report Format'!$I141,'Emission Factors'!I:I)*$L141/2000</f>
        <v>0</v>
      </c>
      <c r="W141" s="103">
        <f>SUMIF('Emission Factors'!$C:$C,'Sample Report Format'!$I141,'Emission Factors'!$M:$M)*SUMIF('Emission Factors'!$C:$C,'Sample Report Format'!$I141,'Emission Factors'!J:J)*$L141/2000</f>
        <v>0</v>
      </c>
      <c r="X141" s="103">
        <f>SUMIF('Emission Factors'!$C:$C,'Sample Report Format'!$I141,'Emission Factors'!$M:$M)*SUMIF('Emission Factors'!$C:$C,'Sample Report Format'!$I141,'Emission Factors'!K:K)*$L141/2000</f>
        <v>0</v>
      </c>
      <c r="Y141" s="104">
        <f>SUMIF('Emission Factors'!$C:$C,'Sample Report Format'!$I141,'Emission Factors'!$M:$M)*SUMIF('Emission Factors'!$C:$C,'Sample Report Format'!$I141,'Emission Factors'!L:L)*$L141/2000</f>
        <v>0</v>
      </c>
    </row>
    <row r="142" spans="1:25" ht="12.75">
      <c r="A142" s="85"/>
      <c r="B142" s="132"/>
      <c r="C142" s="98" t="e">
        <f>VLOOKUP(B142,'CO AB Dis id'!E136:F150,2,FALSE)</f>
        <v>#N/A</v>
      </c>
      <c r="D142" s="132"/>
      <c r="E142" s="98" t="e">
        <f>VLOOKUP(D142,'CO AB Dis id'!E153:F187,2,FALSE)</f>
        <v>#N/A</v>
      </c>
      <c r="F142" s="33"/>
      <c r="G142" s="98" t="e">
        <f>VLOOKUP(F142,'CO AB Dis id'!$B$4:$C$61,2,FALSE)</f>
        <v>#N/A</v>
      </c>
      <c r="H142" s="33"/>
      <c r="I142" s="84" t="e">
        <f>VLOOKUP($H142,'Emission Factors'!$B:$E,2,FALSE)</f>
        <v>#N/A</v>
      </c>
      <c r="J142" s="84" t="e">
        <f>VLOOKUP($H142,'Emission Factors'!$B:$E,3,FALSE)</f>
        <v>#N/A</v>
      </c>
      <c r="K142" s="84" t="e">
        <f>VLOOKUP($H142,'Emission Factors'!$B:$E,4,FALSE)</f>
        <v>#N/A</v>
      </c>
      <c r="L142" s="33"/>
      <c r="M142" s="33"/>
      <c r="N142" s="77"/>
      <c r="O142" s="77"/>
      <c r="P142" s="77"/>
      <c r="Q142" s="86"/>
      <c r="R142" s="107" t="e">
        <f>VLOOKUP(I142,'Emission Factors'!C:M,11,FALSE)</f>
        <v>#N/A</v>
      </c>
      <c r="S142" s="109">
        <f>SUMIF('Emission Factors'!$C:$C,'Sample Report Format'!$I142,'Emission Factors'!$M:$M)*SUMIF('Emission Factors'!$C:$C,'Sample Report Format'!$I142,'Emission Factors'!F:F)*$L142/2000</f>
        <v>0</v>
      </c>
      <c r="T142" s="103">
        <f>SUMIF('Emission Factors'!$C:$C,'Sample Report Format'!$I142,'Emission Factors'!$M:$M)*SUMIF('Emission Factors'!$C:$C,'Sample Report Format'!$I142,'Emission Factors'!G:G)*$L142/2000</f>
        <v>0</v>
      </c>
      <c r="U142" s="103">
        <f>SUMIF('Emission Factors'!$C:$C,'Sample Report Format'!$I142,'Emission Factors'!$M:$M)*SUMIF('Emission Factors'!$C:$C,'Sample Report Format'!$I142,'Emission Factors'!H:H)*$L142/2000</f>
        <v>0</v>
      </c>
      <c r="V142" s="103">
        <f>SUMIF('Emission Factors'!$C:$C,'Sample Report Format'!$I142,'Emission Factors'!$M:$M)*SUMIF('Emission Factors'!$C:$C,'Sample Report Format'!$I142,'Emission Factors'!I:I)*$L142/2000</f>
        <v>0</v>
      </c>
      <c r="W142" s="103">
        <f>SUMIF('Emission Factors'!$C:$C,'Sample Report Format'!$I142,'Emission Factors'!$M:$M)*SUMIF('Emission Factors'!$C:$C,'Sample Report Format'!$I142,'Emission Factors'!J:J)*$L142/2000</f>
        <v>0</v>
      </c>
      <c r="X142" s="103">
        <f>SUMIF('Emission Factors'!$C:$C,'Sample Report Format'!$I142,'Emission Factors'!$M:$M)*SUMIF('Emission Factors'!$C:$C,'Sample Report Format'!$I142,'Emission Factors'!K:K)*$L142/2000</f>
        <v>0</v>
      </c>
      <c r="Y142" s="104">
        <f>SUMIF('Emission Factors'!$C:$C,'Sample Report Format'!$I142,'Emission Factors'!$M:$M)*SUMIF('Emission Factors'!$C:$C,'Sample Report Format'!$I142,'Emission Factors'!L:L)*$L142/2000</f>
        <v>0</v>
      </c>
    </row>
    <row r="143" spans="1:25" ht="12.75">
      <c r="A143" s="85"/>
      <c r="B143" s="132"/>
      <c r="C143" s="98" t="e">
        <f>VLOOKUP(B143,'CO AB Dis id'!E137:F151,2,FALSE)</f>
        <v>#N/A</v>
      </c>
      <c r="D143" s="132"/>
      <c r="E143" s="98" t="e">
        <f>VLOOKUP(D143,'CO AB Dis id'!E154:F188,2,FALSE)</f>
        <v>#N/A</v>
      </c>
      <c r="F143" s="33"/>
      <c r="G143" s="98" t="e">
        <f>VLOOKUP(F143,'CO AB Dis id'!$B$4:$C$61,2,FALSE)</f>
        <v>#N/A</v>
      </c>
      <c r="H143" s="33"/>
      <c r="I143" s="84" t="e">
        <f>VLOOKUP($H143,'Emission Factors'!$B:$E,2,FALSE)</f>
        <v>#N/A</v>
      </c>
      <c r="J143" s="84" t="e">
        <f>VLOOKUP($H143,'Emission Factors'!$B:$E,3,FALSE)</f>
        <v>#N/A</v>
      </c>
      <c r="K143" s="84" t="e">
        <f>VLOOKUP($H143,'Emission Factors'!$B:$E,4,FALSE)</f>
        <v>#N/A</v>
      </c>
      <c r="L143" s="33"/>
      <c r="M143" s="33"/>
      <c r="N143" s="77"/>
      <c r="O143" s="77"/>
      <c r="P143" s="77"/>
      <c r="Q143" s="86"/>
      <c r="R143" s="107" t="e">
        <f>VLOOKUP(I143,'Emission Factors'!C:M,11,FALSE)</f>
        <v>#N/A</v>
      </c>
      <c r="S143" s="109">
        <f>SUMIF('Emission Factors'!$C:$C,'Sample Report Format'!$I143,'Emission Factors'!$M:$M)*SUMIF('Emission Factors'!$C:$C,'Sample Report Format'!$I143,'Emission Factors'!F:F)*$L143/2000</f>
        <v>0</v>
      </c>
      <c r="T143" s="103">
        <f>SUMIF('Emission Factors'!$C:$C,'Sample Report Format'!$I143,'Emission Factors'!$M:$M)*SUMIF('Emission Factors'!$C:$C,'Sample Report Format'!$I143,'Emission Factors'!G:G)*$L143/2000</f>
        <v>0</v>
      </c>
      <c r="U143" s="103">
        <f>SUMIF('Emission Factors'!$C:$C,'Sample Report Format'!$I143,'Emission Factors'!$M:$M)*SUMIF('Emission Factors'!$C:$C,'Sample Report Format'!$I143,'Emission Factors'!H:H)*$L143/2000</f>
        <v>0</v>
      </c>
      <c r="V143" s="103">
        <f>SUMIF('Emission Factors'!$C:$C,'Sample Report Format'!$I143,'Emission Factors'!$M:$M)*SUMIF('Emission Factors'!$C:$C,'Sample Report Format'!$I143,'Emission Factors'!I:I)*$L143/2000</f>
        <v>0</v>
      </c>
      <c r="W143" s="103">
        <f>SUMIF('Emission Factors'!$C:$C,'Sample Report Format'!$I143,'Emission Factors'!$M:$M)*SUMIF('Emission Factors'!$C:$C,'Sample Report Format'!$I143,'Emission Factors'!J:J)*$L143/2000</f>
        <v>0</v>
      </c>
      <c r="X143" s="103">
        <f>SUMIF('Emission Factors'!$C:$C,'Sample Report Format'!$I143,'Emission Factors'!$M:$M)*SUMIF('Emission Factors'!$C:$C,'Sample Report Format'!$I143,'Emission Factors'!K:K)*$L143/2000</f>
        <v>0</v>
      </c>
      <c r="Y143" s="104">
        <f>SUMIF('Emission Factors'!$C:$C,'Sample Report Format'!$I143,'Emission Factors'!$M:$M)*SUMIF('Emission Factors'!$C:$C,'Sample Report Format'!$I143,'Emission Factors'!L:L)*$L143/2000</f>
        <v>0</v>
      </c>
    </row>
    <row r="144" spans="1:25" ht="12.75">
      <c r="A144" s="85"/>
      <c r="B144" s="132"/>
      <c r="C144" s="98" t="e">
        <f>VLOOKUP(B144,'CO AB Dis id'!E138:F152,2,FALSE)</f>
        <v>#N/A</v>
      </c>
      <c r="D144" s="132"/>
      <c r="E144" s="98" t="e">
        <f>VLOOKUP(D144,'CO AB Dis id'!E155:F189,2,FALSE)</f>
        <v>#N/A</v>
      </c>
      <c r="F144" s="33"/>
      <c r="G144" s="98" t="e">
        <f>VLOOKUP(F144,'CO AB Dis id'!$B$4:$C$61,2,FALSE)</f>
        <v>#N/A</v>
      </c>
      <c r="H144" s="33"/>
      <c r="I144" s="84" t="e">
        <f>VLOOKUP($H144,'Emission Factors'!$B:$E,2,FALSE)</f>
        <v>#N/A</v>
      </c>
      <c r="J144" s="84" t="e">
        <f>VLOOKUP($H144,'Emission Factors'!$B:$E,3,FALSE)</f>
        <v>#N/A</v>
      </c>
      <c r="K144" s="84" t="e">
        <f>VLOOKUP($H144,'Emission Factors'!$B:$E,4,FALSE)</f>
        <v>#N/A</v>
      </c>
      <c r="L144" s="33"/>
      <c r="M144" s="33"/>
      <c r="N144" s="77"/>
      <c r="O144" s="77"/>
      <c r="P144" s="77"/>
      <c r="Q144" s="86"/>
      <c r="R144" s="107" t="e">
        <f>VLOOKUP(I144,'Emission Factors'!C:M,11,FALSE)</f>
        <v>#N/A</v>
      </c>
      <c r="S144" s="109">
        <f>SUMIF('Emission Factors'!$C:$C,'Sample Report Format'!$I144,'Emission Factors'!$M:$M)*SUMIF('Emission Factors'!$C:$C,'Sample Report Format'!$I144,'Emission Factors'!F:F)*$L144/2000</f>
        <v>0</v>
      </c>
      <c r="T144" s="103">
        <f>SUMIF('Emission Factors'!$C:$C,'Sample Report Format'!$I144,'Emission Factors'!$M:$M)*SUMIF('Emission Factors'!$C:$C,'Sample Report Format'!$I144,'Emission Factors'!G:G)*$L144/2000</f>
        <v>0</v>
      </c>
      <c r="U144" s="103">
        <f>SUMIF('Emission Factors'!$C:$C,'Sample Report Format'!$I144,'Emission Factors'!$M:$M)*SUMIF('Emission Factors'!$C:$C,'Sample Report Format'!$I144,'Emission Factors'!H:H)*$L144/2000</f>
        <v>0</v>
      </c>
      <c r="V144" s="103">
        <f>SUMIF('Emission Factors'!$C:$C,'Sample Report Format'!$I144,'Emission Factors'!$M:$M)*SUMIF('Emission Factors'!$C:$C,'Sample Report Format'!$I144,'Emission Factors'!I:I)*$L144/2000</f>
        <v>0</v>
      </c>
      <c r="W144" s="103">
        <f>SUMIF('Emission Factors'!$C:$C,'Sample Report Format'!$I144,'Emission Factors'!$M:$M)*SUMIF('Emission Factors'!$C:$C,'Sample Report Format'!$I144,'Emission Factors'!J:J)*$L144/2000</f>
        <v>0</v>
      </c>
      <c r="X144" s="103">
        <f>SUMIF('Emission Factors'!$C:$C,'Sample Report Format'!$I144,'Emission Factors'!$M:$M)*SUMIF('Emission Factors'!$C:$C,'Sample Report Format'!$I144,'Emission Factors'!K:K)*$L144/2000</f>
        <v>0</v>
      </c>
      <c r="Y144" s="104">
        <f>SUMIF('Emission Factors'!$C:$C,'Sample Report Format'!$I144,'Emission Factors'!$M:$M)*SUMIF('Emission Factors'!$C:$C,'Sample Report Format'!$I144,'Emission Factors'!L:L)*$L144/2000</f>
        <v>0</v>
      </c>
    </row>
    <row r="145" spans="1:25" ht="12.75">
      <c r="A145" s="85"/>
      <c r="B145" s="132"/>
      <c r="C145" s="98" t="e">
        <f>VLOOKUP(B145,'CO AB Dis id'!E139:F153,2,FALSE)</f>
        <v>#N/A</v>
      </c>
      <c r="D145" s="132"/>
      <c r="E145" s="98" t="e">
        <f>VLOOKUP(D145,'CO AB Dis id'!E156:F190,2,FALSE)</f>
        <v>#N/A</v>
      </c>
      <c r="F145" s="33"/>
      <c r="G145" s="98" t="e">
        <f>VLOOKUP(F145,'CO AB Dis id'!$B$4:$C$61,2,FALSE)</f>
        <v>#N/A</v>
      </c>
      <c r="H145" s="33"/>
      <c r="I145" s="84" t="e">
        <f>VLOOKUP($H145,'Emission Factors'!$B:$E,2,FALSE)</f>
        <v>#N/A</v>
      </c>
      <c r="J145" s="84" t="e">
        <f>VLOOKUP($H145,'Emission Factors'!$B:$E,3,FALSE)</f>
        <v>#N/A</v>
      </c>
      <c r="K145" s="84" t="e">
        <f>VLOOKUP($H145,'Emission Factors'!$B:$E,4,FALSE)</f>
        <v>#N/A</v>
      </c>
      <c r="L145" s="33"/>
      <c r="M145" s="33"/>
      <c r="N145" s="77"/>
      <c r="O145" s="77"/>
      <c r="P145" s="77"/>
      <c r="Q145" s="86"/>
      <c r="R145" s="107" t="e">
        <f>VLOOKUP(I145,'Emission Factors'!C:M,11,FALSE)</f>
        <v>#N/A</v>
      </c>
      <c r="S145" s="109">
        <f>SUMIF('Emission Factors'!$C:$C,'Sample Report Format'!$I145,'Emission Factors'!$M:$M)*SUMIF('Emission Factors'!$C:$C,'Sample Report Format'!$I145,'Emission Factors'!F:F)*$L145/2000</f>
        <v>0</v>
      </c>
      <c r="T145" s="103">
        <f>SUMIF('Emission Factors'!$C:$C,'Sample Report Format'!$I145,'Emission Factors'!$M:$M)*SUMIF('Emission Factors'!$C:$C,'Sample Report Format'!$I145,'Emission Factors'!G:G)*$L145/2000</f>
        <v>0</v>
      </c>
      <c r="U145" s="103">
        <f>SUMIF('Emission Factors'!$C:$C,'Sample Report Format'!$I145,'Emission Factors'!$M:$M)*SUMIF('Emission Factors'!$C:$C,'Sample Report Format'!$I145,'Emission Factors'!H:H)*$L145/2000</f>
        <v>0</v>
      </c>
      <c r="V145" s="103">
        <f>SUMIF('Emission Factors'!$C:$C,'Sample Report Format'!$I145,'Emission Factors'!$M:$M)*SUMIF('Emission Factors'!$C:$C,'Sample Report Format'!$I145,'Emission Factors'!I:I)*$L145/2000</f>
        <v>0</v>
      </c>
      <c r="W145" s="103">
        <f>SUMIF('Emission Factors'!$C:$C,'Sample Report Format'!$I145,'Emission Factors'!$M:$M)*SUMIF('Emission Factors'!$C:$C,'Sample Report Format'!$I145,'Emission Factors'!J:J)*$L145/2000</f>
        <v>0</v>
      </c>
      <c r="X145" s="103">
        <f>SUMIF('Emission Factors'!$C:$C,'Sample Report Format'!$I145,'Emission Factors'!$M:$M)*SUMIF('Emission Factors'!$C:$C,'Sample Report Format'!$I145,'Emission Factors'!K:K)*$L145/2000</f>
        <v>0</v>
      </c>
      <c r="Y145" s="104">
        <f>SUMIF('Emission Factors'!$C:$C,'Sample Report Format'!$I145,'Emission Factors'!$M:$M)*SUMIF('Emission Factors'!$C:$C,'Sample Report Format'!$I145,'Emission Factors'!L:L)*$L145/2000</f>
        <v>0</v>
      </c>
    </row>
    <row r="146" spans="1:25" ht="12.75">
      <c r="A146" s="85"/>
      <c r="B146" s="132"/>
      <c r="C146" s="98" t="e">
        <f>VLOOKUP(B146,'CO AB Dis id'!E140:F154,2,FALSE)</f>
        <v>#N/A</v>
      </c>
      <c r="D146" s="132"/>
      <c r="E146" s="98" t="e">
        <f>VLOOKUP(D146,'CO AB Dis id'!E157:F191,2,FALSE)</f>
        <v>#N/A</v>
      </c>
      <c r="F146" s="33"/>
      <c r="G146" s="98" t="e">
        <f>VLOOKUP(F146,'CO AB Dis id'!$B$4:$C$61,2,FALSE)</f>
        <v>#N/A</v>
      </c>
      <c r="H146" s="33"/>
      <c r="I146" s="84" t="e">
        <f>VLOOKUP($H146,'Emission Factors'!$B:$E,2,FALSE)</f>
        <v>#N/A</v>
      </c>
      <c r="J146" s="84" t="e">
        <f>VLOOKUP($H146,'Emission Factors'!$B:$E,3,FALSE)</f>
        <v>#N/A</v>
      </c>
      <c r="K146" s="84" t="e">
        <f>VLOOKUP($H146,'Emission Factors'!$B:$E,4,FALSE)</f>
        <v>#N/A</v>
      </c>
      <c r="L146" s="33"/>
      <c r="M146" s="33"/>
      <c r="N146" s="77"/>
      <c r="O146" s="77"/>
      <c r="P146" s="77"/>
      <c r="Q146" s="86"/>
      <c r="R146" s="107" t="e">
        <f>VLOOKUP(I146,'Emission Factors'!C:M,11,FALSE)</f>
        <v>#N/A</v>
      </c>
      <c r="S146" s="109">
        <f>SUMIF('Emission Factors'!$C:$C,'Sample Report Format'!$I146,'Emission Factors'!$M:$M)*SUMIF('Emission Factors'!$C:$C,'Sample Report Format'!$I146,'Emission Factors'!F:F)*$L146/2000</f>
        <v>0</v>
      </c>
      <c r="T146" s="103">
        <f>SUMIF('Emission Factors'!$C:$C,'Sample Report Format'!$I146,'Emission Factors'!$M:$M)*SUMIF('Emission Factors'!$C:$C,'Sample Report Format'!$I146,'Emission Factors'!G:G)*$L146/2000</f>
        <v>0</v>
      </c>
      <c r="U146" s="103">
        <f>SUMIF('Emission Factors'!$C:$C,'Sample Report Format'!$I146,'Emission Factors'!$M:$M)*SUMIF('Emission Factors'!$C:$C,'Sample Report Format'!$I146,'Emission Factors'!H:H)*$L146/2000</f>
        <v>0</v>
      </c>
      <c r="V146" s="103">
        <f>SUMIF('Emission Factors'!$C:$C,'Sample Report Format'!$I146,'Emission Factors'!$M:$M)*SUMIF('Emission Factors'!$C:$C,'Sample Report Format'!$I146,'Emission Factors'!I:I)*$L146/2000</f>
        <v>0</v>
      </c>
      <c r="W146" s="103">
        <f>SUMIF('Emission Factors'!$C:$C,'Sample Report Format'!$I146,'Emission Factors'!$M:$M)*SUMIF('Emission Factors'!$C:$C,'Sample Report Format'!$I146,'Emission Factors'!J:J)*$L146/2000</f>
        <v>0</v>
      </c>
      <c r="X146" s="103">
        <f>SUMIF('Emission Factors'!$C:$C,'Sample Report Format'!$I146,'Emission Factors'!$M:$M)*SUMIF('Emission Factors'!$C:$C,'Sample Report Format'!$I146,'Emission Factors'!K:K)*$L146/2000</f>
        <v>0</v>
      </c>
      <c r="Y146" s="104">
        <f>SUMIF('Emission Factors'!$C:$C,'Sample Report Format'!$I146,'Emission Factors'!$M:$M)*SUMIF('Emission Factors'!$C:$C,'Sample Report Format'!$I146,'Emission Factors'!L:L)*$L146/2000</f>
        <v>0</v>
      </c>
    </row>
    <row r="147" spans="1:25" ht="12.75">
      <c r="A147" s="85"/>
      <c r="B147" s="132"/>
      <c r="C147" s="98" t="e">
        <f>VLOOKUP(B147,'CO AB Dis id'!E141:F155,2,FALSE)</f>
        <v>#N/A</v>
      </c>
      <c r="D147" s="132"/>
      <c r="E147" s="98" t="e">
        <f>VLOOKUP(D147,'CO AB Dis id'!E158:F192,2,FALSE)</f>
        <v>#N/A</v>
      </c>
      <c r="F147" s="33"/>
      <c r="G147" s="98" t="e">
        <f>VLOOKUP(F147,'CO AB Dis id'!$B$4:$C$61,2,FALSE)</f>
        <v>#N/A</v>
      </c>
      <c r="H147" s="33"/>
      <c r="I147" s="84" t="e">
        <f>VLOOKUP($H147,'Emission Factors'!$B:$E,2,FALSE)</f>
        <v>#N/A</v>
      </c>
      <c r="J147" s="84" t="e">
        <f>VLOOKUP($H147,'Emission Factors'!$B:$E,3,FALSE)</f>
        <v>#N/A</v>
      </c>
      <c r="K147" s="84" t="e">
        <f>VLOOKUP($H147,'Emission Factors'!$B:$E,4,FALSE)</f>
        <v>#N/A</v>
      </c>
      <c r="L147" s="33"/>
      <c r="M147" s="33"/>
      <c r="N147" s="77"/>
      <c r="O147" s="77"/>
      <c r="P147" s="77"/>
      <c r="Q147" s="86"/>
      <c r="R147" s="107" t="e">
        <f>VLOOKUP(I147,'Emission Factors'!C:M,11,FALSE)</f>
        <v>#N/A</v>
      </c>
      <c r="S147" s="109">
        <f>SUMIF('Emission Factors'!$C:$C,'Sample Report Format'!$I147,'Emission Factors'!$M:$M)*SUMIF('Emission Factors'!$C:$C,'Sample Report Format'!$I147,'Emission Factors'!F:F)*$L147/2000</f>
        <v>0</v>
      </c>
      <c r="T147" s="103">
        <f>SUMIF('Emission Factors'!$C:$C,'Sample Report Format'!$I147,'Emission Factors'!$M:$M)*SUMIF('Emission Factors'!$C:$C,'Sample Report Format'!$I147,'Emission Factors'!G:G)*$L147/2000</f>
        <v>0</v>
      </c>
      <c r="U147" s="103">
        <f>SUMIF('Emission Factors'!$C:$C,'Sample Report Format'!$I147,'Emission Factors'!$M:$M)*SUMIF('Emission Factors'!$C:$C,'Sample Report Format'!$I147,'Emission Factors'!H:H)*$L147/2000</f>
        <v>0</v>
      </c>
      <c r="V147" s="103">
        <f>SUMIF('Emission Factors'!$C:$C,'Sample Report Format'!$I147,'Emission Factors'!$M:$M)*SUMIF('Emission Factors'!$C:$C,'Sample Report Format'!$I147,'Emission Factors'!I:I)*$L147/2000</f>
        <v>0</v>
      </c>
      <c r="W147" s="103">
        <f>SUMIF('Emission Factors'!$C:$C,'Sample Report Format'!$I147,'Emission Factors'!$M:$M)*SUMIF('Emission Factors'!$C:$C,'Sample Report Format'!$I147,'Emission Factors'!J:J)*$L147/2000</f>
        <v>0</v>
      </c>
      <c r="X147" s="103">
        <f>SUMIF('Emission Factors'!$C:$C,'Sample Report Format'!$I147,'Emission Factors'!$M:$M)*SUMIF('Emission Factors'!$C:$C,'Sample Report Format'!$I147,'Emission Factors'!K:K)*$L147/2000</f>
        <v>0</v>
      </c>
      <c r="Y147" s="104">
        <f>SUMIF('Emission Factors'!$C:$C,'Sample Report Format'!$I147,'Emission Factors'!$M:$M)*SUMIF('Emission Factors'!$C:$C,'Sample Report Format'!$I147,'Emission Factors'!L:L)*$L147/2000</f>
        <v>0</v>
      </c>
    </row>
    <row r="148" spans="1:25" ht="12.75">
      <c r="A148" s="85"/>
      <c r="B148" s="132"/>
      <c r="C148" s="98" t="e">
        <f>VLOOKUP(B148,'CO AB Dis id'!E142:F156,2,FALSE)</f>
        <v>#N/A</v>
      </c>
      <c r="D148" s="132"/>
      <c r="E148" s="98" t="e">
        <f>VLOOKUP(D148,'CO AB Dis id'!E159:F193,2,FALSE)</f>
        <v>#N/A</v>
      </c>
      <c r="F148" s="33"/>
      <c r="G148" s="98" t="e">
        <f>VLOOKUP(F148,'CO AB Dis id'!$B$4:$C$61,2,FALSE)</f>
        <v>#N/A</v>
      </c>
      <c r="H148" s="33"/>
      <c r="I148" s="84" t="e">
        <f>VLOOKUP($H148,'Emission Factors'!$B:$E,2,FALSE)</f>
        <v>#N/A</v>
      </c>
      <c r="J148" s="84" t="e">
        <f>VLOOKUP($H148,'Emission Factors'!$B:$E,3,FALSE)</f>
        <v>#N/A</v>
      </c>
      <c r="K148" s="84" t="e">
        <f>VLOOKUP($H148,'Emission Factors'!$B:$E,4,FALSE)</f>
        <v>#N/A</v>
      </c>
      <c r="L148" s="33"/>
      <c r="M148" s="33"/>
      <c r="N148" s="77"/>
      <c r="O148" s="77"/>
      <c r="P148" s="77"/>
      <c r="Q148" s="86"/>
      <c r="R148" s="107" t="e">
        <f>VLOOKUP(I148,'Emission Factors'!C:M,11,FALSE)</f>
        <v>#N/A</v>
      </c>
      <c r="S148" s="109">
        <f>SUMIF('Emission Factors'!$C:$C,'Sample Report Format'!$I148,'Emission Factors'!$M:$M)*SUMIF('Emission Factors'!$C:$C,'Sample Report Format'!$I148,'Emission Factors'!F:F)*$L148/2000</f>
        <v>0</v>
      </c>
      <c r="T148" s="103">
        <f>SUMIF('Emission Factors'!$C:$C,'Sample Report Format'!$I148,'Emission Factors'!$M:$M)*SUMIF('Emission Factors'!$C:$C,'Sample Report Format'!$I148,'Emission Factors'!G:G)*$L148/2000</f>
        <v>0</v>
      </c>
      <c r="U148" s="103">
        <f>SUMIF('Emission Factors'!$C:$C,'Sample Report Format'!$I148,'Emission Factors'!$M:$M)*SUMIF('Emission Factors'!$C:$C,'Sample Report Format'!$I148,'Emission Factors'!H:H)*$L148/2000</f>
        <v>0</v>
      </c>
      <c r="V148" s="103">
        <f>SUMIF('Emission Factors'!$C:$C,'Sample Report Format'!$I148,'Emission Factors'!$M:$M)*SUMIF('Emission Factors'!$C:$C,'Sample Report Format'!$I148,'Emission Factors'!I:I)*$L148/2000</f>
        <v>0</v>
      </c>
      <c r="W148" s="103">
        <f>SUMIF('Emission Factors'!$C:$C,'Sample Report Format'!$I148,'Emission Factors'!$M:$M)*SUMIF('Emission Factors'!$C:$C,'Sample Report Format'!$I148,'Emission Factors'!J:J)*$L148/2000</f>
        <v>0</v>
      </c>
      <c r="X148" s="103">
        <f>SUMIF('Emission Factors'!$C:$C,'Sample Report Format'!$I148,'Emission Factors'!$M:$M)*SUMIF('Emission Factors'!$C:$C,'Sample Report Format'!$I148,'Emission Factors'!K:K)*$L148/2000</f>
        <v>0</v>
      </c>
      <c r="Y148" s="104">
        <f>SUMIF('Emission Factors'!$C:$C,'Sample Report Format'!$I148,'Emission Factors'!$M:$M)*SUMIF('Emission Factors'!$C:$C,'Sample Report Format'!$I148,'Emission Factors'!L:L)*$L148/2000</f>
        <v>0</v>
      </c>
    </row>
    <row r="149" spans="1:25" ht="12.75">
      <c r="A149" s="85"/>
      <c r="B149" s="132"/>
      <c r="C149" s="98" t="e">
        <f>VLOOKUP(B149,'CO AB Dis id'!E143:F157,2,FALSE)</f>
        <v>#N/A</v>
      </c>
      <c r="D149" s="132"/>
      <c r="E149" s="98" t="e">
        <f>VLOOKUP(D149,'CO AB Dis id'!E160:F194,2,FALSE)</f>
        <v>#N/A</v>
      </c>
      <c r="F149" s="33"/>
      <c r="G149" s="98" t="e">
        <f>VLOOKUP(F149,'CO AB Dis id'!$B$4:$C$61,2,FALSE)</f>
        <v>#N/A</v>
      </c>
      <c r="H149" s="33"/>
      <c r="I149" s="84" t="e">
        <f>VLOOKUP($H149,'Emission Factors'!$B:$E,2,FALSE)</f>
        <v>#N/A</v>
      </c>
      <c r="J149" s="84" t="e">
        <f>VLOOKUP($H149,'Emission Factors'!$B:$E,3,FALSE)</f>
        <v>#N/A</v>
      </c>
      <c r="K149" s="84" t="e">
        <f>VLOOKUP($H149,'Emission Factors'!$B:$E,4,FALSE)</f>
        <v>#N/A</v>
      </c>
      <c r="L149" s="33"/>
      <c r="M149" s="33"/>
      <c r="N149" s="77"/>
      <c r="O149" s="77"/>
      <c r="P149" s="77"/>
      <c r="Q149" s="86"/>
      <c r="R149" s="107" t="e">
        <f>VLOOKUP(I149,'Emission Factors'!C:M,11,FALSE)</f>
        <v>#N/A</v>
      </c>
      <c r="S149" s="109">
        <f>SUMIF('Emission Factors'!$C:$C,'Sample Report Format'!$I149,'Emission Factors'!$M:$M)*SUMIF('Emission Factors'!$C:$C,'Sample Report Format'!$I149,'Emission Factors'!F:F)*$L149/2000</f>
        <v>0</v>
      </c>
      <c r="T149" s="103">
        <f>SUMIF('Emission Factors'!$C:$C,'Sample Report Format'!$I149,'Emission Factors'!$M:$M)*SUMIF('Emission Factors'!$C:$C,'Sample Report Format'!$I149,'Emission Factors'!G:G)*$L149/2000</f>
        <v>0</v>
      </c>
      <c r="U149" s="103">
        <f>SUMIF('Emission Factors'!$C:$C,'Sample Report Format'!$I149,'Emission Factors'!$M:$M)*SUMIF('Emission Factors'!$C:$C,'Sample Report Format'!$I149,'Emission Factors'!H:H)*$L149/2000</f>
        <v>0</v>
      </c>
      <c r="V149" s="103">
        <f>SUMIF('Emission Factors'!$C:$C,'Sample Report Format'!$I149,'Emission Factors'!$M:$M)*SUMIF('Emission Factors'!$C:$C,'Sample Report Format'!$I149,'Emission Factors'!I:I)*$L149/2000</f>
        <v>0</v>
      </c>
      <c r="W149" s="103">
        <f>SUMIF('Emission Factors'!$C:$C,'Sample Report Format'!$I149,'Emission Factors'!$M:$M)*SUMIF('Emission Factors'!$C:$C,'Sample Report Format'!$I149,'Emission Factors'!J:J)*$L149/2000</f>
        <v>0</v>
      </c>
      <c r="X149" s="103">
        <f>SUMIF('Emission Factors'!$C:$C,'Sample Report Format'!$I149,'Emission Factors'!$M:$M)*SUMIF('Emission Factors'!$C:$C,'Sample Report Format'!$I149,'Emission Factors'!K:K)*$L149/2000</f>
        <v>0</v>
      </c>
      <c r="Y149" s="104">
        <f>SUMIF('Emission Factors'!$C:$C,'Sample Report Format'!$I149,'Emission Factors'!$M:$M)*SUMIF('Emission Factors'!$C:$C,'Sample Report Format'!$I149,'Emission Factors'!L:L)*$L149/2000</f>
        <v>0</v>
      </c>
    </row>
    <row r="150" spans="1:25" ht="12.75">
      <c r="A150" s="85"/>
      <c r="B150" s="132"/>
      <c r="C150" s="98" t="e">
        <f>VLOOKUP(B150,'CO AB Dis id'!E144:F158,2,FALSE)</f>
        <v>#N/A</v>
      </c>
      <c r="D150" s="132"/>
      <c r="E150" s="98" t="e">
        <f>VLOOKUP(D150,'CO AB Dis id'!E161:F195,2,FALSE)</f>
        <v>#N/A</v>
      </c>
      <c r="F150" s="33"/>
      <c r="G150" s="98" t="e">
        <f>VLOOKUP(F150,'CO AB Dis id'!$B$4:$C$61,2,FALSE)</f>
        <v>#N/A</v>
      </c>
      <c r="H150" s="33"/>
      <c r="I150" s="84" t="e">
        <f>VLOOKUP($H150,'Emission Factors'!$B:$E,2,FALSE)</f>
        <v>#N/A</v>
      </c>
      <c r="J150" s="84" t="e">
        <f>VLOOKUP($H150,'Emission Factors'!$B:$E,3,FALSE)</f>
        <v>#N/A</v>
      </c>
      <c r="K150" s="84" t="e">
        <f>VLOOKUP($H150,'Emission Factors'!$B:$E,4,FALSE)</f>
        <v>#N/A</v>
      </c>
      <c r="L150" s="33"/>
      <c r="M150" s="33"/>
      <c r="N150" s="77"/>
      <c r="O150" s="77"/>
      <c r="P150" s="77"/>
      <c r="Q150" s="86"/>
      <c r="R150" s="107" t="e">
        <f>VLOOKUP(I150,'Emission Factors'!C:M,11,FALSE)</f>
        <v>#N/A</v>
      </c>
      <c r="S150" s="109">
        <f>SUMIF('Emission Factors'!$C:$C,'Sample Report Format'!$I150,'Emission Factors'!$M:$M)*SUMIF('Emission Factors'!$C:$C,'Sample Report Format'!$I150,'Emission Factors'!F:F)*$L150/2000</f>
        <v>0</v>
      </c>
      <c r="T150" s="103">
        <f>SUMIF('Emission Factors'!$C:$C,'Sample Report Format'!$I150,'Emission Factors'!$M:$M)*SUMIF('Emission Factors'!$C:$C,'Sample Report Format'!$I150,'Emission Factors'!G:G)*$L150/2000</f>
        <v>0</v>
      </c>
      <c r="U150" s="103">
        <f>SUMIF('Emission Factors'!$C:$C,'Sample Report Format'!$I150,'Emission Factors'!$M:$M)*SUMIF('Emission Factors'!$C:$C,'Sample Report Format'!$I150,'Emission Factors'!H:H)*$L150/2000</f>
        <v>0</v>
      </c>
      <c r="V150" s="103">
        <f>SUMIF('Emission Factors'!$C:$C,'Sample Report Format'!$I150,'Emission Factors'!$M:$M)*SUMIF('Emission Factors'!$C:$C,'Sample Report Format'!$I150,'Emission Factors'!I:I)*$L150/2000</f>
        <v>0</v>
      </c>
      <c r="W150" s="103">
        <f>SUMIF('Emission Factors'!$C:$C,'Sample Report Format'!$I150,'Emission Factors'!$M:$M)*SUMIF('Emission Factors'!$C:$C,'Sample Report Format'!$I150,'Emission Factors'!J:J)*$L150/2000</f>
        <v>0</v>
      </c>
      <c r="X150" s="103">
        <f>SUMIF('Emission Factors'!$C:$C,'Sample Report Format'!$I150,'Emission Factors'!$M:$M)*SUMIF('Emission Factors'!$C:$C,'Sample Report Format'!$I150,'Emission Factors'!K:K)*$L150/2000</f>
        <v>0</v>
      </c>
      <c r="Y150" s="104">
        <f>SUMIF('Emission Factors'!$C:$C,'Sample Report Format'!$I150,'Emission Factors'!$M:$M)*SUMIF('Emission Factors'!$C:$C,'Sample Report Format'!$I150,'Emission Factors'!L:L)*$L150/2000</f>
        <v>0</v>
      </c>
    </row>
    <row r="151" spans="1:25" ht="12.75">
      <c r="A151" s="85"/>
      <c r="B151" s="132"/>
      <c r="C151" s="98" t="e">
        <f>VLOOKUP(B151,'CO AB Dis id'!E145:F159,2,FALSE)</f>
        <v>#N/A</v>
      </c>
      <c r="D151" s="132"/>
      <c r="E151" s="98" t="e">
        <f>VLOOKUP(D151,'CO AB Dis id'!E162:F196,2,FALSE)</f>
        <v>#N/A</v>
      </c>
      <c r="F151" s="33"/>
      <c r="G151" s="98" t="e">
        <f>VLOOKUP(F151,'CO AB Dis id'!$B$4:$C$61,2,FALSE)</f>
        <v>#N/A</v>
      </c>
      <c r="H151" s="33"/>
      <c r="I151" s="84" t="e">
        <f>VLOOKUP($H151,'Emission Factors'!$B:$E,2,FALSE)</f>
        <v>#N/A</v>
      </c>
      <c r="J151" s="84" t="e">
        <f>VLOOKUP($H151,'Emission Factors'!$B:$E,3,FALSE)</f>
        <v>#N/A</v>
      </c>
      <c r="K151" s="84" t="e">
        <f>VLOOKUP($H151,'Emission Factors'!$B:$E,4,FALSE)</f>
        <v>#N/A</v>
      </c>
      <c r="L151" s="33"/>
      <c r="M151" s="33"/>
      <c r="N151" s="77"/>
      <c r="O151" s="77"/>
      <c r="P151" s="77"/>
      <c r="Q151" s="86"/>
      <c r="R151" s="107" t="e">
        <f>VLOOKUP(I151,'Emission Factors'!C:M,11,FALSE)</f>
        <v>#N/A</v>
      </c>
      <c r="S151" s="109">
        <f>SUMIF('Emission Factors'!$C:$C,'Sample Report Format'!$I151,'Emission Factors'!$M:$M)*SUMIF('Emission Factors'!$C:$C,'Sample Report Format'!$I151,'Emission Factors'!F:F)*$L151/2000</f>
        <v>0</v>
      </c>
      <c r="T151" s="103">
        <f>SUMIF('Emission Factors'!$C:$C,'Sample Report Format'!$I151,'Emission Factors'!$M:$M)*SUMIF('Emission Factors'!$C:$C,'Sample Report Format'!$I151,'Emission Factors'!G:G)*$L151/2000</f>
        <v>0</v>
      </c>
      <c r="U151" s="103">
        <f>SUMIF('Emission Factors'!$C:$C,'Sample Report Format'!$I151,'Emission Factors'!$M:$M)*SUMIF('Emission Factors'!$C:$C,'Sample Report Format'!$I151,'Emission Factors'!H:H)*$L151/2000</f>
        <v>0</v>
      </c>
      <c r="V151" s="103">
        <f>SUMIF('Emission Factors'!$C:$C,'Sample Report Format'!$I151,'Emission Factors'!$M:$M)*SUMIF('Emission Factors'!$C:$C,'Sample Report Format'!$I151,'Emission Factors'!I:I)*$L151/2000</f>
        <v>0</v>
      </c>
      <c r="W151" s="103">
        <f>SUMIF('Emission Factors'!$C:$C,'Sample Report Format'!$I151,'Emission Factors'!$M:$M)*SUMIF('Emission Factors'!$C:$C,'Sample Report Format'!$I151,'Emission Factors'!J:J)*$L151/2000</f>
        <v>0</v>
      </c>
      <c r="X151" s="103">
        <f>SUMIF('Emission Factors'!$C:$C,'Sample Report Format'!$I151,'Emission Factors'!$M:$M)*SUMIF('Emission Factors'!$C:$C,'Sample Report Format'!$I151,'Emission Factors'!K:K)*$L151/2000</f>
        <v>0</v>
      </c>
      <c r="Y151" s="104">
        <f>SUMIF('Emission Factors'!$C:$C,'Sample Report Format'!$I151,'Emission Factors'!$M:$M)*SUMIF('Emission Factors'!$C:$C,'Sample Report Format'!$I151,'Emission Factors'!L:L)*$L151/2000</f>
        <v>0</v>
      </c>
    </row>
    <row r="152" spans="1:25" ht="12.75">
      <c r="A152" s="85"/>
      <c r="B152" s="132"/>
      <c r="C152" s="98" t="e">
        <f>VLOOKUP(B152,'CO AB Dis id'!E146:F160,2,FALSE)</f>
        <v>#N/A</v>
      </c>
      <c r="D152" s="132"/>
      <c r="E152" s="98" t="e">
        <f>VLOOKUP(D152,'CO AB Dis id'!E163:F197,2,FALSE)</f>
        <v>#N/A</v>
      </c>
      <c r="F152" s="33"/>
      <c r="G152" s="98" t="e">
        <f>VLOOKUP(F152,'CO AB Dis id'!$B$4:$C$61,2,FALSE)</f>
        <v>#N/A</v>
      </c>
      <c r="H152" s="33"/>
      <c r="I152" s="84" t="e">
        <f>VLOOKUP($H152,'Emission Factors'!$B:$E,2,FALSE)</f>
        <v>#N/A</v>
      </c>
      <c r="J152" s="84" t="e">
        <f>VLOOKUP($H152,'Emission Factors'!$B:$E,3,FALSE)</f>
        <v>#N/A</v>
      </c>
      <c r="K152" s="84" t="e">
        <f>VLOOKUP($H152,'Emission Factors'!$B:$E,4,FALSE)</f>
        <v>#N/A</v>
      </c>
      <c r="L152" s="33"/>
      <c r="M152" s="33"/>
      <c r="N152" s="77"/>
      <c r="O152" s="77"/>
      <c r="P152" s="77"/>
      <c r="Q152" s="86"/>
      <c r="R152" s="107" t="e">
        <f>VLOOKUP(I152,'Emission Factors'!C:M,11,FALSE)</f>
        <v>#N/A</v>
      </c>
      <c r="S152" s="109">
        <f>SUMIF('Emission Factors'!$C:$C,'Sample Report Format'!$I152,'Emission Factors'!$M:$M)*SUMIF('Emission Factors'!$C:$C,'Sample Report Format'!$I152,'Emission Factors'!F:F)*$L152/2000</f>
        <v>0</v>
      </c>
      <c r="T152" s="103">
        <f>SUMIF('Emission Factors'!$C:$C,'Sample Report Format'!$I152,'Emission Factors'!$M:$M)*SUMIF('Emission Factors'!$C:$C,'Sample Report Format'!$I152,'Emission Factors'!G:G)*$L152/2000</f>
        <v>0</v>
      </c>
      <c r="U152" s="103">
        <f>SUMIF('Emission Factors'!$C:$C,'Sample Report Format'!$I152,'Emission Factors'!$M:$M)*SUMIF('Emission Factors'!$C:$C,'Sample Report Format'!$I152,'Emission Factors'!H:H)*$L152/2000</f>
        <v>0</v>
      </c>
      <c r="V152" s="103">
        <f>SUMIF('Emission Factors'!$C:$C,'Sample Report Format'!$I152,'Emission Factors'!$M:$M)*SUMIF('Emission Factors'!$C:$C,'Sample Report Format'!$I152,'Emission Factors'!I:I)*$L152/2000</f>
        <v>0</v>
      </c>
      <c r="W152" s="103">
        <f>SUMIF('Emission Factors'!$C:$C,'Sample Report Format'!$I152,'Emission Factors'!$M:$M)*SUMIF('Emission Factors'!$C:$C,'Sample Report Format'!$I152,'Emission Factors'!J:J)*$L152/2000</f>
        <v>0</v>
      </c>
      <c r="X152" s="103">
        <f>SUMIF('Emission Factors'!$C:$C,'Sample Report Format'!$I152,'Emission Factors'!$M:$M)*SUMIF('Emission Factors'!$C:$C,'Sample Report Format'!$I152,'Emission Factors'!K:K)*$L152/2000</f>
        <v>0</v>
      </c>
      <c r="Y152" s="104">
        <f>SUMIF('Emission Factors'!$C:$C,'Sample Report Format'!$I152,'Emission Factors'!$M:$M)*SUMIF('Emission Factors'!$C:$C,'Sample Report Format'!$I152,'Emission Factors'!L:L)*$L152/2000</f>
        <v>0</v>
      </c>
    </row>
    <row r="153" spans="1:25" ht="12.75">
      <c r="A153" s="85"/>
      <c r="B153" s="132"/>
      <c r="C153" s="98" t="e">
        <f>VLOOKUP(B153,'CO AB Dis id'!E147:F161,2,FALSE)</f>
        <v>#N/A</v>
      </c>
      <c r="D153" s="132"/>
      <c r="E153" s="98" t="e">
        <f>VLOOKUP(D153,'CO AB Dis id'!E164:F198,2,FALSE)</f>
        <v>#N/A</v>
      </c>
      <c r="F153" s="33"/>
      <c r="G153" s="98" t="e">
        <f>VLOOKUP(F153,'CO AB Dis id'!$B$4:$C$61,2,FALSE)</f>
        <v>#N/A</v>
      </c>
      <c r="H153" s="33"/>
      <c r="I153" s="84" t="e">
        <f>VLOOKUP($H153,'Emission Factors'!$B:$E,2,FALSE)</f>
        <v>#N/A</v>
      </c>
      <c r="J153" s="84" t="e">
        <f>VLOOKUP($H153,'Emission Factors'!$B:$E,3,FALSE)</f>
        <v>#N/A</v>
      </c>
      <c r="K153" s="84" t="e">
        <f>VLOOKUP($H153,'Emission Factors'!$B:$E,4,FALSE)</f>
        <v>#N/A</v>
      </c>
      <c r="L153" s="33"/>
      <c r="M153" s="33"/>
      <c r="N153" s="77"/>
      <c r="O153" s="77"/>
      <c r="P153" s="77"/>
      <c r="Q153" s="86"/>
      <c r="R153" s="107" t="e">
        <f>VLOOKUP(I153,'Emission Factors'!C:M,11,FALSE)</f>
        <v>#N/A</v>
      </c>
      <c r="S153" s="109">
        <f>SUMIF('Emission Factors'!$C:$C,'Sample Report Format'!$I153,'Emission Factors'!$M:$M)*SUMIF('Emission Factors'!$C:$C,'Sample Report Format'!$I153,'Emission Factors'!F:F)*$L153/2000</f>
        <v>0</v>
      </c>
      <c r="T153" s="103">
        <f>SUMIF('Emission Factors'!$C:$C,'Sample Report Format'!$I153,'Emission Factors'!$M:$M)*SUMIF('Emission Factors'!$C:$C,'Sample Report Format'!$I153,'Emission Factors'!G:G)*$L153/2000</f>
        <v>0</v>
      </c>
      <c r="U153" s="103">
        <f>SUMIF('Emission Factors'!$C:$C,'Sample Report Format'!$I153,'Emission Factors'!$M:$M)*SUMIF('Emission Factors'!$C:$C,'Sample Report Format'!$I153,'Emission Factors'!H:H)*$L153/2000</f>
        <v>0</v>
      </c>
      <c r="V153" s="103">
        <f>SUMIF('Emission Factors'!$C:$C,'Sample Report Format'!$I153,'Emission Factors'!$M:$M)*SUMIF('Emission Factors'!$C:$C,'Sample Report Format'!$I153,'Emission Factors'!I:I)*$L153/2000</f>
        <v>0</v>
      </c>
      <c r="W153" s="103">
        <f>SUMIF('Emission Factors'!$C:$C,'Sample Report Format'!$I153,'Emission Factors'!$M:$M)*SUMIF('Emission Factors'!$C:$C,'Sample Report Format'!$I153,'Emission Factors'!J:J)*$L153/2000</f>
        <v>0</v>
      </c>
      <c r="X153" s="103">
        <f>SUMIF('Emission Factors'!$C:$C,'Sample Report Format'!$I153,'Emission Factors'!$M:$M)*SUMIF('Emission Factors'!$C:$C,'Sample Report Format'!$I153,'Emission Factors'!K:K)*$L153/2000</f>
        <v>0</v>
      </c>
      <c r="Y153" s="104">
        <f>SUMIF('Emission Factors'!$C:$C,'Sample Report Format'!$I153,'Emission Factors'!$M:$M)*SUMIF('Emission Factors'!$C:$C,'Sample Report Format'!$I153,'Emission Factors'!L:L)*$L153/2000</f>
        <v>0</v>
      </c>
    </row>
    <row r="154" spans="1:25" ht="12.75">
      <c r="A154" s="85"/>
      <c r="B154" s="132"/>
      <c r="C154" s="98" t="e">
        <f>VLOOKUP(B154,'CO AB Dis id'!E148:F162,2,FALSE)</f>
        <v>#N/A</v>
      </c>
      <c r="D154" s="132"/>
      <c r="E154" s="98" t="e">
        <f>VLOOKUP(D154,'CO AB Dis id'!E165:F199,2,FALSE)</f>
        <v>#N/A</v>
      </c>
      <c r="F154" s="33"/>
      <c r="G154" s="98" t="e">
        <f>VLOOKUP(F154,'CO AB Dis id'!$B$4:$C$61,2,FALSE)</f>
        <v>#N/A</v>
      </c>
      <c r="H154" s="33"/>
      <c r="I154" s="84" t="e">
        <f>VLOOKUP($H154,'Emission Factors'!$B:$E,2,FALSE)</f>
        <v>#N/A</v>
      </c>
      <c r="J154" s="84" t="e">
        <f>VLOOKUP($H154,'Emission Factors'!$B:$E,3,FALSE)</f>
        <v>#N/A</v>
      </c>
      <c r="K154" s="84" t="e">
        <f>VLOOKUP($H154,'Emission Factors'!$B:$E,4,FALSE)</f>
        <v>#N/A</v>
      </c>
      <c r="L154" s="33"/>
      <c r="M154" s="33"/>
      <c r="N154" s="77"/>
      <c r="O154" s="77"/>
      <c r="P154" s="77"/>
      <c r="Q154" s="86"/>
      <c r="R154" s="107" t="e">
        <f>VLOOKUP(I154,'Emission Factors'!C:M,11,FALSE)</f>
        <v>#N/A</v>
      </c>
      <c r="S154" s="109">
        <f>SUMIF('Emission Factors'!$C:$C,'Sample Report Format'!$I154,'Emission Factors'!$M:$M)*SUMIF('Emission Factors'!$C:$C,'Sample Report Format'!$I154,'Emission Factors'!F:F)*$L154/2000</f>
        <v>0</v>
      </c>
      <c r="T154" s="103">
        <f>SUMIF('Emission Factors'!$C:$C,'Sample Report Format'!$I154,'Emission Factors'!$M:$M)*SUMIF('Emission Factors'!$C:$C,'Sample Report Format'!$I154,'Emission Factors'!G:G)*$L154/2000</f>
        <v>0</v>
      </c>
      <c r="U154" s="103">
        <f>SUMIF('Emission Factors'!$C:$C,'Sample Report Format'!$I154,'Emission Factors'!$M:$M)*SUMIF('Emission Factors'!$C:$C,'Sample Report Format'!$I154,'Emission Factors'!H:H)*$L154/2000</f>
        <v>0</v>
      </c>
      <c r="V154" s="103">
        <f>SUMIF('Emission Factors'!$C:$C,'Sample Report Format'!$I154,'Emission Factors'!$M:$M)*SUMIF('Emission Factors'!$C:$C,'Sample Report Format'!$I154,'Emission Factors'!I:I)*$L154/2000</f>
        <v>0</v>
      </c>
      <c r="W154" s="103">
        <f>SUMIF('Emission Factors'!$C:$C,'Sample Report Format'!$I154,'Emission Factors'!$M:$M)*SUMIF('Emission Factors'!$C:$C,'Sample Report Format'!$I154,'Emission Factors'!J:J)*$L154/2000</f>
        <v>0</v>
      </c>
      <c r="X154" s="103">
        <f>SUMIF('Emission Factors'!$C:$C,'Sample Report Format'!$I154,'Emission Factors'!$M:$M)*SUMIF('Emission Factors'!$C:$C,'Sample Report Format'!$I154,'Emission Factors'!K:K)*$L154/2000</f>
        <v>0</v>
      </c>
      <c r="Y154" s="104">
        <f>SUMIF('Emission Factors'!$C:$C,'Sample Report Format'!$I154,'Emission Factors'!$M:$M)*SUMIF('Emission Factors'!$C:$C,'Sample Report Format'!$I154,'Emission Factors'!L:L)*$L154/2000</f>
        <v>0</v>
      </c>
    </row>
    <row r="155" spans="1:25" ht="12.75">
      <c r="A155" s="85"/>
      <c r="B155" s="132"/>
      <c r="C155" s="98" t="e">
        <f>VLOOKUP(B155,'CO AB Dis id'!E149:F163,2,FALSE)</f>
        <v>#N/A</v>
      </c>
      <c r="D155" s="132"/>
      <c r="E155" s="98" t="e">
        <f>VLOOKUP(D155,'CO AB Dis id'!E166:F200,2,FALSE)</f>
        <v>#N/A</v>
      </c>
      <c r="F155" s="33"/>
      <c r="G155" s="98" t="e">
        <f>VLOOKUP(F155,'CO AB Dis id'!$B$4:$C$61,2,FALSE)</f>
        <v>#N/A</v>
      </c>
      <c r="H155" s="33"/>
      <c r="I155" s="84" t="e">
        <f>VLOOKUP($H155,'Emission Factors'!$B:$E,2,FALSE)</f>
        <v>#N/A</v>
      </c>
      <c r="J155" s="84" t="e">
        <f>VLOOKUP($H155,'Emission Factors'!$B:$E,3,FALSE)</f>
        <v>#N/A</v>
      </c>
      <c r="K155" s="84" t="e">
        <f>VLOOKUP($H155,'Emission Factors'!$B:$E,4,FALSE)</f>
        <v>#N/A</v>
      </c>
      <c r="L155" s="33"/>
      <c r="M155" s="33"/>
      <c r="N155" s="77"/>
      <c r="O155" s="77"/>
      <c r="P155" s="77"/>
      <c r="Q155" s="86"/>
      <c r="R155" s="107" t="e">
        <f>VLOOKUP(I155,'Emission Factors'!C:M,11,FALSE)</f>
        <v>#N/A</v>
      </c>
      <c r="S155" s="109">
        <f>SUMIF('Emission Factors'!$C:$C,'Sample Report Format'!$I155,'Emission Factors'!$M:$M)*SUMIF('Emission Factors'!$C:$C,'Sample Report Format'!$I155,'Emission Factors'!F:F)*$L155/2000</f>
        <v>0</v>
      </c>
      <c r="T155" s="103">
        <f>SUMIF('Emission Factors'!$C:$C,'Sample Report Format'!$I155,'Emission Factors'!$M:$M)*SUMIF('Emission Factors'!$C:$C,'Sample Report Format'!$I155,'Emission Factors'!G:G)*$L155/2000</f>
        <v>0</v>
      </c>
      <c r="U155" s="103">
        <f>SUMIF('Emission Factors'!$C:$C,'Sample Report Format'!$I155,'Emission Factors'!$M:$M)*SUMIF('Emission Factors'!$C:$C,'Sample Report Format'!$I155,'Emission Factors'!H:H)*$L155/2000</f>
        <v>0</v>
      </c>
      <c r="V155" s="103">
        <f>SUMIF('Emission Factors'!$C:$C,'Sample Report Format'!$I155,'Emission Factors'!$M:$M)*SUMIF('Emission Factors'!$C:$C,'Sample Report Format'!$I155,'Emission Factors'!I:I)*$L155/2000</f>
        <v>0</v>
      </c>
      <c r="W155" s="103">
        <f>SUMIF('Emission Factors'!$C:$C,'Sample Report Format'!$I155,'Emission Factors'!$M:$M)*SUMIF('Emission Factors'!$C:$C,'Sample Report Format'!$I155,'Emission Factors'!J:J)*$L155/2000</f>
        <v>0</v>
      </c>
      <c r="X155" s="103">
        <f>SUMIF('Emission Factors'!$C:$C,'Sample Report Format'!$I155,'Emission Factors'!$M:$M)*SUMIF('Emission Factors'!$C:$C,'Sample Report Format'!$I155,'Emission Factors'!K:K)*$L155/2000</f>
        <v>0</v>
      </c>
      <c r="Y155" s="104">
        <f>SUMIF('Emission Factors'!$C:$C,'Sample Report Format'!$I155,'Emission Factors'!$M:$M)*SUMIF('Emission Factors'!$C:$C,'Sample Report Format'!$I155,'Emission Factors'!L:L)*$L155/2000</f>
        <v>0</v>
      </c>
    </row>
    <row r="156" spans="1:25" ht="12.75">
      <c r="A156" s="85"/>
      <c r="B156" s="132"/>
      <c r="C156" s="98" t="e">
        <f>VLOOKUP(B156,'CO AB Dis id'!E150:F164,2,FALSE)</f>
        <v>#N/A</v>
      </c>
      <c r="D156" s="132"/>
      <c r="E156" s="98" t="e">
        <f>VLOOKUP(D156,'CO AB Dis id'!E167:F201,2,FALSE)</f>
        <v>#N/A</v>
      </c>
      <c r="F156" s="33"/>
      <c r="G156" s="98" t="e">
        <f>VLOOKUP(F156,'CO AB Dis id'!$B$4:$C$61,2,FALSE)</f>
        <v>#N/A</v>
      </c>
      <c r="H156" s="33"/>
      <c r="I156" s="84" t="e">
        <f>VLOOKUP($H156,'Emission Factors'!$B:$E,2,FALSE)</f>
        <v>#N/A</v>
      </c>
      <c r="J156" s="84" t="e">
        <f>VLOOKUP($H156,'Emission Factors'!$B:$E,3,FALSE)</f>
        <v>#N/A</v>
      </c>
      <c r="K156" s="84" t="e">
        <f>VLOOKUP($H156,'Emission Factors'!$B:$E,4,FALSE)</f>
        <v>#N/A</v>
      </c>
      <c r="L156" s="33"/>
      <c r="M156" s="33"/>
      <c r="N156" s="77"/>
      <c r="O156" s="77"/>
      <c r="P156" s="77"/>
      <c r="Q156" s="86"/>
      <c r="R156" s="107" t="e">
        <f>VLOOKUP(I156,'Emission Factors'!C:M,11,FALSE)</f>
        <v>#N/A</v>
      </c>
      <c r="S156" s="109">
        <f>SUMIF('Emission Factors'!$C:$C,'Sample Report Format'!$I156,'Emission Factors'!$M:$M)*SUMIF('Emission Factors'!$C:$C,'Sample Report Format'!$I156,'Emission Factors'!F:F)*$L156/2000</f>
        <v>0</v>
      </c>
      <c r="T156" s="103">
        <f>SUMIF('Emission Factors'!$C:$C,'Sample Report Format'!$I156,'Emission Factors'!$M:$M)*SUMIF('Emission Factors'!$C:$C,'Sample Report Format'!$I156,'Emission Factors'!G:G)*$L156/2000</f>
        <v>0</v>
      </c>
      <c r="U156" s="103">
        <f>SUMIF('Emission Factors'!$C:$C,'Sample Report Format'!$I156,'Emission Factors'!$M:$M)*SUMIF('Emission Factors'!$C:$C,'Sample Report Format'!$I156,'Emission Factors'!H:H)*$L156/2000</f>
        <v>0</v>
      </c>
      <c r="V156" s="103">
        <f>SUMIF('Emission Factors'!$C:$C,'Sample Report Format'!$I156,'Emission Factors'!$M:$M)*SUMIF('Emission Factors'!$C:$C,'Sample Report Format'!$I156,'Emission Factors'!I:I)*$L156/2000</f>
        <v>0</v>
      </c>
      <c r="W156" s="103">
        <f>SUMIF('Emission Factors'!$C:$C,'Sample Report Format'!$I156,'Emission Factors'!$M:$M)*SUMIF('Emission Factors'!$C:$C,'Sample Report Format'!$I156,'Emission Factors'!J:J)*$L156/2000</f>
        <v>0</v>
      </c>
      <c r="X156" s="103">
        <f>SUMIF('Emission Factors'!$C:$C,'Sample Report Format'!$I156,'Emission Factors'!$M:$M)*SUMIF('Emission Factors'!$C:$C,'Sample Report Format'!$I156,'Emission Factors'!K:K)*$L156/2000</f>
        <v>0</v>
      </c>
      <c r="Y156" s="104">
        <f>SUMIF('Emission Factors'!$C:$C,'Sample Report Format'!$I156,'Emission Factors'!$M:$M)*SUMIF('Emission Factors'!$C:$C,'Sample Report Format'!$I156,'Emission Factors'!L:L)*$L156/2000</f>
        <v>0</v>
      </c>
    </row>
    <row r="157" spans="1:25" ht="12.75">
      <c r="A157" s="85"/>
      <c r="B157" s="132"/>
      <c r="C157" s="98" t="e">
        <f>VLOOKUP(B157,'CO AB Dis id'!E151:F165,2,FALSE)</f>
        <v>#N/A</v>
      </c>
      <c r="D157" s="132"/>
      <c r="E157" s="98" t="e">
        <f>VLOOKUP(D157,'CO AB Dis id'!E168:F202,2,FALSE)</f>
        <v>#N/A</v>
      </c>
      <c r="F157" s="33"/>
      <c r="G157" s="98" t="e">
        <f>VLOOKUP(F157,'CO AB Dis id'!$B$4:$C$61,2,FALSE)</f>
        <v>#N/A</v>
      </c>
      <c r="H157" s="33"/>
      <c r="I157" s="84" t="e">
        <f>VLOOKUP($H157,'Emission Factors'!$B:$E,2,FALSE)</f>
        <v>#N/A</v>
      </c>
      <c r="J157" s="84" t="e">
        <f>VLOOKUP($H157,'Emission Factors'!$B:$E,3,FALSE)</f>
        <v>#N/A</v>
      </c>
      <c r="K157" s="84" t="e">
        <f>VLOOKUP($H157,'Emission Factors'!$B:$E,4,FALSE)</f>
        <v>#N/A</v>
      </c>
      <c r="L157" s="33"/>
      <c r="M157" s="33"/>
      <c r="N157" s="77"/>
      <c r="O157" s="77"/>
      <c r="P157" s="77"/>
      <c r="Q157" s="86"/>
      <c r="R157" s="107" t="e">
        <f>VLOOKUP(I157,'Emission Factors'!C:M,11,FALSE)</f>
        <v>#N/A</v>
      </c>
      <c r="S157" s="109">
        <f>SUMIF('Emission Factors'!$C:$C,'Sample Report Format'!$I157,'Emission Factors'!$M:$M)*SUMIF('Emission Factors'!$C:$C,'Sample Report Format'!$I157,'Emission Factors'!F:F)*$L157/2000</f>
        <v>0</v>
      </c>
      <c r="T157" s="103">
        <f>SUMIF('Emission Factors'!$C:$C,'Sample Report Format'!$I157,'Emission Factors'!$M:$M)*SUMIF('Emission Factors'!$C:$C,'Sample Report Format'!$I157,'Emission Factors'!G:G)*$L157/2000</f>
        <v>0</v>
      </c>
      <c r="U157" s="103">
        <f>SUMIF('Emission Factors'!$C:$C,'Sample Report Format'!$I157,'Emission Factors'!$M:$M)*SUMIF('Emission Factors'!$C:$C,'Sample Report Format'!$I157,'Emission Factors'!H:H)*$L157/2000</f>
        <v>0</v>
      </c>
      <c r="V157" s="103">
        <f>SUMIF('Emission Factors'!$C:$C,'Sample Report Format'!$I157,'Emission Factors'!$M:$M)*SUMIF('Emission Factors'!$C:$C,'Sample Report Format'!$I157,'Emission Factors'!I:I)*$L157/2000</f>
        <v>0</v>
      </c>
      <c r="W157" s="103">
        <f>SUMIF('Emission Factors'!$C:$C,'Sample Report Format'!$I157,'Emission Factors'!$M:$M)*SUMIF('Emission Factors'!$C:$C,'Sample Report Format'!$I157,'Emission Factors'!J:J)*$L157/2000</f>
        <v>0</v>
      </c>
      <c r="X157" s="103">
        <f>SUMIF('Emission Factors'!$C:$C,'Sample Report Format'!$I157,'Emission Factors'!$M:$M)*SUMIF('Emission Factors'!$C:$C,'Sample Report Format'!$I157,'Emission Factors'!K:K)*$L157/2000</f>
        <v>0</v>
      </c>
      <c r="Y157" s="104">
        <f>SUMIF('Emission Factors'!$C:$C,'Sample Report Format'!$I157,'Emission Factors'!$M:$M)*SUMIF('Emission Factors'!$C:$C,'Sample Report Format'!$I157,'Emission Factors'!L:L)*$L157/2000</f>
        <v>0</v>
      </c>
    </row>
    <row r="158" spans="1:25" ht="12.75">
      <c r="A158" s="85"/>
      <c r="B158" s="132"/>
      <c r="C158" s="98" t="e">
        <f>VLOOKUP(B158,'CO AB Dis id'!E152:F166,2,FALSE)</f>
        <v>#N/A</v>
      </c>
      <c r="D158" s="132"/>
      <c r="E158" s="98" t="e">
        <f>VLOOKUP(D158,'CO AB Dis id'!E169:F203,2,FALSE)</f>
        <v>#N/A</v>
      </c>
      <c r="F158" s="33"/>
      <c r="G158" s="98" t="e">
        <f>VLOOKUP(F158,'CO AB Dis id'!$B$4:$C$61,2,FALSE)</f>
        <v>#N/A</v>
      </c>
      <c r="H158" s="33"/>
      <c r="I158" s="84" t="e">
        <f>VLOOKUP($H158,'Emission Factors'!$B:$E,2,FALSE)</f>
        <v>#N/A</v>
      </c>
      <c r="J158" s="84" t="e">
        <f>VLOOKUP($H158,'Emission Factors'!$B:$E,3,FALSE)</f>
        <v>#N/A</v>
      </c>
      <c r="K158" s="84" t="e">
        <f>VLOOKUP($H158,'Emission Factors'!$B:$E,4,FALSE)</f>
        <v>#N/A</v>
      </c>
      <c r="L158" s="33"/>
      <c r="M158" s="33"/>
      <c r="N158" s="77"/>
      <c r="O158" s="77"/>
      <c r="P158" s="77"/>
      <c r="Q158" s="86"/>
      <c r="R158" s="107" t="e">
        <f>VLOOKUP(I158,'Emission Factors'!C:M,11,FALSE)</f>
        <v>#N/A</v>
      </c>
      <c r="S158" s="109">
        <f>SUMIF('Emission Factors'!$C:$C,'Sample Report Format'!$I158,'Emission Factors'!$M:$M)*SUMIF('Emission Factors'!$C:$C,'Sample Report Format'!$I158,'Emission Factors'!F:F)*$L158/2000</f>
        <v>0</v>
      </c>
      <c r="T158" s="103">
        <f>SUMIF('Emission Factors'!$C:$C,'Sample Report Format'!$I158,'Emission Factors'!$M:$M)*SUMIF('Emission Factors'!$C:$C,'Sample Report Format'!$I158,'Emission Factors'!G:G)*$L158/2000</f>
        <v>0</v>
      </c>
      <c r="U158" s="103">
        <f>SUMIF('Emission Factors'!$C:$C,'Sample Report Format'!$I158,'Emission Factors'!$M:$M)*SUMIF('Emission Factors'!$C:$C,'Sample Report Format'!$I158,'Emission Factors'!H:H)*$L158/2000</f>
        <v>0</v>
      </c>
      <c r="V158" s="103">
        <f>SUMIF('Emission Factors'!$C:$C,'Sample Report Format'!$I158,'Emission Factors'!$M:$M)*SUMIF('Emission Factors'!$C:$C,'Sample Report Format'!$I158,'Emission Factors'!I:I)*$L158/2000</f>
        <v>0</v>
      </c>
      <c r="W158" s="103">
        <f>SUMIF('Emission Factors'!$C:$C,'Sample Report Format'!$I158,'Emission Factors'!$M:$M)*SUMIF('Emission Factors'!$C:$C,'Sample Report Format'!$I158,'Emission Factors'!J:J)*$L158/2000</f>
        <v>0</v>
      </c>
      <c r="X158" s="103">
        <f>SUMIF('Emission Factors'!$C:$C,'Sample Report Format'!$I158,'Emission Factors'!$M:$M)*SUMIF('Emission Factors'!$C:$C,'Sample Report Format'!$I158,'Emission Factors'!K:K)*$L158/2000</f>
        <v>0</v>
      </c>
      <c r="Y158" s="104">
        <f>SUMIF('Emission Factors'!$C:$C,'Sample Report Format'!$I158,'Emission Factors'!$M:$M)*SUMIF('Emission Factors'!$C:$C,'Sample Report Format'!$I158,'Emission Factors'!L:L)*$L158/2000</f>
        <v>0</v>
      </c>
    </row>
    <row r="159" spans="1:25" ht="12.75">
      <c r="A159" s="85"/>
      <c r="B159" s="132"/>
      <c r="C159" s="98" t="e">
        <f>VLOOKUP(B159,'CO AB Dis id'!E153:F167,2,FALSE)</f>
        <v>#N/A</v>
      </c>
      <c r="D159" s="132"/>
      <c r="E159" s="98" t="e">
        <f>VLOOKUP(D159,'CO AB Dis id'!E170:F204,2,FALSE)</f>
        <v>#N/A</v>
      </c>
      <c r="F159" s="33"/>
      <c r="G159" s="98" t="e">
        <f>VLOOKUP(F159,'CO AB Dis id'!$B$4:$C$61,2,FALSE)</f>
        <v>#N/A</v>
      </c>
      <c r="H159" s="33"/>
      <c r="I159" s="84" t="e">
        <f>VLOOKUP($H159,'Emission Factors'!$B:$E,2,FALSE)</f>
        <v>#N/A</v>
      </c>
      <c r="J159" s="84" t="e">
        <f>VLOOKUP($H159,'Emission Factors'!$B:$E,3,FALSE)</f>
        <v>#N/A</v>
      </c>
      <c r="K159" s="84" t="e">
        <f>VLOOKUP($H159,'Emission Factors'!$B:$E,4,FALSE)</f>
        <v>#N/A</v>
      </c>
      <c r="L159" s="33"/>
      <c r="M159" s="33"/>
      <c r="N159" s="77"/>
      <c r="O159" s="77"/>
      <c r="P159" s="77"/>
      <c r="Q159" s="86"/>
      <c r="R159" s="107" t="e">
        <f>VLOOKUP(I159,'Emission Factors'!C:M,11,FALSE)</f>
        <v>#N/A</v>
      </c>
      <c r="S159" s="109">
        <f>SUMIF('Emission Factors'!$C:$C,'Sample Report Format'!$I159,'Emission Factors'!$M:$M)*SUMIF('Emission Factors'!$C:$C,'Sample Report Format'!$I159,'Emission Factors'!F:F)*$L159/2000</f>
        <v>0</v>
      </c>
      <c r="T159" s="103">
        <f>SUMIF('Emission Factors'!$C:$C,'Sample Report Format'!$I159,'Emission Factors'!$M:$M)*SUMIF('Emission Factors'!$C:$C,'Sample Report Format'!$I159,'Emission Factors'!G:G)*$L159/2000</f>
        <v>0</v>
      </c>
      <c r="U159" s="103">
        <f>SUMIF('Emission Factors'!$C:$C,'Sample Report Format'!$I159,'Emission Factors'!$M:$M)*SUMIF('Emission Factors'!$C:$C,'Sample Report Format'!$I159,'Emission Factors'!H:H)*$L159/2000</f>
        <v>0</v>
      </c>
      <c r="V159" s="103">
        <f>SUMIF('Emission Factors'!$C:$C,'Sample Report Format'!$I159,'Emission Factors'!$M:$M)*SUMIF('Emission Factors'!$C:$C,'Sample Report Format'!$I159,'Emission Factors'!I:I)*$L159/2000</f>
        <v>0</v>
      </c>
      <c r="W159" s="103">
        <f>SUMIF('Emission Factors'!$C:$C,'Sample Report Format'!$I159,'Emission Factors'!$M:$M)*SUMIF('Emission Factors'!$C:$C,'Sample Report Format'!$I159,'Emission Factors'!J:J)*$L159/2000</f>
        <v>0</v>
      </c>
      <c r="X159" s="103">
        <f>SUMIF('Emission Factors'!$C:$C,'Sample Report Format'!$I159,'Emission Factors'!$M:$M)*SUMIF('Emission Factors'!$C:$C,'Sample Report Format'!$I159,'Emission Factors'!K:K)*$L159/2000</f>
        <v>0</v>
      </c>
      <c r="Y159" s="104">
        <f>SUMIF('Emission Factors'!$C:$C,'Sample Report Format'!$I159,'Emission Factors'!$M:$M)*SUMIF('Emission Factors'!$C:$C,'Sample Report Format'!$I159,'Emission Factors'!L:L)*$L159/2000</f>
        <v>0</v>
      </c>
    </row>
    <row r="160" spans="1:25" ht="12.75">
      <c r="A160" s="85"/>
      <c r="B160" s="132"/>
      <c r="C160" s="98" t="e">
        <f>VLOOKUP(B160,'CO AB Dis id'!E154:F168,2,FALSE)</f>
        <v>#N/A</v>
      </c>
      <c r="D160" s="132"/>
      <c r="E160" s="98" t="e">
        <f>VLOOKUP(D160,'CO AB Dis id'!E171:F205,2,FALSE)</f>
        <v>#N/A</v>
      </c>
      <c r="F160" s="33"/>
      <c r="G160" s="98" t="e">
        <f>VLOOKUP(F160,'CO AB Dis id'!$B$4:$C$61,2,FALSE)</f>
        <v>#N/A</v>
      </c>
      <c r="H160" s="33"/>
      <c r="I160" s="84" t="e">
        <f>VLOOKUP($H160,'Emission Factors'!$B:$E,2,FALSE)</f>
        <v>#N/A</v>
      </c>
      <c r="J160" s="84" t="e">
        <f>VLOOKUP($H160,'Emission Factors'!$B:$E,3,FALSE)</f>
        <v>#N/A</v>
      </c>
      <c r="K160" s="84" t="e">
        <f>VLOOKUP($H160,'Emission Factors'!$B:$E,4,FALSE)</f>
        <v>#N/A</v>
      </c>
      <c r="L160" s="33"/>
      <c r="M160" s="33"/>
      <c r="N160" s="77"/>
      <c r="O160" s="77"/>
      <c r="P160" s="77"/>
      <c r="Q160" s="86"/>
      <c r="R160" s="107" t="e">
        <f>VLOOKUP(I160,'Emission Factors'!C:M,11,FALSE)</f>
        <v>#N/A</v>
      </c>
      <c r="S160" s="109">
        <f>SUMIF('Emission Factors'!$C:$C,'Sample Report Format'!$I160,'Emission Factors'!$M:$M)*SUMIF('Emission Factors'!$C:$C,'Sample Report Format'!$I160,'Emission Factors'!F:F)*$L160/2000</f>
        <v>0</v>
      </c>
      <c r="T160" s="103">
        <f>SUMIF('Emission Factors'!$C:$C,'Sample Report Format'!$I160,'Emission Factors'!$M:$M)*SUMIF('Emission Factors'!$C:$C,'Sample Report Format'!$I160,'Emission Factors'!G:G)*$L160/2000</f>
        <v>0</v>
      </c>
      <c r="U160" s="103">
        <f>SUMIF('Emission Factors'!$C:$C,'Sample Report Format'!$I160,'Emission Factors'!$M:$M)*SUMIF('Emission Factors'!$C:$C,'Sample Report Format'!$I160,'Emission Factors'!H:H)*$L160/2000</f>
        <v>0</v>
      </c>
      <c r="V160" s="103">
        <f>SUMIF('Emission Factors'!$C:$C,'Sample Report Format'!$I160,'Emission Factors'!$M:$M)*SUMIF('Emission Factors'!$C:$C,'Sample Report Format'!$I160,'Emission Factors'!I:I)*$L160/2000</f>
        <v>0</v>
      </c>
      <c r="W160" s="103">
        <f>SUMIF('Emission Factors'!$C:$C,'Sample Report Format'!$I160,'Emission Factors'!$M:$M)*SUMIF('Emission Factors'!$C:$C,'Sample Report Format'!$I160,'Emission Factors'!J:J)*$L160/2000</f>
        <v>0</v>
      </c>
      <c r="X160" s="103">
        <f>SUMIF('Emission Factors'!$C:$C,'Sample Report Format'!$I160,'Emission Factors'!$M:$M)*SUMIF('Emission Factors'!$C:$C,'Sample Report Format'!$I160,'Emission Factors'!K:K)*$L160/2000</f>
        <v>0</v>
      </c>
      <c r="Y160" s="104">
        <f>SUMIF('Emission Factors'!$C:$C,'Sample Report Format'!$I160,'Emission Factors'!$M:$M)*SUMIF('Emission Factors'!$C:$C,'Sample Report Format'!$I160,'Emission Factors'!L:L)*$L160/2000</f>
        <v>0</v>
      </c>
    </row>
    <row r="161" spans="1:25" ht="12.75">
      <c r="A161" s="85"/>
      <c r="B161" s="132"/>
      <c r="C161" s="98" t="e">
        <f>VLOOKUP(B161,'CO AB Dis id'!E155:F169,2,FALSE)</f>
        <v>#N/A</v>
      </c>
      <c r="D161" s="132"/>
      <c r="E161" s="98" t="e">
        <f>VLOOKUP(D161,'CO AB Dis id'!E172:F206,2,FALSE)</f>
        <v>#N/A</v>
      </c>
      <c r="F161" s="33"/>
      <c r="G161" s="98" t="e">
        <f>VLOOKUP(F161,'CO AB Dis id'!$B$4:$C$61,2,FALSE)</f>
        <v>#N/A</v>
      </c>
      <c r="H161" s="33"/>
      <c r="I161" s="84" t="e">
        <f>VLOOKUP($H161,'Emission Factors'!$B:$E,2,FALSE)</f>
        <v>#N/A</v>
      </c>
      <c r="J161" s="84" t="e">
        <f>VLOOKUP($H161,'Emission Factors'!$B:$E,3,FALSE)</f>
        <v>#N/A</v>
      </c>
      <c r="K161" s="84" t="e">
        <f>VLOOKUP($H161,'Emission Factors'!$B:$E,4,FALSE)</f>
        <v>#N/A</v>
      </c>
      <c r="L161" s="33"/>
      <c r="M161" s="33"/>
      <c r="N161" s="77"/>
      <c r="O161" s="77"/>
      <c r="P161" s="77"/>
      <c r="Q161" s="86"/>
      <c r="R161" s="107" t="e">
        <f>VLOOKUP(I161,'Emission Factors'!C:M,11,FALSE)</f>
        <v>#N/A</v>
      </c>
      <c r="S161" s="109">
        <f>SUMIF('Emission Factors'!$C:$C,'Sample Report Format'!$I161,'Emission Factors'!$M:$M)*SUMIF('Emission Factors'!$C:$C,'Sample Report Format'!$I161,'Emission Factors'!F:F)*$L161/2000</f>
        <v>0</v>
      </c>
      <c r="T161" s="103">
        <f>SUMIF('Emission Factors'!$C:$C,'Sample Report Format'!$I161,'Emission Factors'!$M:$M)*SUMIF('Emission Factors'!$C:$C,'Sample Report Format'!$I161,'Emission Factors'!G:G)*$L161/2000</f>
        <v>0</v>
      </c>
      <c r="U161" s="103">
        <f>SUMIF('Emission Factors'!$C:$C,'Sample Report Format'!$I161,'Emission Factors'!$M:$M)*SUMIF('Emission Factors'!$C:$C,'Sample Report Format'!$I161,'Emission Factors'!H:H)*$L161/2000</f>
        <v>0</v>
      </c>
      <c r="V161" s="103">
        <f>SUMIF('Emission Factors'!$C:$C,'Sample Report Format'!$I161,'Emission Factors'!$M:$M)*SUMIF('Emission Factors'!$C:$C,'Sample Report Format'!$I161,'Emission Factors'!I:I)*$L161/2000</f>
        <v>0</v>
      </c>
      <c r="W161" s="103">
        <f>SUMIF('Emission Factors'!$C:$C,'Sample Report Format'!$I161,'Emission Factors'!$M:$M)*SUMIF('Emission Factors'!$C:$C,'Sample Report Format'!$I161,'Emission Factors'!J:J)*$L161/2000</f>
        <v>0</v>
      </c>
      <c r="X161" s="103">
        <f>SUMIF('Emission Factors'!$C:$C,'Sample Report Format'!$I161,'Emission Factors'!$M:$M)*SUMIF('Emission Factors'!$C:$C,'Sample Report Format'!$I161,'Emission Factors'!K:K)*$L161/2000</f>
        <v>0</v>
      </c>
      <c r="Y161" s="104">
        <f>SUMIF('Emission Factors'!$C:$C,'Sample Report Format'!$I161,'Emission Factors'!$M:$M)*SUMIF('Emission Factors'!$C:$C,'Sample Report Format'!$I161,'Emission Factors'!L:L)*$L161/2000</f>
        <v>0</v>
      </c>
    </row>
    <row r="162" spans="1:25" ht="12.75">
      <c r="A162" s="85"/>
      <c r="B162" s="132"/>
      <c r="C162" s="98" t="e">
        <f>VLOOKUP(B162,'CO AB Dis id'!E156:F170,2,FALSE)</f>
        <v>#N/A</v>
      </c>
      <c r="D162" s="132"/>
      <c r="E162" s="98" t="e">
        <f>VLOOKUP(D162,'CO AB Dis id'!E173:F207,2,FALSE)</f>
        <v>#N/A</v>
      </c>
      <c r="F162" s="33"/>
      <c r="G162" s="98" t="e">
        <f>VLOOKUP(F162,'CO AB Dis id'!$B$4:$C$61,2,FALSE)</f>
        <v>#N/A</v>
      </c>
      <c r="H162" s="33"/>
      <c r="I162" s="84" t="e">
        <f>VLOOKUP($H162,'Emission Factors'!$B:$E,2,FALSE)</f>
        <v>#N/A</v>
      </c>
      <c r="J162" s="84" t="e">
        <f>VLOOKUP($H162,'Emission Factors'!$B:$E,3,FALSE)</f>
        <v>#N/A</v>
      </c>
      <c r="K162" s="84" t="e">
        <f>VLOOKUP($H162,'Emission Factors'!$B:$E,4,FALSE)</f>
        <v>#N/A</v>
      </c>
      <c r="L162" s="33"/>
      <c r="M162" s="33"/>
      <c r="N162" s="77"/>
      <c r="O162" s="77"/>
      <c r="P162" s="77"/>
      <c r="Q162" s="86"/>
      <c r="R162" s="107" t="e">
        <f>VLOOKUP(I162,'Emission Factors'!C:M,11,FALSE)</f>
        <v>#N/A</v>
      </c>
      <c r="S162" s="109">
        <f>SUMIF('Emission Factors'!$C:$C,'Sample Report Format'!$I162,'Emission Factors'!$M:$M)*SUMIF('Emission Factors'!$C:$C,'Sample Report Format'!$I162,'Emission Factors'!F:F)*$L162/2000</f>
        <v>0</v>
      </c>
      <c r="T162" s="103">
        <f>SUMIF('Emission Factors'!$C:$C,'Sample Report Format'!$I162,'Emission Factors'!$M:$M)*SUMIF('Emission Factors'!$C:$C,'Sample Report Format'!$I162,'Emission Factors'!G:G)*$L162/2000</f>
        <v>0</v>
      </c>
      <c r="U162" s="103">
        <f>SUMIF('Emission Factors'!$C:$C,'Sample Report Format'!$I162,'Emission Factors'!$M:$M)*SUMIF('Emission Factors'!$C:$C,'Sample Report Format'!$I162,'Emission Factors'!H:H)*$L162/2000</f>
        <v>0</v>
      </c>
      <c r="V162" s="103">
        <f>SUMIF('Emission Factors'!$C:$C,'Sample Report Format'!$I162,'Emission Factors'!$M:$M)*SUMIF('Emission Factors'!$C:$C,'Sample Report Format'!$I162,'Emission Factors'!I:I)*$L162/2000</f>
        <v>0</v>
      </c>
      <c r="W162" s="103">
        <f>SUMIF('Emission Factors'!$C:$C,'Sample Report Format'!$I162,'Emission Factors'!$M:$M)*SUMIF('Emission Factors'!$C:$C,'Sample Report Format'!$I162,'Emission Factors'!J:J)*$L162/2000</f>
        <v>0</v>
      </c>
      <c r="X162" s="103">
        <f>SUMIF('Emission Factors'!$C:$C,'Sample Report Format'!$I162,'Emission Factors'!$M:$M)*SUMIF('Emission Factors'!$C:$C,'Sample Report Format'!$I162,'Emission Factors'!K:K)*$L162/2000</f>
        <v>0</v>
      </c>
      <c r="Y162" s="104">
        <f>SUMIF('Emission Factors'!$C:$C,'Sample Report Format'!$I162,'Emission Factors'!$M:$M)*SUMIF('Emission Factors'!$C:$C,'Sample Report Format'!$I162,'Emission Factors'!L:L)*$L162/2000</f>
        <v>0</v>
      </c>
    </row>
    <row r="163" spans="1:25" ht="12.75">
      <c r="A163" s="85"/>
      <c r="B163" s="132"/>
      <c r="C163" s="98" t="e">
        <f>VLOOKUP(B163,'CO AB Dis id'!E157:F171,2,FALSE)</f>
        <v>#N/A</v>
      </c>
      <c r="D163" s="132"/>
      <c r="E163" s="98" t="e">
        <f>VLOOKUP(D163,'CO AB Dis id'!E174:F208,2,FALSE)</f>
        <v>#N/A</v>
      </c>
      <c r="F163" s="33"/>
      <c r="G163" s="98" t="e">
        <f>VLOOKUP(F163,'CO AB Dis id'!$B$4:$C$61,2,FALSE)</f>
        <v>#N/A</v>
      </c>
      <c r="H163" s="33"/>
      <c r="I163" s="84" t="e">
        <f>VLOOKUP($H163,'Emission Factors'!$B:$E,2,FALSE)</f>
        <v>#N/A</v>
      </c>
      <c r="J163" s="84" t="e">
        <f>VLOOKUP($H163,'Emission Factors'!$B:$E,3,FALSE)</f>
        <v>#N/A</v>
      </c>
      <c r="K163" s="84" t="e">
        <f>VLOOKUP($H163,'Emission Factors'!$B:$E,4,FALSE)</f>
        <v>#N/A</v>
      </c>
      <c r="L163" s="33"/>
      <c r="M163" s="33"/>
      <c r="N163" s="77"/>
      <c r="O163" s="77"/>
      <c r="P163" s="77"/>
      <c r="Q163" s="86"/>
      <c r="R163" s="107" t="e">
        <f>VLOOKUP(I163,'Emission Factors'!C:M,11,FALSE)</f>
        <v>#N/A</v>
      </c>
      <c r="S163" s="109">
        <f>SUMIF('Emission Factors'!$C:$C,'Sample Report Format'!$I163,'Emission Factors'!$M:$M)*SUMIF('Emission Factors'!$C:$C,'Sample Report Format'!$I163,'Emission Factors'!F:F)*$L163/2000</f>
        <v>0</v>
      </c>
      <c r="T163" s="103">
        <f>SUMIF('Emission Factors'!$C:$C,'Sample Report Format'!$I163,'Emission Factors'!$M:$M)*SUMIF('Emission Factors'!$C:$C,'Sample Report Format'!$I163,'Emission Factors'!G:G)*$L163/2000</f>
        <v>0</v>
      </c>
      <c r="U163" s="103">
        <f>SUMIF('Emission Factors'!$C:$C,'Sample Report Format'!$I163,'Emission Factors'!$M:$M)*SUMIF('Emission Factors'!$C:$C,'Sample Report Format'!$I163,'Emission Factors'!H:H)*$L163/2000</f>
        <v>0</v>
      </c>
      <c r="V163" s="103">
        <f>SUMIF('Emission Factors'!$C:$C,'Sample Report Format'!$I163,'Emission Factors'!$M:$M)*SUMIF('Emission Factors'!$C:$C,'Sample Report Format'!$I163,'Emission Factors'!I:I)*$L163/2000</f>
        <v>0</v>
      </c>
      <c r="W163" s="103">
        <f>SUMIF('Emission Factors'!$C:$C,'Sample Report Format'!$I163,'Emission Factors'!$M:$M)*SUMIF('Emission Factors'!$C:$C,'Sample Report Format'!$I163,'Emission Factors'!J:J)*$L163/2000</f>
        <v>0</v>
      </c>
      <c r="X163" s="103">
        <f>SUMIF('Emission Factors'!$C:$C,'Sample Report Format'!$I163,'Emission Factors'!$M:$M)*SUMIF('Emission Factors'!$C:$C,'Sample Report Format'!$I163,'Emission Factors'!K:K)*$L163/2000</f>
        <v>0</v>
      </c>
      <c r="Y163" s="104">
        <f>SUMIF('Emission Factors'!$C:$C,'Sample Report Format'!$I163,'Emission Factors'!$M:$M)*SUMIF('Emission Factors'!$C:$C,'Sample Report Format'!$I163,'Emission Factors'!L:L)*$L163/2000</f>
        <v>0</v>
      </c>
    </row>
    <row r="164" spans="1:25" ht="12.75">
      <c r="A164" s="85"/>
      <c r="B164" s="132"/>
      <c r="C164" s="98" t="e">
        <f>VLOOKUP(B164,'CO AB Dis id'!E158:F172,2,FALSE)</f>
        <v>#N/A</v>
      </c>
      <c r="D164" s="132"/>
      <c r="E164" s="98" t="e">
        <f>VLOOKUP(D164,'CO AB Dis id'!E175:F209,2,FALSE)</f>
        <v>#N/A</v>
      </c>
      <c r="F164" s="33"/>
      <c r="G164" s="98" t="e">
        <f>VLOOKUP(F164,'CO AB Dis id'!$B$4:$C$61,2,FALSE)</f>
        <v>#N/A</v>
      </c>
      <c r="H164" s="33"/>
      <c r="I164" s="84" t="e">
        <f>VLOOKUP($H164,'Emission Factors'!$B:$E,2,FALSE)</f>
        <v>#N/A</v>
      </c>
      <c r="J164" s="84" t="e">
        <f>VLOOKUP($H164,'Emission Factors'!$B:$E,3,FALSE)</f>
        <v>#N/A</v>
      </c>
      <c r="K164" s="84" t="e">
        <f>VLOOKUP($H164,'Emission Factors'!$B:$E,4,FALSE)</f>
        <v>#N/A</v>
      </c>
      <c r="L164" s="33"/>
      <c r="M164" s="33"/>
      <c r="N164" s="77"/>
      <c r="O164" s="77"/>
      <c r="P164" s="77"/>
      <c r="Q164" s="86"/>
      <c r="R164" s="107" t="e">
        <f>VLOOKUP(I164,'Emission Factors'!C:M,11,FALSE)</f>
        <v>#N/A</v>
      </c>
      <c r="S164" s="109">
        <f>SUMIF('Emission Factors'!$C:$C,'Sample Report Format'!$I164,'Emission Factors'!$M:$M)*SUMIF('Emission Factors'!$C:$C,'Sample Report Format'!$I164,'Emission Factors'!F:F)*$L164/2000</f>
        <v>0</v>
      </c>
      <c r="T164" s="103">
        <f>SUMIF('Emission Factors'!$C:$C,'Sample Report Format'!$I164,'Emission Factors'!$M:$M)*SUMIF('Emission Factors'!$C:$C,'Sample Report Format'!$I164,'Emission Factors'!G:G)*$L164/2000</f>
        <v>0</v>
      </c>
      <c r="U164" s="103">
        <f>SUMIF('Emission Factors'!$C:$C,'Sample Report Format'!$I164,'Emission Factors'!$M:$M)*SUMIF('Emission Factors'!$C:$C,'Sample Report Format'!$I164,'Emission Factors'!H:H)*$L164/2000</f>
        <v>0</v>
      </c>
      <c r="V164" s="103">
        <f>SUMIF('Emission Factors'!$C:$C,'Sample Report Format'!$I164,'Emission Factors'!$M:$M)*SUMIF('Emission Factors'!$C:$C,'Sample Report Format'!$I164,'Emission Factors'!I:I)*$L164/2000</f>
        <v>0</v>
      </c>
      <c r="W164" s="103">
        <f>SUMIF('Emission Factors'!$C:$C,'Sample Report Format'!$I164,'Emission Factors'!$M:$M)*SUMIF('Emission Factors'!$C:$C,'Sample Report Format'!$I164,'Emission Factors'!J:J)*$L164/2000</f>
        <v>0</v>
      </c>
      <c r="X164" s="103">
        <f>SUMIF('Emission Factors'!$C:$C,'Sample Report Format'!$I164,'Emission Factors'!$M:$M)*SUMIF('Emission Factors'!$C:$C,'Sample Report Format'!$I164,'Emission Factors'!K:K)*$L164/2000</f>
        <v>0</v>
      </c>
      <c r="Y164" s="104">
        <f>SUMIF('Emission Factors'!$C:$C,'Sample Report Format'!$I164,'Emission Factors'!$M:$M)*SUMIF('Emission Factors'!$C:$C,'Sample Report Format'!$I164,'Emission Factors'!L:L)*$L164/2000</f>
        <v>0</v>
      </c>
    </row>
    <row r="165" spans="1:25" ht="12.75">
      <c r="A165" s="85"/>
      <c r="B165" s="132"/>
      <c r="C165" s="98" t="e">
        <f>VLOOKUP(B165,'CO AB Dis id'!E159:F173,2,FALSE)</f>
        <v>#N/A</v>
      </c>
      <c r="D165" s="132"/>
      <c r="E165" s="98" t="e">
        <f>VLOOKUP(D165,'CO AB Dis id'!E176:F210,2,FALSE)</f>
        <v>#N/A</v>
      </c>
      <c r="F165" s="33"/>
      <c r="G165" s="98" t="e">
        <f>VLOOKUP(F165,'CO AB Dis id'!$B$4:$C$61,2,FALSE)</f>
        <v>#N/A</v>
      </c>
      <c r="H165" s="33"/>
      <c r="I165" s="84" t="e">
        <f>VLOOKUP($H165,'Emission Factors'!$B:$E,2,FALSE)</f>
        <v>#N/A</v>
      </c>
      <c r="J165" s="84" t="e">
        <f>VLOOKUP($H165,'Emission Factors'!$B:$E,3,FALSE)</f>
        <v>#N/A</v>
      </c>
      <c r="K165" s="84" t="e">
        <f>VLOOKUP($H165,'Emission Factors'!$B:$E,4,FALSE)</f>
        <v>#N/A</v>
      </c>
      <c r="L165" s="33"/>
      <c r="M165" s="33"/>
      <c r="N165" s="77"/>
      <c r="O165" s="77"/>
      <c r="P165" s="77"/>
      <c r="Q165" s="86"/>
      <c r="R165" s="107" t="e">
        <f>VLOOKUP(I165,'Emission Factors'!C:M,11,FALSE)</f>
        <v>#N/A</v>
      </c>
      <c r="S165" s="109">
        <f>SUMIF('Emission Factors'!$C:$C,'Sample Report Format'!$I165,'Emission Factors'!$M:$M)*SUMIF('Emission Factors'!$C:$C,'Sample Report Format'!$I165,'Emission Factors'!F:F)*$L165/2000</f>
        <v>0</v>
      </c>
      <c r="T165" s="103">
        <f>SUMIF('Emission Factors'!$C:$C,'Sample Report Format'!$I165,'Emission Factors'!$M:$M)*SUMIF('Emission Factors'!$C:$C,'Sample Report Format'!$I165,'Emission Factors'!G:G)*$L165/2000</f>
        <v>0</v>
      </c>
      <c r="U165" s="103">
        <f>SUMIF('Emission Factors'!$C:$C,'Sample Report Format'!$I165,'Emission Factors'!$M:$M)*SUMIF('Emission Factors'!$C:$C,'Sample Report Format'!$I165,'Emission Factors'!H:H)*$L165/2000</f>
        <v>0</v>
      </c>
      <c r="V165" s="103">
        <f>SUMIF('Emission Factors'!$C:$C,'Sample Report Format'!$I165,'Emission Factors'!$M:$M)*SUMIF('Emission Factors'!$C:$C,'Sample Report Format'!$I165,'Emission Factors'!I:I)*$L165/2000</f>
        <v>0</v>
      </c>
      <c r="W165" s="103">
        <f>SUMIF('Emission Factors'!$C:$C,'Sample Report Format'!$I165,'Emission Factors'!$M:$M)*SUMIF('Emission Factors'!$C:$C,'Sample Report Format'!$I165,'Emission Factors'!J:J)*$L165/2000</f>
        <v>0</v>
      </c>
      <c r="X165" s="103">
        <f>SUMIF('Emission Factors'!$C:$C,'Sample Report Format'!$I165,'Emission Factors'!$M:$M)*SUMIF('Emission Factors'!$C:$C,'Sample Report Format'!$I165,'Emission Factors'!K:K)*$L165/2000</f>
        <v>0</v>
      </c>
      <c r="Y165" s="104">
        <f>SUMIF('Emission Factors'!$C:$C,'Sample Report Format'!$I165,'Emission Factors'!$M:$M)*SUMIF('Emission Factors'!$C:$C,'Sample Report Format'!$I165,'Emission Factors'!L:L)*$L165/2000</f>
        <v>0</v>
      </c>
    </row>
    <row r="166" spans="1:25" ht="12.75">
      <c r="A166" s="85"/>
      <c r="B166" s="132"/>
      <c r="C166" s="98" t="e">
        <f>VLOOKUP(B166,'CO AB Dis id'!E160:F174,2,FALSE)</f>
        <v>#N/A</v>
      </c>
      <c r="D166" s="132"/>
      <c r="E166" s="98" t="e">
        <f>VLOOKUP(D166,'CO AB Dis id'!E177:F211,2,FALSE)</f>
        <v>#N/A</v>
      </c>
      <c r="F166" s="33"/>
      <c r="G166" s="98" t="e">
        <f>VLOOKUP(F166,'CO AB Dis id'!$B$4:$C$61,2,FALSE)</f>
        <v>#N/A</v>
      </c>
      <c r="H166" s="33"/>
      <c r="I166" s="84" t="e">
        <f>VLOOKUP($H166,'Emission Factors'!$B:$E,2,FALSE)</f>
        <v>#N/A</v>
      </c>
      <c r="J166" s="84" t="e">
        <f>VLOOKUP($H166,'Emission Factors'!$B:$E,3,FALSE)</f>
        <v>#N/A</v>
      </c>
      <c r="K166" s="84" t="e">
        <f>VLOOKUP($H166,'Emission Factors'!$B:$E,4,FALSE)</f>
        <v>#N/A</v>
      </c>
      <c r="L166" s="33"/>
      <c r="M166" s="33"/>
      <c r="N166" s="77"/>
      <c r="O166" s="77"/>
      <c r="P166" s="77"/>
      <c r="Q166" s="86"/>
      <c r="R166" s="107" t="e">
        <f>VLOOKUP(I166,'Emission Factors'!C:M,11,FALSE)</f>
        <v>#N/A</v>
      </c>
      <c r="S166" s="109">
        <f>SUMIF('Emission Factors'!$C:$C,'Sample Report Format'!$I166,'Emission Factors'!$M:$M)*SUMIF('Emission Factors'!$C:$C,'Sample Report Format'!$I166,'Emission Factors'!F:F)*$L166/2000</f>
        <v>0</v>
      </c>
      <c r="T166" s="103">
        <f>SUMIF('Emission Factors'!$C:$C,'Sample Report Format'!$I166,'Emission Factors'!$M:$M)*SUMIF('Emission Factors'!$C:$C,'Sample Report Format'!$I166,'Emission Factors'!G:G)*$L166/2000</f>
        <v>0</v>
      </c>
      <c r="U166" s="103">
        <f>SUMIF('Emission Factors'!$C:$C,'Sample Report Format'!$I166,'Emission Factors'!$M:$M)*SUMIF('Emission Factors'!$C:$C,'Sample Report Format'!$I166,'Emission Factors'!H:H)*$L166/2000</f>
        <v>0</v>
      </c>
      <c r="V166" s="103">
        <f>SUMIF('Emission Factors'!$C:$C,'Sample Report Format'!$I166,'Emission Factors'!$M:$M)*SUMIF('Emission Factors'!$C:$C,'Sample Report Format'!$I166,'Emission Factors'!I:I)*$L166/2000</f>
        <v>0</v>
      </c>
      <c r="W166" s="103">
        <f>SUMIF('Emission Factors'!$C:$C,'Sample Report Format'!$I166,'Emission Factors'!$M:$M)*SUMIF('Emission Factors'!$C:$C,'Sample Report Format'!$I166,'Emission Factors'!J:J)*$L166/2000</f>
        <v>0</v>
      </c>
      <c r="X166" s="103">
        <f>SUMIF('Emission Factors'!$C:$C,'Sample Report Format'!$I166,'Emission Factors'!$M:$M)*SUMIF('Emission Factors'!$C:$C,'Sample Report Format'!$I166,'Emission Factors'!K:K)*$L166/2000</f>
        <v>0</v>
      </c>
      <c r="Y166" s="104">
        <f>SUMIF('Emission Factors'!$C:$C,'Sample Report Format'!$I166,'Emission Factors'!$M:$M)*SUMIF('Emission Factors'!$C:$C,'Sample Report Format'!$I166,'Emission Factors'!L:L)*$L166/2000</f>
        <v>0</v>
      </c>
    </row>
    <row r="167" spans="1:25" ht="12.75">
      <c r="A167" s="85"/>
      <c r="B167" s="132"/>
      <c r="C167" s="98" t="e">
        <f>VLOOKUP(B167,'CO AB Dis id'!E161:F175,2,FALSE)</f>
        <v>#N/A</v>
      </c>
      <c r="D167" s="132"/>
      <c r="E167" s="98" t="e">
        <f>VLOOKUP(D167,'CO AB Dis id'!E178:F212,2,FALSE)</f>
        <v>#N/A</v>
      </c>
      <c r="F167" s="33"/>
      <c r="G167" s="98" t="e">
        <f>VLOOKUP(F167,'CO AB Dis id'!$B$4:$C$61,2,FALSE)</f>
        <v>#N/A</v>
      </c>
      <c r="H167" s="33"/>
      <c r="I167" s="84" t="e">
        <f>VLOOKUP($H167,'Emission Factors'!$B:$E,2,FALSE)</f>
        <v>#N/A</v>
      </c>
      <c r="J167" s="84" t="e">
        <f>VLOOKUP($H167,'Emission Factors'!$B:$E,3,FALSE)</f>
        <v>#N/A</v>
      </c>
      <c r="K167" s="84" t="e">
        <f>VLOOKUP($H167,'Emission Factors'!$B:$E,4,FALSE)</f>
        <v>#N/A</v>
      </c>
      <c r="L167" s="33"/>
      <c r="M167" s="33"/>
      <c r="N167" s="77"/>
      <c r="O167" s="77"/>
      <c r="P167" s="77"/>
      <c r="Q167" s="86"/>
      <c r="R167" s="107" t="e">
        <f>VLOOKUP(I167,'Emission Factors'!C:M,11,FALSE)</f>
        <v>#N/A</v>
      </c>
      <c r="S167" s="109">
        <f>SUMIF('Emission Factors'!$C:$C,'Sample Report Format'!$I167,'Emission Factors'!$M:$M)*SUMIF('Emission Factors'!$C:$C,'Sample Report Format'!$I167,'Emission Factors'!F:F)*$L167/2000</f>
        <v>0</v>
      </c>
      <c r="T167" s="103">
        <f>SUMIF('Emission Factors'!$C:$C,'Sample Report Format'!$I167,'Emission Factors'!$M:$M)*SUMIF('Emission Factors'!$C:$C,'Sample Report Format'!$I167,'Emission Factors'!G:G)*$L167/2000</f>
        <v>0</v>
      </c>
      <c r="U167" s="103">
        <f>SUMIF('Emission Factors'!$C:$C,'Sample Report Format'!$I167,'Emission Factors'!$M:$M)*SUMIF('Emission Factors'!$C:$C,'Sample Report Format'!$I167,'Emission Factors'!H:H)*$L167/2000</f>
        <v>0</v>
      </c>
      <c r="V167" s="103">
        <f>SUMIF('Emission Factors'!$C:$C,'Sample Report Format'!$I167,'Emission Factors'!$M:$M)*SUMIF('Emission Factors'!$C:$C,'Sample Report Format'!$I167,'Emission Factors'!I:I)*$L167/2000</f>
        <v>0</v>
      </c>
      <c r="W167" s="103">
        <f>SUMIF('Emission Factors'!$C:$C,'Sample Report Format'!$I167,'Emission Factors'!$M:$M)*SUMIF('Emission Factors'!$C:$C,'Sample Report Format'!$I167,'Emission Factors'!J:J)*$L167/2000</f>
        <v>0</v>
      </c>
      <c r="X167" s="103">
        <f>SUMIF('Emission Factors'!$C:$C,'Sample Report Format'!$I167,'Emission Factors'!$M:$M)*SUMIF('Emission Factors'!$C:$C,'Sample Report Format'!$I167,'Emission Factors'!K:K)*$L167/2000</f>
        <v>0</v>
      </c>
      <c r="Y167" s="104">
        <f>SUMIF('Emission Factors'!$C:$C,'Sample Report Format'!$I167,'Emission Factors'!$M:$M)*SUMIF('Emission Factors'!$C:$C,'Sample Report Format'!$I167,'Emission Factors'!L:L)*$L167/2000</f>
        <v>0</v>
      </c>
    </row>
    <row r="168" spans="1:25" ht="12.75">
      <c r="A168" s="85"/>
      <c r="B168" s="132"/>
      <c r="C168" s="98" t="e">
        <f>VLOOKUP(B168,'CO AB Dis id'!E162:F176,2,FALSE)</f>
        <v>#N/A</v>
      </c>
      <c r="D168" s="132"/>
      <c r="E168" s="98" t="e">
        <f>VLOOKUP(D168,'CO AB Dis id'!E179:F213,2,FALSE)</f>
        <v>#N/A</v>
      </c>
      <c r="F168" s="33"/>
      <c r="G168" s="98" t="e">
        <f>VLOOKUP(F168,'CO AB Dis id'!$B$4:$C$61,2,FALSE)</f>
        <v>#N/A</v>
      </c>
      <c r="H168" s="33"/>
      <c r="I168" s="84" t="e">
        <f>VLOOKUP($H168,'Emission Factors'!$B:$E,2,FALSE)</f>
        <v>#N/A</v>
      </c>
      <c r="J168" s="84" t="e">
        <f>VLOOKUP($H168,'Emission Factors'!$B:$E,3,FALSE)</f>
        <v>#N/A</v>
      </c>
      <c r="K168" s="84" t="e">
        <f>VLOOKUP($H168,'Emission Factors'!$B:$E,4,FALSE)</f>
        <v>#N/A</v>
      </c>
      <c r="L168" s="33"/>
      <c r="M168" s="33"/>
      <c r="N168" s="77"/>
      <c r="O168" s="77"/>
      <c r="P168" s="77"/>
      <c r="Q168" s="86"/>
      <c r="R168" s="107" t="e">
        <f>VLOOKUP(I168,'Emission Factors'!C:M,11,FALSE)</f>
        <v>#N/A</v>
      </c>
      <c r="S168" s="109">
        <f>SUMIF('Emission Factors'!$C:$C,'Sample Report Format'!$I168,'Emission Factors'!$M:$M)*SUMIF('Emission Factors'!$C:$C,'Sample Report Format'!$I168,'Emission Factors'!F:F)*$L168/2000</f>
        <v>0</v>
      </c>
      <c r="T168" s="103">
        <f>SUMIF('Emission Factors'!$C:$C,'Sample Report Format'!$I168,'Emission Factors'!$M:$M)*SUMIF('Emission Factors'!$C:$C,'Sample Report Format'!$I168,'Emission Factors'!G:G)*$L168/2000</f>
        <v>0</v>
      </c>
      <c r="U168" s="103">
        <f>SUMIF('Emission Factors'!$C:$C,'Sample Report Format'!$I168,'Emission Factors'!$M:$M)*SUMIF('Emission Factors'!$C:$C,'Sample Report Format'!$I168,'Emission Factors'!H:H)*$L168/2000</f>
        <v>0</v>
      </c>
      <c r="V168" s="103">
        <f>SUMIF('Emission Factors'!$C:$C,'Sample Report Format'!$I168,'Emission Factors'!$M:$M)*SUMIF('Emission Factors'!$C:$C,'Sample Report Format'!$I168,'Emission Factors'!I:I)*$L168/2000</f>
        <v>0</v>
      </c>
      <c r="W168" s="103">
        <f>SUMIF('Emission Factors'!$C:$C,'Sample Report Format'!$I168,'Emission Factors'!$M:$M)*SUMIF('Emission Factors'!$C:$C,'Sample Report Format'!$I168,'Emission Factors'!J:J)*$L168/2000</f>
        <v>0</v>
      </c>
      <c r="X168" s="103">
        <f>SUMIF('Emission Factors'!$C:$C,'Sample Report Format'!$I168,'Emission Factors'!$M:$M)*SUMIF('Emission Factors'!$C:$C,'Sample Report Format'!$I168,'Emission Factors'!K:K)*$L168/2000</f>
        <v>0</v>
      </c>
      <c r="Y168" s="104">
        <f>SUMIF('Emission Factors'!$C:$C,'Sample Report Format'!$I168,'Emission Factors'!$M:$M)*SUMIF('Emission Factors'!$C:$C,'Sample Report Format'!$I168,'Emission Factors'!L:L)*$L168/2000</f>
        <v>0</v>
      </c>
    </row>
    <row r="169" spans="1:25" ht="12.75">
      <c r="A169" s="85"/>
      <c r="B169" s="132"/>
      <c r="C169" s="98" t="e">
        <f>VLOOKUP(B169,'CO AB Dis id'!E163:F177,2,FALSE)</f>
        <v>#N/A</v>
      </c>
      <c r="D169" s="132"/>
      <c r="E169" s="98" t="e">
        <f>VLOOKUP(D169,'CO AB Dis id'!E180:F214,2,FALSE)</f>
        <v>#N/A</v>
      </c>
      <c r="F169" s="33"/>
      <c r="G169" s="98" t="e">
        <f>VLOOKUP(F169,'CO AB Dis id'!$B$4:$C$61,2,FALSE)</f>
        <v>#N/A</v>
      </c>
      <c r="H169" s="33"/>
      <c r="I169" s="84" t="e">
        <f>VLOOKUP($H169,'Emission Factors'!$B:$E,2,FALSE)</f>
        <v>#N/A</v>
      </c>
      <c r="J169" s="84" t="e">
        <f>VLOOKUP($H169,'Emission Factors'!$B:$E,3,FALSE)</f>
        <v>#N/A</v>
      </c>
      <c r="K169" s="84" t="e">
        <f>VLOOKUP($H169,'Emission Factors'!$B:$E,4,FALSE)</f>
        <v>#N/A</v>
      </c>
      <c r="L169" s="33"/>
      <c r="M169" s="33"/>
      <c r="N169" s="77"/>
      <c r="O169" s="77"/>
      <c r="P169" s="77"/>
      <c r="Q169" s="86"/>
      <c r="R169" s="107" t="e">
        <f>VLOOKUP(I169,'Emission Factors'!C:M,11,FALSE)</f>
        <v>#N/A</v>
      </c>
      <c r="S169" s="109">
        <f>SUMIF('Emission Factors'!$C:$C,'Sample Report Format'!$I169,'Emission Factors'!$M:$M)*SUMIF('Emission Factors'!$C:$C,'Sample Report Format'!$I169,'Emission Factors'!F:F)*$L169/2000</f>
        <v>0</v>
      </c>
      <c r="T169" s="103">
        <f>SUMIF('Emission Factors'!$C:$C,'Sample Report Format'!$I169,'Emission Factors'!$M:$M)*SUMIF('Emission Factors'!$C:$C,'Sample Report Format'!$I169,'Emission Factors'!G:G)*$L169/2000</f>
        <v>0</v>
      </c>
      <c r="U169" s="103">
        <f>SUMIF('Emission Factors'!$C:$C,'Sample Report Format'!$I169,'Emission Factors'!$M:$M)*SUMIF('Emission Factors'!$C:$C,'Sample Report Format'!$I169,'Emission Factors'!H:H)*$L169/2000</f>
        <v>0</v>
      </c>
      <c r="V169" s="103">
        <f>SUMIF('Emission Factors'!$C:$C,'Sample Report Format'!$I169,'Emission Factors'!$M:$M)*SUMIF('Emission Factors'!$C:$C,'Sample Report Format'!$I169,'Emission Factors'!I:I)*$L169/2000</f>
        <v>0</v>
      </c>
      <c r="W169" s="103">
        <f>SUMIF('Emission Factors'!$C:$C,'Sample Report Format'!$I169,'Emission Factors'!$M:$M)*SUMIF('Emission Factors'!$C:$C,'Sample Report Format'!$I169,'Emission Factors'!J:J)*$L169/2000</f>
        <v>0</v>
      </c>
      <c r="X169" s="103">
        <f>SUMIF('Emission Factors'!$C:$C,'Sample Report Format'!$I169,'Emission Factors'!$M:$M)*SUMIF('Emission Factors'!$C:$C,'Sample Report Format'!$I169,'Emission Factors'!K:K)*$L169/2000</f>
        <v>0</v>
      </c>
      <c r="Y169" s="104">
        <f>SUMIF('Emission Factors'!$C:$C,'Sample Report Format'!$I169,'Emission Factors'!$M:$M)*SUMIF('Emission Factors'!$C:$C,'Sample Report Format'!$I169,'Emission Factors'!L:L)*$L169/2000</f>
        <v>0</v>
      </c>
    </row>
    <row r="170" spans="1:25" ht="12.75">
      <c r="A170" s="85"/>
      <c r="B170" s="132"/>
      <c r="C170" s="98" t="e">
        <f>VLOOKUP(B170,'CO AB Dis id'!E164:F178,2,FALSE)</f>
        <v>#N/A</v>
      </c>
      <c r="D170" s="132"/>
      <c r="E170" s="98" t="e">
        <f>VLOOKUP(D170,'CO AB Dis id'!E181:F215,2,FALSE)</f>
        <v>#N/A</v>
      </c>
      <c r="F170" s="33"/>
      <c r="G170" s="98" t="e">
        <f>VLOOKUP(F170,'CO AB Dis id'!$B$4:$C$61,2,FALSE)</f>
        <v>#N/A</v>
      </c>
      <c r="H170" s="33"/>
      <c r="I170" s="84" t="e">
        <f>VLOOKUP($H170,'Emission Factors'!$B:$E,2,FALSE)</f>
        <v>#N/A</v>
      </c>
      <c r="J170" s="84" t="e">
        <f>VLOOKUP($H170,'Emission Factors'!$B:$E,3,FALSE)</f>
        <v>#N/A</v>
      </c>
      <c r="K170" s="84" t="e">
        <f>VLOOKUP($H170,'Emission Factors'!$B:$E,4,FALSE)</f>
        <v>#N/A</v>
      </c>
      <c r="L170" s="33"/>
      <c r="M170" s="33"/>
      <c r="N170" s="77"/>
      <c r="O170" s="77"/>
      <c r="P170" s="77"/>
      <c r="Q170" s="86"/>
      <c r="R170" s="107" t="e">
        <f>VLOOKUP(I170,'Emission Factors'!C:M,11,FALSE)</f>
        <v>#N/A</v>
      </c>
      <c r="S170" s="109">
        <f>SUMIF('Emission Factors'!$C:$C,'Sample Report Format'!$I170,'Emission Factors'!$M:$M)*SUMIF('Emission Factors'!$C:$C,'Sample Report Format'!$I170,'Emission Factors'!F:F)*$L170/2000</f>
        <v>0</v>
      </c>
      <c r="T170" s="103">
        <f>SUMIF('Emission Factors'!$C:$C,'Sample Report Format'!$I170,'Emission Factors'!$M:$M)*SUMIF('Emission Factors'!$C:$C,'Sample Report Format'!$I170,'Emission Factors'!G:G)*$L170/2000</f>
        <v>0</v>
      </c>
      <c r="U170" s="103">
        <f>SUMIF('Emission Factors'!$C:$C,'Sample Report Format'!$I170,'Emission Factors'!$M:$M)*SUMIF('Emission Factors'!$C:$C,'Sample Report Format'!$I170,'Emission Factors'!H:H)*$L170/2000</f>
        <v>0</v>
      </c>
      <c r="V170" s="103">
        <f>SUMIF('Emission Factors'!$C:$C,'Sample Report Format'!$I170,'Emission Factors'!$M:$M)*SUMIF('Emission Factors'!$C:$C,'Sample Report Format'!$I170,'Emission Factors'!I:I)*$L170/2000</f>
        <v>0</v>
      </c>
      <c r="W170" s="103">
        <f>SUMIF('Emission Factors'!$C:$C,'Sample Report Format'!$I170,'Emission Factors'!$M:$M)*SUMIF('Emission Factors'!$C:$C,'Sample Report Format'!$I170,'Emission Factors'!J:J)*$L170/2000</f>
        <v>0</v>
      </c>
      <c r="X170" s="103">
        <f>SUMIF('Emission Factors'!$C:$C,'Sample Report Format'!$I170,'Emission Factors'!$M:$M)*SUMIF('Emission Factors'!$C:$C,'Sample Report Format'!$I170,'Emission Factors'!K:K)*$L170/2000</f>
        <v>0</v>
      </c>
      <c r="Y170" s="104">
        <f>SUMIF('Emission Factors'!$C:$C,'Sample Report Format'!$I170,'Emission Factors'!$M:$M)*SUMIF('Emission Factors'!$C:$C,'Sample Report Format'!$I170,'Emission Factors'!L:L)*$L170/2000</f>
        <v>0</v>
      </c>
    </row>
    <row r="171" spans="1:25" ht="12.75">
      <c r="A171" s="85"/>
      <c r="B171" s="132"/>
      <c r="C171" s="98" t="e">
        <f>VLOOKUP(B171,'CO AB Dis id'!E165:F179,2,FALSE)</f>
        <v>#N/A</v>
      </c>
      <c r="D171" s="132"/>
      <c r="E171" s="98" t="e">
        <f>VLOOKUP(D171,'CO AB Dis id'!E182:F216,2,FALSE)</f>
        <v>#N/A</v>
      </c>
      <c r="F171" s="33"/>
      <c r="G171" s="98" t="e">
        <f>VLOOKUP(F171,'CO AB Dis id'!$B$4:$C$61,2,FALSE)</f>
        <v>#N/A</v>
      </c>
      <c r="H171" s="33"/>
      <c r="I171" s="84" t="e">
        <f>VLOOKUP($H171,'Emission Factors'!$B:$E,2,FALSE)</f>
        <v>#N/A</v>
      </c>
      <c r="J171" s="84" t="e">
        <f>VLOOKUP($H171,'Emission Factors'!$B:$E,3,FALSE)</f>
        <v>#N/A</v>
      </c>
      <c r="K171" s="84" t="e">
        <f>VLOOKUP($H171,'Emission Factors'!$B:$E,4,FALSE)</f>
        <v>#N/A</v>
      </c>
      <c r="L171" s="33"/>
      <c r="M171" s="33"/>
      <c r="N171" s="77"/>
      <c r="O171" s="77"/>
      <c r="P171" s="77"/>
      <c r="Q171" s="86"/>
      <c r="R171" s="107" t="e">
        <f>VLOOKUP(I171,'Emission Factors'!C:M,11,FALSE)</f>
        <v>#N/A</v>
      </c>
      <c r="S171" s="109">
        <f>SUMIF('Emission Factors'!$C:$C,'Sample Report Format'!$I171,'Emission Factors'!$M:$M)*SUMIF('Emission Factors'!$C:$C,'Sample Report Format'!$I171,'Emission Factors'!F:F)*$L171/2000</f>
        <v>0</v>
      </c>
      <c r="T171" s="103">
        <f>SUMIF('Emission Factors'!$C:$C,'Sample Report Format'!$I171,'Emission Factors'!$M:$M)*SUMIF('Emission Factors'!$C:$C,'Sample Report Format'!$I171,'Emission Factors'!G:G)*$L171/2000</f>
        <v>0</v>
      </c>
      <c r="U171" s="103">
        <f>SUMIF('Emission Factors'!$C:$C,'Sample Report Format'!$I171,'Emission Factors'!$M:$M)*SUMIF('Emission Factors'!$C:$C,'Sample Report Format'!$I171,'Emission Factors'!H:H)*$L171/2000</f>
        <v>0</v>
      </c>
      <c r="V171" s="103">
        <f>SUMIF('Emission Factors'!$C:$C,'Sample Report Format'!$I171,'Emission Factors'!$M:$M)*SUMIF('Emission Factors'!$C:$C,'Sample Report Format'!$I171,'Emission Factors'!I:I)*$L171/2000</f>
        <v>0</v>
      </c>
      <c r="W171" s="103">
        <f>SUMIF('Emission Factors'!$C:$C,'Sample Report Format'!$I171,'Emission Factors'!$M:$M)*SUMIF('Emission Factors'!$C:$C,'Sample Report Format'!$I171,'Emission Factors'!J:J)*$L171/2000</f>
        <v>0</v>
      </c>
      <c r="X171" s="103">
        <f>SUMIF('Emission Factors'!$C:$C,'Sample Report Format'!$I171,'Emission Factors'!$M:$M)*SUMIF('Emission Factors'!$C:$C,'Sample Report Format'!$I171,'Emission Factors'!K:K)*$L171/2000</f>
        <v>0</v>
      </c>
      <c r="Y171" s="104">
        <f>SUMIF('Emission Factors'!$C:$C,'Sample Report Format'!$I171,'Emission Factors'!$M:$M)*SUMIF('Emission Factors'!$C:$C,'Sample Report Format'!$I171,'Emission Factors'!L:L)*$L171/2000</f>
        <v>0</v>
      </c>
    </row>
    <row r="172" spans="1:25" ht="12.75">
      <c r="A172" s="85"/>
      <c r="B172" s="132"/>
      <c r="C172" s="98" t="e">
        <f>VLOOKUP(B172,'CO AB Dis id'!E166:F180,2,FALSE)</f>
        <v>#N/A</v>
      </c>
      <c r="D172" s="132"/>
      <c r="E172" s="98" t="e">
        <f>VLOOKUP(D172,'CO AB Dis id'!E183:F217,2,FALSE)</f>
        <v>#N/A</v>
      </c>
      <c r="F172" s="33"/>
      <c r="G172" s="98" t="e">
        <f>VLOOKUP(F172,'CO AB Dis id'!$B$4:$C$61,2,FALSE)</f>
        <v>#N/A</v>
      </c>
      <c r="H172" s="33"/>
      <c r="I172" s="84" t="e">
        <f>VLOOKUP($H172,'Emission Factors'!$B:$E,2,FALSE)</f>
        <v>#N/A</v>
      </c>
      <c r="J172" s="84" t="e">
        <f>VLOOKUP($H172,'Emission Factors'!$B:$E,3,FALSE)</f>
        <v>#N/A</v>
      </c>
      <c r="K172" s="84" t="e">
        <f>VLOOKUP($H172,'Emission Factors'!$B:$E,4,FALSE)</f>
        <v>#N/A</v>
      </c>
      <c r="L172" s="33"/>
      <c r="M172" s="33"/>
      <c r="N172" s="77"/>
      <c r="O172" s="77"/>
      <c r="P172" s="77"/>
      <c r="Q172" s="86"/>
      <c r="R172" s="107" t="e">
        <f>VLOOKUP(I172,'Emission Factors'!C:M,11,FALSE)</f>
        <v>#N/A</v>
      </c>
      <c r="S172" s="109">
        <f>SUMIF('Emission Factors'!$C:$C,'Sample Report Format'!$I172,'Emission Factors'!$M:$M)*SUMIF('Emission Factors'!$C:$C,'Sample Report Format'!$I172,'Emission Factors'!F:F)*$L172/2000</f>
        <v>0</v>
      </c>
      <c r="T172" s="103">
        <f>SUMIF('Emission Factors'!$C:$C,'Sample Report Format'!$I172,'Emission Factors'!$M:$M)*SUMIF('Emission Factors'!$C:$C,'Sample Report Format'!$I172,'Emission Factors'!G:G)*$L172/2000</f>
        <v>0</v>
      </c>
      <c r="U172" s="103">
        <f>SUMIF('Emission Factors'!$C:$C,'Sample Report Format'!$I172,'Emission Factors'!$M:$M)*SUMIF('Emission Factors'!$C:$C,'Sample Report Format'!$I172,'Emission Factors'!H:H)*$L172/2000</f>
        <v>0</v>
      </c>
      <c r="V172" s="103">
        <f>SUMIF('Emission Factors'!$C:$C,'Sample Report Format'!$I172,'Emission Factors'!$M:$M)*SUMIF('Emission Factors'!$C:$C,'Sample Report Format'!$I172,'Emission Factors'!I:I)*$L172/2000</f>
        <v>0</v>
      </c>
      <c r="W172" s="103">
        <f>SUMIF('Emission Factors'!$C:$C,'Sample Report Format'!$I172,'Emission Factors'!$M:$M)*SUMIF('Emission Factors'!$C:$C,'Sample Report Format'!$I172,'Emission Factors'!J:J)*$L172/2000</f>
        <v>0</v>
      </c>
      <c r="X172" s="103">
        <f>SUMIF('Emission Factors'!$C:$C,'Sample Report Format'!$I172,'Emission Factors'!$M:$M)*SUMIF('Emission Factors'!$C:$C,'Sample Report Format'!$I172,'Emission Factors'!K:K)*$L172/2000</f>
        <v>0</v>
      </c>
      <c r="Y172" s="104">
        <f>SUMIF('Emission Factors'!$C:$C,'Sample Report Format'!$I172,'Emission Factors'!$M:$M)*SUMIF('Emission Factors'!$C:$C,'Sample Report Format'!$I172,'Emission Factors'!L:L)*$L172/2000</f>
        <v>0</v>
      </c>
    </row>
    <row r="173" spans="1:25" ht="12.75">
      <c r="A173" s="85"/>
      <c r="B173" s="132"/>
      <c r="C173" s="98" t="e">
        <f>VLOOKUP(B173,'CO AB Dis id'!E167:F181,2,FALSE)</f>
        <v>#N/A</v>
      </c>
      <c r="D173" s="132"/>
      <c r="E173" s="98" t="e">
        <f>VLOOKUP(D173,'CO AB Dis id'!E184:F218,2,FALSE)</f>
        <v>#N/A</v>
      </c>
      <c r="F173" s="33"/>
      <c r="G173" s="98" t="e">
        <f>VLOOKUP(F173,'CO AB Dis id'!$B$4:$C$61,2,FALSE)</f>
        <v>#N/A</v>
      </c>
      <c r="H173" s="33"/>
      <c r="I173" s="84" t="e">
        <f>VLOOKUP($H173,'Emission Factors'!$B:$E,2,FALSE)</f>
        <v>#N/A</v>
      </c>
      <c r="J173" s="84" t="e">
        <f>VLOOKUP($H173,'Emission Factors'!$B:$E,3,FALSE)</f>
        <v>#N/A</v>
      </c>
      <c r="K173" s="84" t="e">
        <f>VLOOKUP($H173,'Emission Factors'!$B:$E,4,FALSE)</f>
        <v>#N/A</v>
      </c>
      <c r="L173" s="33"/>
      <c r="M173" s="33"/>
      <c r="N173" s="77"/>
      <c r="O173" s="77"/>
      <c r="P173" s="77"/>
      <c r="Q173" s="86"/>
      <c r="R173" s="107" t="e">
        <f>VLOOKUP(I173,'Emission Factors'!C:M,11,FALSE)</f>
        <v>#N/A</v>
      </c>
      <c r="S173" s="109">
        <f>SUMIF('Emission Factors'!$C:$C,'Sample Report Format'!$I173,'Emission Factors'!$M:$M)*SUMIF('Emission Factors'!$C:$C,'Sample Report Format'!$I173,'Emission Factors'!F:F)*$L173/2000</f>
        <v>0</v>
      </c>
      <c r="T173" s="103">
        <f>SUMIF('Emission Factors'!$C:$C,'Sample Report Format'!$I173,'Emission Factors'!$M:$M)*SUMIF('Emission Factors'!$C:$C,'Sample Report Format'!$I173,'Emission Factors'!G:G)*$L173/2000</f>
        <v>0</v>
      </c>
      <c r="U173" s="103">
        <f>SUMIF('Emission Factors'!$C:$C,'Sample Report Format'!$I173,'Emission Factors'!$M:$M)*SUMIF('Emission Factors'!$C:$C,'Sample Report Format'!$I173,'Emission Factors'!H:H)*$L173/2000</f>
        <v>0</v>
      </c>
      <c r="V173" s="103">
        <f>SUMIF('Emission Factors'!$C:$C,'Sample Report Format'!$I173,'Emission Factors'!$M:$M)*SUMIF('Emission Factors'!$C:$C,'Sample Report Format'!$I173,'Emission Factors'!I:I)*$L173/2000</f>
        <v>0</v>
      </c>
      <c r="W173" s="103">
        <f>SUMIF('Emission Factors'!$C:$C,'Sample Report Format'!$I173,'Emission Factors'!$M:$M)*SUMIF('Emission Factors'!$C:$C,'Sample Report Format'!$I173,'Emission Factors'!J:J)*$L173/2000</f>
        <v>0</v>
      </c>
      <c r="X173" s="103">
        <f>SUMIF('Emission Factors'!$C:$C,'Sample Report Format'!$I173,'Emission Factors'!$M:$M)*SUMIF('Emission Factors'!$C:$C,'Sample Report Format'!$I173,'Emission Factors'!K:K)*$L173/2000</f>
        <v>0</v>
      </c>
      <c r="Y173" s="104">
        <f>SUMIF('Emission Factors'!$C:$C,'Sample Report Format'!$I173,'Emission Factors'!$M:$M)*SUMIF('Emission Factors'!$C:$C,'Sample Report Format'!$I173,'Emission Factors'!L:L)*$L173/2000</f>
        <v>0</v>
      </c>
    </row>
    <row r="174" spans="1:25" ht="12.75">
      <c r="A174" s="85"/>
      <c r="B174" s="132"/>
      <c r="C174" s="98" t="e">
        <f>VLOOKUP(B174,'CO AB Dis id'!E168:F182,2,FALSE)</f>
        <v>#N/A</v>
      </c>
      <c r="D174" s="132"/>
      <c r="E174" s="98" t="e">
        <f>VLOOKUP(D174,'CO AB Dis id'!E185:F219,2,FALSE)</f>
        <v>#N/A</v>
      </c>
      <c r="F174" s="33"/>
      <c r="G174" s="98" t="e">
        <f>VLOOKUP(F174,'CO AB Dis id'!$B$4:$C$61,2,FALSE)</f>
        <v>#N/A</v>
      </c>
      <c r="H174" s="33"/>
      <c r="I174" s="84" t="e">
        <f>VLOOKUP($H174,'Emission Factors'!$B:$E,2,FALSE)</f>
        <v>#N/A</v>
      </c>
      <c r="J174" s="84" t="e">
        <f>VLOOKUP($H174,'Emission Factors'!$B:$E,3,FALSE)</f>
        <v>#N/A</v>
      </c>
      <c r="K174" s="84" t="e">
        <f>VLOOKUP($H174,'Emission Factors'!$B:$E,4,FALSE)</f>
        <v>#N/A</v>
      </c>
      <c r="L174" s="33"/>
      <c r="M174" s="33"/>
      <c r="N174" s="77"/>
      <c r="O174" s="77"/>
      <c r="P174" s="77"/>
      <c r="Q174" s="86"/>
      <c r="R174" s="107" t="e">
        <f>VLOOKUP(I174,'Emission Factors'!C:M,11,FALSE)</f>
        <v>#N/A</v>
      </c>
      <c r="S174" s="109">
        <f>SUMIF('Emission Factors'!$C:$C,'Sample Report Format'!$I174,'Emission Factors'!$M:$M)*SUMIF('Emission Factors'!$C:$C,'Sample Report Format'!$I174,'Emission Factors'!F:F)*$L174/2000</f>
        <v>0</v>
      </c>
      <c r="T174" s="103">
        <f>SUMIF('Emission Factors'!$C:$C,'Sample Report Format'!$I174,'Emission Factors'!$M:$M)*SUMIF('Emission Factors'!$C:$C,'Sample Report Format'!$I174,'Emission Factors'!G:G)*$L174/2000</f>
        <v>0</v>
      </c>
      <c r="U174" s="103">
        <f>SUMIF('Emission Factors'!$C:$C,'Sample Report Format'!$I174,'Emission Factors'!$M:$M)*SUMIF('Emission Factors'!$C:$C,'Sample Report Format'!$I174,'Emission Factors'!H:H)*$L174/2000</f>
        <v>0</v>
      </c>
      <c r="V174" s="103">
        <f>SUMIF('Emission Factors'!$C:$C,'Sample Report Format'!$I174,'Emission Factors'!$M:$M)*SUMIF('Emission Factors'!$C:$C,'Sample Report Format'!$I174,'Emission Factors'!I:I)*$L174/2000</f>
        <v>0</v>
      </c>
      <c r="W174" s="103">
        <f>SUMIF('Emission Factors'!$C:$C,'Sample Report Format'!$I174,'Emission Factors'!$M:$M)*SUMIF('Emission Factors'!$C:$C,'Sample Report Format'!$I174,'Emission Factors'!J:J)*$L174/2000</f>
        <v>0</v>
      </c>
      <c r="X174" s="103">
        <f>SUMIF('Emission Factors'!$C:$C,'Sample Report Format'!$I174,'Emission Factors'!$M:$M)*SUMIF('Emission Factors'!$C:$C,'Sample Report Format'!$I174,'Emission Factors'!K:K)*$L174/2000</f>
        <v>0</v>
      </c>
      <c r="Y174" s="104">
        <f>SUMIF('Emission Factors'!$C:$C,'Sample Report Format'!$I174,'Emission Factors'!$M:$M)*SUMIF('Emission Factors'!$C:$C,'Sample Report Format'!$I174,'Emission Factors'!L:L)*$L174/2000</f>
        <v>0</v>
      </c>
    </row>
    <row r="175" spans="1:25" ht="12.75">
      <c r="A175" s="85"/>
      <c r="B175" s="132"/>
      <c r="C175" s="98" t="e">
        <f>VLOOKUP(B175,'CO AB Dis id'!E169:F183,2,FALSE)</f>
        <v>#N/A</v>
      </c>
      <c r="D175" s="132"/>
      <c r="E175" s="98" t="e">
        <f>VLOOKUP(D175,'CO AB Dis id'!E186:F220,2,FALSE)</f>
        <v>#N/A</v>
      </c>
      <c r="F175" s="33"/>
      <c r="G175" s="98" t="e">
        <f>VLOOKUP(F175,'CO AB Dis id'!$B$4:$C$61,2,FALSE)</f>
        <v>#N/A</v>
      </c>
      <c r="H175" s="33"/>
      <c r="I175" s="84" t="e">
        <f>VLOOKUP($H175,'Emission Factors'!$B:$E,2,FALSE)</f>
        <v>#N/A</v>
      </c>
      <c r="J175" s="84" t="e">
        <f>VLOOKUP($H175,'Emission Factors'!$B:$E,3,FALSE)</f>
        <v>#N/A</v>
      </c>
      <c r="K175" s="84" t="e">
        <f>VLOOKUP($H175,'Emission Factors'!$B:$E,4,FALSE)</f>
        <v>#N/A</v>
      </c>
      <c r="L175" s="33"/>
      <c r="M175" s="33"/>
      <c r="N175" s="77"/>
      <c r="O175" s="77"/>
      <c r="P175" s="77"/>
      <c r="Q175" s="86"/>
      <c r="R175" s="107" t="e">
        <f>VLOOKUP(I175,'Emission Factors'!C:M,11,FALSE)</f>
        <v>#N/A</v>
      </c>
      <c r="S175" s="109">
        <f>SUMIF('Emission Factors'!$C:$C,'Sample Report Format'!$I175,'Emission Factors'!$M:$M)*SUMIF('Emission Factors'!$C:$C,'Sample Report Format'!$I175,'Emission Factors'!F:F)*$L175/2000</f>
        <v>0</v>
      </c>
      <c r="T175" s="103">
        <f>SUMIF('Emission Factors'!$C:$C,'Sample Report Format'!$I175,'Emission Factors'!$M:$M)*SUMIF('Emission Factors'!$C:$C,'Sample Report Format'!$I175,'Emission Factors'!G:G)*$L175/2000</f>
        <v>0</v>
      </c>
      <c r="U175" s="103">
        <f>SUMIF('Emission Factors'!$C:$C,'Sample Report Format'!$I175,'Emission Factors'!$M:$M)*SUMIF('Emission Factors'!$C:$C,'Sample Report Format'!$I175,'Emission Factors'!H:H)*$L175/2000</f>
        <v>0</v>
      </c>
      <c r="V175" s="103">
        <f>SUMIF('Emission Factors'!$C:$C,'Sample Report Format'!$I175,'Emission Factors'!$M:$M)*SUMIF('Emission Factors'!$C:$C,'Sample Report Format'!$I175,'Emission Factors'!I:I)*$L175/2000</f>
        <v>0</v>
      </c>
      <c r="W175" s="103">
        <f>SUMIF('Emission Factors'!$C:$C,'Sample Report Format'!$I175,'Emission Factors'!$M:$M)*SUMIF('Emission Factors'!$C:$C,'Sample Report Format'!$I175,'Emission Factors'!J:J)*$L175/2000</f>
        <v>0</v>
      </c>
      <c r="X175" s="103">
        <f>SUMIF('Emission Factors'!$C:$C,'Sample Report Format'!$I175,'Emission Factors'!$M:$M)*SUMIF('Emission Factors'!$C:$C,'Sample Report Format'!$I175,'Emission Factors'!K:K)*$L175/2000</f>
        <v>0</v>
      </c>
      <c r="Y175" s="104">
        <f>SUMIF('Emission Factors'!$C:$C,'Sample Report Format'!$I175,'Emission Factors'!$M:$M)*SUMIF('Emission Factors'!$C:$C,'Sample Report Format'!$I175,'Emission Factors'!L:L)*$L175/2000</f>
        <v>0</v>
      </c>
    </row>
    <row r="176" spans="1:25" ht="12.75">
      <c r="A176" s="85"/>
      <c r="B176" s="132"/>
      <c r="C176" s="98" t="e">
        <f>VLOOKUP(B176,'CO AB Dis id'!E170:F184,2,FALSE)</f>
        <v>#N/A</v>
      </c>
      <c r="D176" s="132"/>
      <c r="E176" s="98" t="e">
        <f>VLOOKUP(D176,'CO AB Dis id'!E187:F221,2,FALSE)</f>
        <v>#N/A</v>
      </c>
      <c r="F176" s="33"/>
      <c r="G176" s="98" t="e">
        <f>VLOOKUP(F176,'CO AB Dis id'!$B$4:$C$61,2,FALSE)</f>
        <v>#N/A</v>
      </c>
      <c r="H176" s="33"/>
      <c r="I176" s="84" t="e">
        <f>VLOOKUP($H176,'Emission Factors'!$B:$E,2,FALSE)</f>
        <v>#N/A</v>
      </c>
      <c r="J176" s="84" t="e">
        <f>VLOOKUP($H176,'Emission Factors'!$B:$E,3,FALSE)</f>
        <v>#N/A</v>
      </c>
      <c r="K176" s="84" t="e">
        <f>VLOOKUP($H176,'Emission Factors'!$B:$E,4,FALSE)</f>
        <v>#N/A</v>
      </c>
      <c r="L176" s="33"/>
      <c r="M176" s="33"/>
      <c r="N176" s="77"/>
      <c r="O176" s="77"/>
      <c r="P176" s="77"/>
      <c r="Q176" s="86"/>
      <c r="R176" s="107" t="e">
        <f>VLOOKUP(I176,'Emission Factors'!C:M,11,FALSE)</f>
        <v>#N/A</v>
      </c>
      <c r="S176" s="109">
        <f>SUMIF('Emission Factors'!$C:$C,'Sample Report Format'!$I176,'Emission Factors'!$M:$M)*SUMIF('Emission Factors'!$C:$C,'Sample Report Format'!$I176,'Emission Factors'!F:F)*$L176/2000</f>
        <v>0</v>
      </c>
      <c r="T176" s="103">
        <f>SUMIF('Emission Factors'!$C:$C,'Sample Report Format'!$I176,'Emission Factors'!$M:$M)*SUMIF('Emission Factors'!$C:$C,'Sample Report Format'!$I176,'Emission Factors'!G:G)*$L176/2000</f>
        <v>0</v>
      </c>
      <c r="U176" s="103">
        <f>SUMIF('Emission Factors'!$C:$C,'Sample Report Format'!$I176,'Emission Factors'!$M:$M)*SUMIF('Emission Factors'!$C:$C,'Sample Report Format'!$I176,'Emission Factors'!H:H)*$L176/2000</f>
        <v>0</v>
      </c>
      <c r="V176" s="103">
        <f>SUMIF('Emission Factors'!$C:$C,'Sample Report Format'!$I176,'Emission Factors'!$M:$M)*SUMIF('Emission Factors'!$C:$C,'Sample Report Format'!$I176,'Emission Factors'!I:I)*$L176/2000</f>
        <v>0</v>
      </c>
      <c r="W176" s="103">
        <f>SUMIF('Emission Factors'!$C:$C,'Sample Report Format'!$I176,'Emission Factors'!$M:$M)*SUMIF('Emission Factors'!$C:$C,'Sample Report Format'!$I176,'Emission Factors'!J:J)*$L176/2000</f>
        <v>0</v>
      </c>
      <c r="X176" s="103">
        <f>SUMIF('Emission Factors'!$C:$C,'Sample Report Format'!$I176,'Emission Factors'!$M:$M)*SUMIF('Emission Factors'!$C:$C,'Sample Report Format'!$I176,'Emission Factors'!K:K)*$L176/2000</f>
        <v>0</v>
      </c>
      <c r="Y176" s="104">
        <f>SUMIF('Emission Factors'!$C:$C,'Sample Report Format'!$I176,'Emission Factors'!$M:$M)*SUMIF('Emission Factors'!$C:$C,'Sample Report Format'!$I176,'Emission Factors'!L:L)*$L176/2000</f>
        <v>0</v>
      </c>
    </row>
    <row r="177" spans="1:25" ht="12.75">
      <c r="A177" s="85"/>
      <c r="B177" s="132"/>
      <c r="C177" s="98" t="e">
        <f>VLOOKUP(B177,'CO AB Dis id'!E171:F185,2,FALSE)</f>
        <v>#N/A</v>
      </c>
      <c r="D177" s="132"/>
      <c r="E177" s="98" t="e">
        <f>VLOOKUP(D177,'CO AB Dis id'!E188:F222,2,FALSE)</f>
        <v>#N/A</v>
      </c>
      <c r="F177" s="33"/>
      <c r="G177" s="98" t="e">
        <f>VLOOKUP(F177,'CO AB Dis id'!$B$4:$C$61,2,FALSE)</f>
        <v>#N/A</v>
      </c>
      <c r="H177" s="33"/>
      <c r="I177" s="84" t="e">
        <f>VLOOKUP($H177,'Emission Factors'!$B:$E,2,FALSE)</f>
        <v>#N/A</v>
      </c>
      <c r="J177" s="84" t="e">
        <f>VLOOKUP($H177,'Emission Factors'!$B:$E,3,FALSE)</f>
        <v>#N/A</v>
      </c>
      <c r="K177" s="84" t="e">
        <f>VLOOKUP($H177,'Emission Factors'!$B:$E,4,FALSE)</f>
        <v>#N/A</v>
      </c>
      <c r="L177" s="33"/>
      <c r="M177" s="33"/>
      <c r="N177" s="77"/>
      <c r="O177" s="77"/>
      <c r="P177" s="77"/>
      <c r="Q177" s="86"/>
      <c r="R177" s="107" t="e">
        <f>VLOOKUP(I177,'Emission Factors'!C:M,11,FALSE)</f>
        <v>#N/A</v>
      </c>
      <c r="S177" s="109">
        <f>SUMIF('Emission Factors'!$C:$C,'Sample Report Format'!$I177,'Emission Factors'!$M:$M)*SUMIF('Emission Factors'!$C:$C,'Sample Report Format'!$I177,'Emission Factors'!F:F)*$L177/2000</f>
        <v>0</v>
      </c>
      <c r="T177" s="103">
        <f>SUMIF('Emission Factors'!$C:$C,'Sample Report Format'!$I177,'Emission Factors'!$M:$M)*SUMIF('Emission Factors'!$C:$C,'Sample Report Format'!$I177,'Emission Factors'!G:G)*$L177/2000</f>
        <v>0</v>
      </c>
      <c r="U177" s="103">
        <f>SUMIF('Emission Factors'!$C:$C,'Sample Report Format'!$I177,'Emission Factors'!$M:$M)*SUMIF('Emission Factors'!$C:$C,'Sample Report Format'!$I177,'Emission Factors'!H:H)*$L177/2000</f>
        <v>0</v>
      </c>
      <c r="V177" s="103">
        <f>SUMIF('Emission Factors'!$C:$C,'Sample Report Format'!$I177,'Emission Factors'!$M:$M)*SUMIF('Emission Factors'!$C:$C,'Sample Report Format'!$I177,'Emission Factors'!I:I)*$L177/2000</f>
        <v>0</v>
      </c>
      <c r="W177" s="103">
        <f>SUMIF('Emission Factors'!$C:$C,'Sample Report Format'!$I177,'Emission Factors'!$M:$M)*SUMIF('Emission Factors'!$C:$C,'Sample Report Format'!$I177,'Emission Factors'!J:J)*$L177/2000</f>
        <v>0</v>
      </c>
      <c r="X177" s="103">
        <f>SUMIF('Emission Factors'!$C:$C,'Sample Report Format'!$I177,'Emission Factors'!$M:$M)*SUMIF('Emission Factors'!$C:$C,'Sample Report Format'!$I177,'Emission Factors'!K:K)*$L177/2000</f>
        <v>0</v>
      </c>
      <c r="Y177" s="104">
        <f>SUMIF('Emission Factors'!$C:$C,'Sample Report Format'!$I177,'Emission Factors'!$M:$M)*SUMIF('Emission Factors'!$C:$C,'Sample Report Format'!$I177,'Emission Factors'!L:L)*$L177/2000</f>
        <v>0</v>
      </c>
    </row>
    <row r="178" spans="1:25" ht="12.75">
      <c r="A178" s="85"/>
      <c r="B178" s="132"/>
      <c r="C178" s="98" t="e">
        <f>VLOOKUP(B178,'CO AB Dis id'!E172:F186,2,FALSE)</f>
        <v>#N/A</v>
      </c>
      <c r="D178" s="132"/>
      <c r="E178" s="98" t="e">
        <f>VLOOKUP(D178,'CO AB Dis id'!E189:F223,2,FALSE)</f>
        <v>#N/A</v>
      </c>
      <c r="F178" s="33"/>
      <c r="G178" s="98" t="e">
        <f>VLOOKUP(F178,'CO AB Dis id'!$B$4:$C$61,2,FALSE)</f>
        <v>#N/A</v>
      </c>
      <c r="H178" s="33"/>
      <c r="I178" s="84" t="e">
        <f>VLOOKUP($H178,'Emission Factors'!$B:$E,2,FALSE)</f>
        <v>#N/A</v>
      </c>
      <c r="J178" s="84" t="e">
        <f>VLOOKUP($H178,'Emission Factors'!$B:$E,3,FALSE)</f>
        <v>#N/A</v>
      </c>
      <c r="K178" s="84" t="e">
        <f>VLOOKUP($H178,'Emission Factors'!$B:$E,4,FALSE)</f>
        <v>#N/A</v>
      </c>
      <c r="L178" s="33"/>
      <c r="M178" s="33"/>
      <c r="N178" s="77"/>
      <c r="O178" s="77"/>
      <c r="P178" s="77"/>
      <c r="Q178" s="86"/>
      <c r="R178" s="107" t="e">
        <f>VLOOKUP(I178,'Emission Factors'!C:M,11,FALSE)</f>
        <v>#N/A</v>
      </c>
      <c r="S178" s="109">
        <f>SUMIF('Emission Factors'!$C:$C,'Sample Report Format'!$I178,'Emission Factors'!$M:$M)*SUMIF('Emission Factors'!$C:$C,'Sample Report Format'!$I178,'Emission Factors'!F:F)*$L178/2000</f>
        <v>0</v>
      </c>
      <c r="T178" s="103">
        <f>SUMIF('Emission Factors'!$C:$C,'Sample Report Format'!$I178,'Emission Factors'!$M:$M)*SUMIF('Emission Factors'!$C:$C,'Sample Report Format'!$I178,'Emission Factors'!G:G)*$L178/2000</f>
        <v>0</v>
      </c>
      <c r="U178" s="103">
        <f>SUMIF('Emission Factors'!$C:$C,'Sample Report Format'!$I178,'Emission Factors'!$M:$M)*SUMIF('Emission Factors'!$C:$C,'Sample Report Format'!$I178,'Emission Factors'!H:H)*$L178/2000</f>
        <v>0</v>
      </c>
      <c r="V178" s="103">
        <f>SUMIF('Emission Factors'!$C:$C,'Sample Report Format'!$I178,'Emission Factors'!$M:$M)*SUMIF('Emission Factors'!$C:$C,'Sample Report Format'!$I178,'Emission Factors'!I:I)*$L178/2000</f>
        <v>0</v>
      </c>
      <c r="W178" s="103">
        <f>SUMIF('Emission Factors'!$C:$C,'Sample Report Format'!$I178,'Emission Factors'!$M:$M)*SUMIF('Emission Factors'!$C:$C,'Sample Report Format'!$I178,'Emission Factors'!J:J)*$L178/2000</f>
        <v>0</v>
      </c>
      <c r="X178" s="103">
        <f>SUMIF('Emission Factors'!$C:$C,'Sample Report Format'!$I178,'Emission Factors'!$M:$M)*SUMIF('Emission Factors'!$C:$C,'Sample Report Format'!$I178,'Emission Factors'!K:K)*$L178/2000</f>
        <v>0</v>
      </c>
      <c r="Y178" s="104">
        <f>SUMIF('Emission Factors'!$C:$C,'Sample Report Format'!$I178,'Emission Factors'!$M:$M)*SUMIF('Emission Factors'!$C:$C,'Sample Report Format'!$I178,'Emission Factors'!L:L)*$L178/2000</f>
        <v>0</v>
      </c>
    </row>
    <row r="179" spans="1:25" ht="12.75">
      <c r="A179" s="85"/>
      <c r="B179" s="132"/>
      <c r="C179" s="98" t="e">
        <f>VLOOKUP(B179,'CO AB Dis id'!E173:F187,2,FALSE)</f>
        <v>#N/A</v>
      </c>
      <c r="D179" s="132"/>
      <c r="E179" s="98" t="e">
        <f>VLOOKUP(D179,'CO AB Dis id'!E190:F224,2,FALSE)</f>
        <v>#N/A</v>
      </c>
      <c r="F179" s="33"/>
      <c r="G179" s="98" t="e">
        <f>VLOOKUP(F179,'CO AB Dis id'!$B$4:$C$61,2,FALSE)</f>
        <v>#N/A</v>
      </c>
      <c r="H179" s="33"/>
      <c r="I179" s="84" t="e">
        <f>VLOOKUP($H179,'Emission Factors'!$B:$E,2,FALSE)</f>
        <v>#N/A</v>
      </c>
      <c r="J179" s="84" t="e">
        <f>VLOOKUP($H179,'Emission Factors'!$B:$E,3,FALSE)</f>
        <v>#N/A</v>
      </c>
      <c r="K179" s="84" t="e">
        <f>VLOOKUP($H179,'Emission Factors'!$B:$E,4,FALSE)</f>
        <v>#N/A</v>
      </c>
      <c r="L179" s="33"/>
      <c r="M179" s="33"/>
      <c r="N179" s="77"/>
      <c r="O179" s="77"/>
      <c r="P179" s="77"/>
      <c r="Q179" s="86"/>
      <c r="R179" s="107" t="e">
        <f>VLOOKUP(I179,'Emission Factors'!C:M,11,FALSE)</f>
        <v>#N/A</v>
      </c>
      <c r="S179" s="109">
        <f>SUMIF('Emission Factors'!$C:$C,'Sample Report Format'!$I179,'Emission Factors'!$M:$M)*SUMIF('Emission Factors'!$C:$C,'Sample Report Format'!$I179,'Emission Factors'!F:F)*$L179/2000</f>
        <v>0</v>
      </c>
      <c r="T179" s="103">
        <f>SUMIF('Emission Factors'!$C:$C,'Sample Report Format'!$I179,'Emission Factors'!$M:$M)*SUMIF('Emission Factors'!$C:$C,'Sample Report Format'!$I179,'Emission Factors'!G:G)*$L179/2000</f>
        <v>0</v>
      </c>
      <c r="U179" s="103">
        <f>SUMIF('Emission Factors'!$C:$C,'Sample Report Format'!$I179,'Emission Factors'!$M:$M)*SUMIF('Emission Factors'!$C:$C,'Sample Report Format'!$I179,'Emission Factors'!H:H)*$L179/2000</f>
        <v>0</v>
      </c>
      <c r="V179" s="103">
        <f>SUMIF('Emission Factors'!$C:$C,'Sample Report Format'!$I179,'Emission Factors'!$M:$M)*SUMIF('Emission Factors'!$C:$C,'Sample Report Format'!$I179,'Emission Factors'!I:I)*$L179/2000</f>
        <v>0</v>
      </c>
      <c r="W179" s="103">
        <f>SUMIF('Emission Factors'!$C:$C,'Sample Report Format'!$I179,'Emission Factors'!$M:$M)*SUMIF('Emission Factors'!$C:$C,'Sample Report Format'!$I179,'Emission Factors'!J:J)*$L179/2000</f>
        <v>0</v>
      </c>
      <c r="X179" s="103">
        <f>SUMIF('Emission Factors'!$C:$C,'Sample Report Format'!$I179,'Emission Factors'!$M:$M)*SUMIF('Emission Factors'!$C:$C,'Sample Report Format'!$I179,'Emission Factors'!K:K)*$L179/2000</f>
        <v>0</v>
      </c>
      <c r="Y179" s="104">
        <f>SUMIF('Emission Factors'!$C:$C,'Sample Report Format'!$I179,'Emission Factors'!$M:$M)*SUMIF('Emission Factors'!$C:$C,'Sample Report Format'!$I179,'Emission Factors'!L:L)*$L179/2000</f>
        <v>0</v>
      </c>
    </row>
    <row r="180" spans="1:25" ht="12.75">
      <c r="A180" s="85"/>
      <c r="B180" s="132"/>
      <c r="C180" s="98" t="e">
        <f>VLOOKUP(B180,'CO AB Dis id'!E174:F188,2,FALSE)</f>
        <v>#N/A</v>
      </c>
      <c r="D180" s="132"/>
      <c r="E180" s="98" t="e">
        <f>VLOOKUP(D180,'CO AB Dis id'!E191:F225,2,FALSE)</f>
        <v>#N/A</v>
      </c>
      <c r="F180" s="33"/>
      <c r="G180" s="98" t="e">
        <f>VLOOKUP(F180,'CO AB Dis id'!$B$4:$C$61,2,FALSE)</f>
        <v>#N/A</v>
      </c>
      <c r="H180" s="33"/>
      <c r="I180" s="84" t="e">
        <f>VLOOKUP($H180,'Emission Factors'!$B:$E,2,FALSE)</f>
        <v>#N/A</v>
      </c>
      <c r="J180" s="84" t="e">
        <f>VLOOKUP($H180,'Emission Factors'!$B:$E,3,FALSE)</f>
        <v>#N/A</v>
      </c>
      <c r="K180" s="84" t="e">
        <f>VLOOKUP($H180,'Emission Factors'!$B:$E,4,FALSE)</f>
        <v>#N/A</v>
      </c>
      <c r="L180" s="33"/>
      <c r="M180" s="33"/>
      <c r="N180" s="77"/>
      <c r="O180" s="77"/>
      <c r="P180" s="77"/>
      <c r="Q180" s="86"/>
      <c r="R180" s="107" t="e">
        <f>VLOOKUP(I180,'Emission Factors'!C:M,11,FALSE)</f>
        <v>#N/A</v>
      </c>
      <c r="S180" s="109">
        <f>SUMIF('Emission Factors'!$C:$C,'Sample Report Format'!$I180,'Emission Factors'!$M:$M)*SUMIF('Emission Factors'!$C:$C,'Sample Report Format'!$I180,'Emission Factors'!F:F)*$L180/2000</f>
        <v>0</v>
      </c>
      <c r="T180" s="103">
        <f>SUMIF('Emission Factors'!$C:$C,'Sample Report Format'!$I180,'Emission Factors'!$M:$M)*SUMIF('Emission Factors'!$C:$C,'Sample Report Format'!$I180,'Emission Factors'!G:G)*$L180/2000</f>
        <v>0</v>
      </c>
      <c r="U180" s="103">
        <f>SUMIF('Emission Factors'!$C:$C,'Sample Report Format'!$I180,'Emission Factors'!$M:$M)*SUMIF('Emission Factors'!$C:$C,'Sample Report Format'!$I180,'Emission Factors'!H:H)*$L180/2000</f>
        <v>0</v>
      </c>
      <c r="V180" s="103">
        <f>SUMIF('Emission Factors'!$C:$C,'Sample Report Format'!$I180,'Emission Factors'!$M:$M)*SUMIF('Emission Factors'!$C:$C,'Sample Report Format'!$I180,'Emission Factors'!I:I)*$L180/2000</f>
        <v>0</v>
      </c>
      <c r="W180" s="103">
        <f>SUMIF('Emission Factors'!$C:$C,'Sample Report Format'!$I180,'Emission Factors'!$M:$M)*SUMIF('Emission Factors'!$C:$C,'Sample Report Format'!$I180,'Emission Factors'!J:J)*$L180/2000</f>
        <v>0</v>
      </c>
      <c r="X180" s="103">
        <f>SUMIF('Emission Factors'!$C:$C,'Sample Report Format'!$I180,'Emission Factors'!$M:$M)*SUMIF('Emission Factors'!$C:$C,'Sample Report Format'!$I180,'Emission Factors'!K:K)*$L180/2000</f>
        <v>0</v>
      </c>
      <c r="Y180" s="104">
        <f>SUMIF('Emission Factors'!$C:$C,'Sample Report Format'!$I180,'Emission Factors'!$M:$M)*SUMIF('Emission Factors'!$C:$C,'Sample Report Format'!$I180,'Emission Factors'!L:L)*$L180/2000</f>
        <v>0</v>
      </c>
    </row>
    <row r="181" spans="1:25" ht="12.75">
      <c r="A181" s="85"/>
      <c r="B181" s="132"/>
      <c r="C181" s="98" t="e">
        <f>VLOOKUP(B181,'CO AB Dis id'!E175:F189,2,FALSE)</f>
        <v>#N/A</v>
      </c>
      <c r="D181" s="132"/>
      <c r="E181" s="98" t="e">
        <f>VLOOKUP(D181,'CO AB Dis id'!E192:F226,2,FALSE)</f>
        <v>#N/A</v>
      </c>
      <c r="F181" s="33"/>
      <c r="G181" s="98" t="e">
        <f>VLOOKUP(F181,'CO AB Dis id'!$B$4:$C$61,2,FALSE)</f>
        <v>#N/A</v>
      </c>
      <c r="H181" s="33"/>
      <c r="I181" s="84" t="e">
        <f>VLOOKUP($H181,'Emission Factors'!$B:$E,2,FALSE)</f>
        <v>#N/A</v>
      </c>
      <c r="J181" s="84" t="e">
        <f>VLOOKUP($H181,'Emission Factors'!$B:$E,3,FALSE)</f>
        <v>#N/A</v>
      </c>
      <c r="K181" s="84" t="e">
        <f>VLOOKUP($H181,'Emission Factors'!$B:$E,4,FALSE)</f>
        <v>#N/A</v>
      </c>
      <c r="L181" s="33"/>
      <c r="M181" s="33"/>
      <c r="N181" s="77"/>
      <c r="O181" s="77"/>
      <c r="P181" s="77"/>
      <c r="Q181" s="86"/>
      <c r="R181" s="107" t="e">
        <f>VLOOKUP(I181,'Emission Factors'!C:M,11,FALSE)</f>
        <v>#N/A</v>
      </c>
      <c r="S181" s="109">
        <f>SUMIF('Emission Factors'!$C:$C,'Sample Report Format'!$I181,'Emission Factors'!$M:$M)*SUMIF('Emission Factors'!$C:$C,'Sample Report Format'!$I181,'Emission Factors'!F:F)*$L181/2000</f>
        <v>0</v>
      </c>
      <c r="T181" s="103">
        <f>SUMIF('Emission Factors'!$C:$C,'Sample Report Format'!$I181,'Emission Factors'!$M:$M)*SUMIF('Emission Factors'!$C:$C,'Sample Report Format'!$I181,'Emission Factors'!G:G)*$L181/2000</f>
        <v>0</v>
      </c>
      <c r="U181" s="103">
        <f>SUMIF('Emission Factors'!$C:$C,'Sample Report Format'!$I181,'Emission Factors'!$M:$M)*SUMIF('Emission Factors'!$C:$C,'Sample Report Format'!$I181,'Emission Factors'!H:H)*$L181/2000</f>
        <v>0</v>
      </c>
      <c r="V181" s="103">
        <f>SUMIF('Emission Factors'!$C:$C,'Sample Report Format'!$I181,'Emission Factors'!$M:$M)*SUMIF('Emission Factors'!$C:$C,'Sample Report Format'!$I181,'Emission Factors'!I:I)*$L181/2000</f>
        <v>0</v>
      </c>
      <c r="W181" s="103">
        <f>SUMIF('Emission Factors'!$C:$C,'Sample Report Format'!$I181,'Emission Factors'!$M:$M)*SUMIF('Emission Factors'!$C:$C,'Sample Report Format'!$I181,'Emission Factors'!J:J)*$L181/2000</f>
        <v>0</v>
      </c>
      <c r="X181" s="103">
        <f>SUMIF('Emission Factors'!$C:$C,'Sample Report Format'!$I181,'Emission Factors'!$M:$M)*SUMIF('Emission Factors'!$C:$C,'Sample Report Format'!$I181,'Emission Factors'!K:K)*$L181/2000</f>
        <v>0</v>
      </c>
      <c r="Y181" s="104">
        <f>SUMIF('Emission Factors'!$C:$C,'Sample Report Format'!$I181,'Emission Factors'!$M:$M)*SUMIF('Emission Factors'!$C:$C,'Sample Report Format'!$I181,'Emission Factors'!L:L)*$L181/2000</f>
        <v>0</v>
      </c>
    </row>
    <row r="182" spans="1:25" ht="12.75">
      <c r="A182" s="85"/>
      <c r="B182" s="132"/>
      <c r="C182" s="98" t="e">
        <f>VLOOKUP(B182,'CO AB Dis id'!E176:F190,2,FALSE)</f>
        <v>#N/A</v>
      </c>
      <c r="D182" s="132"/>
      <c r="E182" s="98" t="e">
        <f>VLOOKUP(D182,'CO AB Dis id'!E193:F227,2,FALSE)</f>
        <v>#N/A</v>
      </c>
      <c r="F182" s="33"/>
      <c r="G182" s="98" t="e">
        <f>VLOOKUP(F182,'CO AB Dis id'!$B$4:$C$61,2,FALSE)</f>
        <v>#N/A</v>
      </c>
      <c r="H182" s="33"/>
      <c r="I182" s="84" t="e">
        <f>VLOOKUP($H182,'Emission Factors'!$B:$E,2,FALSE)</f>
        <v>#N/A</v>
      </c>
      <c r="J182" s="84" t="e">
        <f>VLOOKUP($H182,'Emission Factors'!$B:$E,3,FALSE)</f>
        <v>#N/A</v>
      </c>
      <c r="K182" s="84" t="e">
        <f>VLOOKUP($H182,'Emission Factors'!$B:$E,4,FALSE)</f>
        <v>#N/A</v>
      </c>
      <c r="L182" s="33"/>
      <c r="M182" s="33"/>
      <c r="N182" s="77"/>
      <c r="O182" s="77"/>
      <c r="P182" s="77"/>
      <c r="Q182" s="86"/>
      <c r="R182" s="107" t="e">
        <f>VLOOKUP(I182,'Emission Factors'!C:M,11,FALSE)</f>
        <v>#N/A</v>
      </c>
      <c r="S182" s="109">
        <f>SUMIF('Emission Factors'!$C:$C,'Sample Report Format'!$I182,'Emission Factors'!$M:$M)*SUMIF('Emission Factors'!$C:$C,'Sample Report Format'!$I182,'Emission Factors'!F:F)*$L182/2000</f>
        <v>0</v>
      </c>
      <c r="T182" s="103">
        <f>SUMIF('Emission Factors'!$C:$C,'Sample Report Format'!$I182,'Emission Factors'!$M:$M)*SUMIF('Emission Factors'!$C:$C,'Sample Report Format'!$I182,'Emission Factors'!G:G)*$L182/2000</f>
        <v>0</v>
      </c>
      <c r="U182" s="103">
        <f>SUMIF('Emission Factors'!$C:$C,'Sample Report Format'!$I182,'Emission Factors'!$M:$M)*SUMIF('Emission Factors'!$C:$C,'Sample Report Format'!$I182,'Emission Factors'!H:H)*$L182/2000</f>
        <v>0</v>
      </c>
      <c r="V182" s="103">
        <f>SUMIF('Emission Factors'!$C:$C,'Sample Report Format'!$I182,'Emission Factors'!$M:$M)*SUMIF('Emission Factors'!$C:$C,'Sample Report Format'!$I182,'Emission Factors'!I:I)*$L182/2000</f>
        <v>0</v>
      </c>
      <c r="W182" s="103">
        <f>SUMIF('Emission Factors'!$C:$C,'Sample Report Format'!$I182,'Emission Factors'!$M:$M)*SUMIF('Emission Factors'!$C:$C,'Sample Report Format'!$I182,'Emission Factors'!J:J)*$L182/2000</f>
        <v>0</v>
      </c>
      <c r="X182" s="103">
        <f>SUMIF('Emission Factors'!$C:$C,'Sample Report Format'!$I182,'Emission Factors'!$M:$M)*SUMIF('Emission Factors'!$C:$C,'Sample Report Format'!$I182,'Emission Factors'!K:K)*$L182/2000</f>
        <v>0</v>
      </c>
      <c r="Y182" s="104">
        <f>SUMIF('Emission Factors'!$C:$C,'Sample Report Format'!$I182,'Emission Factors'!$M:$M)*SUMIF('Emission Factors'!$C:$C,'Sample Report Format'!$I182,'Emission Factors'!L:L)*$L182/2000</f>
        <v>0</v>
      </c>
    </row>
    <row r="183" spans="1:25" ht="12.75">
      <c r="A183" s="85"/>
      <c r="B183" s="132"/>
      <c r="C183" s="98" t="e">
        <f>VLOOKUP(B183,'CO AB Dis id'!E177:F191,2,FALSE)</f>
        <v>#N/A</v>
      </c>
      <c r="D183" s="132"/>
      <c r="E183" s="98" t="e">
        <f>VLOOKUP(D183,'CO AB Dis id'!E194:F228,2,FALSE)</f>
        <v>#N/A</v>
      </c>
      <c r="F183" s="33"/>
      <c r="G183" s="98" t="e">
        <f>VLOOKUP(F183,'CO AB Dis id'!$B$4:$C$61,2,FALSE)</f>
        <v>#N/A</v>
      </c>
      <c r="H183" s="33"/>
      <c r="I183" s="84" t="e">
        <f>VLOOKUP($H183,'Emission Factors'!$B:$E,2,FALSE)</f>
        <v>#N/A</v>
      </c>
      <c r="J183" s="84" t="e">
        <f>VLOOKUP($H183,'Emission Factors'!$B:$E,3,FALSE)</f>
        <v>#N/A</v>
      </c>
      <c r="K183" s="84" t="e">
        <f>VLOOKUP($H183,'Emission Factors'!$B:$E,4,FALSE)</f>
        <v>#N/A</v>
      </c>
      <c r="L183" s="33"/>
      <c r="M183" s="33"/>
      <c r="N183" s="77"/>
      <c r="O183" s="77"/>
      <c r="P183" s="77"/>
      <c r="Q183" s="86"/>
      <c r="R183" s="107" t="e">
        <f>VLOOKUP(I183,'Emission Factors'!C:M,11,FALSE)</f>
        <v>#N/A</v>
      </c>
      <c r="S183" s="109">
        <f>SUMIF('Emission Factors'!$C:$C,'Sample Report Format'!$I183,'Emission Factors'!$M:$M)*SUMIF('Emission Factors'!$C:$C,'Sample Report Format'!$I183,'Emission Factors'!F:F)*$L183/2000</f>
        <v>0</v>
      </c>
      <c r="T183" s="103">
        <f>SUMIF('Emission Factors'!$C:$C,'Sample Report Format'!$I183,'Emission Factors'!$M:$M)*SUMIF('Emission Factors'!$C:$C,'Sample Report Format'!$I183,'Emission Factors'!G:G)*$L183/2000</f>
        <v>0</v>
      </c>
      <c r="U183" s="103">
        <f>SUMIF('Emission Factors'!$C:$C,'Sample Report Format'!$I183,'Emission Factors'!$M:$M)*SUMIF('Emission Factors'!$C:$C,'Sample Report Format'!$I183,'Emission Factors'!H:H)*$L183/2000</f>
        <v>0</v>
      </c>
      <c r="V183" s="103">
        <f>SUMIF('Emission Factors'!$C:$C,'Sample Report Format'!$I183,'Emission Factors'!$M:$M)*SUMIF('Emission Factors'!$C:$C,'Sample Report Format'!$I183,'Emission Factors'!I:I)*$L183/2000</f>
        <v>0</v>
      </c>
      <c r="W183" s="103">
        <f>SUMIF('Emission Factors'!$C:$C,'Sample Report Format'!$I183,'Emission Factors'!$M:$M)*SUMIF('Emission Factors'!$C:$C,'Sample Report Format'!$I183,'Emission Factors'!J:J)*$L183/2000</f>
        <v>0</v>
      </c>
      <c r="X183" s="103">
        <f>SUMIF('Emission Factors'!$C:$C,'Sample Report Format'!$I183,'Emission Factors'!$M:$M)*SUMIF('Emission Factors'!$C:$C,'Sample Report Format'!$I183,'Emission Factors'!K:K)*$L183/2000</f>
        <v>0</v>
      </c>
      <c r="Y183" s="104">
        <f>SUMIF('Emission Factors'!$C:$C,'Sample Report Format'!$I183,'Emission Factors'!$M:$M)*SUMIF('Emission Factors'!$C:$C,'Sample Report Format'!$I183,'Emission Factors'!L:L)*$L183/2000</f>
        <v>0</v>
      </c>
    </row>
    <row r="184" spans="1:25" ht="12.75">
      <c r="A184" s="85"/>
      <c r="B184" s="132"/>
      <c r="C184" s="98" t="e">
        <f>VLOOKUP(B184,'CO AB Dis id'!E178:F192,2,FALSE)</f>
        <v>#N/A</v>
      </c>
      <c r="D184" s="132"/>
      <c r="E184" s="98" t="e">
        <f>VLOOKUP(D184,'CO AB Dis id'!E195:F229,2,FALSE)</f>
        <v>#N/A</v>
      </c>
      <c r="F184" s="33"/>
      <c r="G184" s="98" t="e">
        <f>VLOOKUP(F184,'CO AB Dis id'!$B$4:$C$61,2,FALSE)</f>
        <v>#N/A</v>
      </c>
      <c r="H184" s="33"/>
      <c r="I184" s="84" t="e">
        <f>VLOOKUP($H184,'Emission Factors'!$B:$E,2,FALSE)</f>
        <v>#N/A</v>
      </c>
      <c r="J184" s="84" t="e">
        <f>VLOOKUP($H184,'Emission Factors'!$B:$E,3,FALSE)</f>
        <v>#N/A</v>
      </c>
      <c r="K184" s="84" t="e">
        <f>VLOOKUP($H184,'Emission Factors'!$B:$E,4,FALSE)</f>
        <v>#N/A</v>
      </c>
      <c r="L184" s="33"/>
      <c r="M184" s="33"/>
      <c r="N184" s="77"/>
      <c r="O184" s="77"/>
      <c r="P184" s="77"/>
      <c r="Q184" s="86"/>
      <c r="R184" s="107" t="e">
        <f>VLOOKUP(I184,'Emission Factors'!C:M,11,FALSE)</f>
        <v>#N/A</v>
      </c>
      <c r="S184" s="109">
        <f>SUMIF('Emission Factors'!$C:$C,'Sample Report Format'!$I184,'Emission Factors'!$M:$M)*SUMIF('Emission Factors'!$C:$C,'Sample Report Format'!$I184,'Emission Factors'!F:F)*$L184/2000</f>
        <v>0</v>
      </c>
      <c r="T184" s="103">
        <f>SUMIF('Emission Factors'!$C:$C,'Sample Report Format'!$I184,'Emission Factors'!$M:$M)*SUMIF('Emission Factors'!$C:$C,'Sample Report Format'!$I184,'Emission Factors'!G:G)*$L184/2000</f>
        <v>0</v>
      </c>
      <c r="U184" s="103">
        <f>SUMIF('Emission Factors'!$C:$C,'Sample Report Format'!$I184,'Emission Factors'!$M:$M)*SUMIF('Emission Factors'!$C:$C,'Sample Report Format'!$I184,'Emission Factors'!H:H)*$L184/2000</f>
        <v>0</v>
      </c>
      <c r="V184" s="103">
        <f>SUMIF('Emission Factors'!$C:$C,'Sample Report Format'!$I184,'Emission Factors'!$M:$M)*SUMIF('Emission Factors'!$C:$C,'Sample Report Format'!$I184,'Emission Factors'!I:I)*$L184/2000</f>
        <v>0</v>
      </c>
      <c r="W184" s="103">
        <f>SUMIF('Emission Factors'!$C:$C,'Sample Report Format'!$I184,'Emission Factors'!$M:$M)*SUMIF('Emission Factors'!$C:$C,'Sample Report Format'!$I184,'Emission Factors'!J:J)*$L184/2000</f>
        <v>0</v>
      </c>
      <c r="X184" s="103">
        <f>SUMIF('Emission Factors'!$C:$C,'Sample Report Format'!$I184,'Emission Factors'!$M:$M)*SUMIF('Emission Factors'!$C:$C,'Sample Report Format'!$I184,'Emission Factors'!K:K)*$L184/2000</f>
        <v>0</v>
      </c>
      <c r="Y184" s="104">
        <f>SUMIF('Emission Factors'!$C:$C,'Sample Report Format'!$I184,'Emission Factors'!$M:$M)*SUMIF('Emission Factors'!$C:$C,'Sample Report Format'!$I184,'Emission Factors'!L:L)*$L184/2000</f>
        <v>0</v>
      </c>
    </row>
    <row r="185" spans="1:25" ht="12.75">
      <c r="A185" s="85"/>
      <c r="B185" s="132"/>
      <c r="C185" s="98" t="e">
        <f>VLOOKUP(B185,'CO AB Dis id'!E179:F193,2,FALSE)</f>
        <v>#N/A</v>
      </c>
      <c r="D185" s="132"/>
      <c r="E185" s="98" t="e">
        <f>VLOOKUP(D185,'CO AB Dis id'!E196:F230,2,FALSE)</f>
        <v>#N/A</v>
      </c>
      <c r="F185" s="33"/>
      <c r="G185" s="98" t="e">
        <f>VLOOKUP(F185,'CO AB Dis id'!$B$4:$C$61,2,FALSE)</f>
        <v>#N/A</v>
      </c>
      <c r="H185" s="33"/>
      <c r="I185" s="84" t="e">
        <f>VLOOKUP($H185,'Emission Factors'!$B:$E,2,FALSE)</f>
        <v>#N/A</v>
      </c>
      <c r="J185" s="84" t="e">
        <f>VLOOKUP($H185,'Emission Factors'!$B:$E,3,FALSE)</f>
        <v>#N/A</v>
      </c>
      <c r="K185" s="84" t="e">
        <f>VLOOKUP($H185,'Emission Factors'!$B:$E,4,FALSE)</f>
        <v>#N/A</v>
      </c>
      <c r="L185" s="33"/>
      <c r="M185" s="33"/>
      <c r="N185" s="77"/>
      <c r="O185" s="77"/>
      <c r="P185" s="77"/>
      <c r="Q185" s="86"/>
      <c r="R185" s="107" t="e">
        <f>VLOOKUP(I185,'Emission Factors'!C:M,11,FALSE)</f>
        <v>#N/A</v>
      </c>
      <c r="S185" s="109">
        <f>SUMIF('Emission Factors'!$C:$C,'Sample Report Format'!$I185,'Emission Factors'!$M:$M)*SUMIF('Emission Factors'!$C:$C,'Sample Report Format'!$I185,'Emission Factors'!F:F)*$L185/2000</f>
        <v>0</v>
      </c>
      <c r="T185" s="103">
        <f>SUMIF('Emission Factors'!$C:$C,'Sample Report Format'!$I185,'Emission Factors'!$M:$M)*SUMIF('Emission Factors'!$C:$C,'Sample Report Format'!$I185,'Emission Factors'!G:G)*$L185/2000</f>
        <v>0</v>
      </c>
      <c r="U185" s="103">
        <f>SUMIF('Emission Factors'!$C:$C,'Sample Report Format'!$I185,'Emission Factors'!$M:$M)*SUMIF('Emission Factors'!$C:$C,'Sample Report Format'!$I185,'Emission Factors'!H:H)*$L185/2000</f>
        <v>0</v>
      </c>
      <c r="V185" s="103">
        <f>SUMIF('Emission Factors'!$C:$C,'Sample Report Format'!$I185,'Emission Factors'!$M:$M)*SUMIF('Emission Factors'!$C:$C,'Sample Report Format'!$I185,'Emission Factors'!I:I)*$L185/2000</f>
        <v>0</v>
      </c>
      <c r="W185" s="103">
        <f>SUMIF('Emission Factors'!$C:$C,'Sample Report Format'!$I185,'Emission Factors'!$M:$M)*SUMIF('Emission Factors'!$C:$C,'Sample Report Format'!$I185,'Emission Factors'!J:J)*$L185/2000</f>
        <v>0</v>
      </c>
      <c r="X185" s="103">
        <f>SUMIF('Emission Factors'!$C:$C,'Sample Report Format'!$I185,'Emission Factors'!$M:$M)*SUMIF('Emission Factors'!$C:$C,'Sample Report Format'!$I185,'Emission Factors'!K:K)*$L185/2000</f>
        <v>0</v>
      </c>
      <c r="Y185" s="104">
        <f>SUMIF('Emission Factors'!$C:$C,'Sample Report Format'!$I185,'Emission Factors'!$M:$M)*SUMIF('Emission Factors'!$C:$C,'Sample Report Format'!$I185,'Emission Factors'!L:L)*$L185/2000</f>
        <v>0</v>
      </c>
    </row>
    <row r="186" spans="1:25" ht="12.75">
      <c r="A186" s="85"/>
      <c r="B186" s="132"/>
      <c r="C186" s="98" t="e">
        <f>VLOOKUP(B186,'CO AB Dis id'!E180:F194,2,FALSE)</f>
        <v>#N/A</v>
      </c>
      <c r="D186" s="132"/>
      <c r="E186" s="98" t="e">
        <f>VLOOKUP(D186,'CO AB Dis id'!E197:F231,2,FALSE)</f>
        <v>#N/A</v>
      </c>
      <c r="F186" s="33"/>
      <c r="G186" s="98" t="e">
        <f>VLOOKUP(F186,'CO AB Dis id'!$B$4:$C$61,2,FALSE)</f>
        <v>#N/A</v>
      </c>
      <c r="H186" s="33"/>
      <c r="I186" s="84" t="e">
        <f>VLOOKUP($H186,'Emission Factors'!$B:$E,2,FALSE)</f>
        <v>#N/A</v>
      </c>
      <c r="J186" s="84" t="e">
        <f>VLOOKUP($H186,'Emission Factors'!$B:$E,3,FALSE)</f>
        <v>#N/A</v>
      </c>
      <c r="K186" s="84" t="e">
        <f>VLOOKUP($H186,'Emission Factors'!$B:$E,4,FALSE)</f>
        <v>#N/A</v>
      </c>
      <c r="L186" s="33"/>
      <c r="M186" s="33"/>
      <c r="N186" s="77"/>
      <c r="O186" s="77"/>
      <c r="P186" s="77"/>
      <c r="Q186" s="86"/>
      <c r="R186" s="107" t="e">
        <f>VLOOKUP(I186,'Emission Factors'!C:M,11,FALSE)</f>
        <v>#N/A</v>
      </c>
      <c r="S186" s="109">
        <f>SUMIF('Emission Factors'!$C:$C,'Sample Report Format'!$I186,'Emission Factors'!$M:$M)*SUMIF('Emission Factors'!$C:$C,'Sample Report Format'!$I186,'Emission Factors'!F:F)*$L186/2000</f>
        <v>0</v>
      </c>
      <c r="T186" s="103">
        <f>SUMIF('Emission Factors'!$C:$C,'Sample Report Format'!$I186,'Emission Factors'!$M:$M)*SUMIF('Emission Factors'!$C:$C,'Sample Report Format'!$I186,'Emission Factors'!G:G)*$L186/2000</f>
        <v>0</v>
      </c>
      <c r="U186" s="103">
        <f>SUMIF('Emission Factors'!$C:$C,'Sample Report Format'!$I186,'Emission Factors'!$M:$M)*SUMIF('Emission Factors'!$C:$C,'Sample Report Format'!$I186,'Emission Factors'!H:H)*$L186/2000</f>
        <v>0</v>
      </c>
      <c r="V186" s="103">
        <f>SUMIF('Emission Factors'!$C:$C,'Sample Report Format'!$I186,'Emission Factors'!$M:$M)*SUMIF('Emission Factors'!$C:$C,'Sample Report Format'!$I186,'Emission Factors'!I:I)*$L186/2000</f>
        <v>0</v>
      </c>
      <c r="W186" s="103">
        <f>SUMIF('Emission Factors'!$C:$C,'Sample Report Format'!$I186,'Emission Factors'!$M:$M)*SUMIF('Emission Factors'!$C:$C,'Sample Report Format'!$I186,'Emission Factors'!J:J)*$L186/2000</f>
        <v>0</v>
      </c>
      <c r="X186" s="103">
        <f>SUMIF('Emission Factors'!$C:$C,'Sample Report Format'!$I186,'Emission Factors'!$M:$M)*SUMIF('Emission Factors'!$C:$C,'Sample Report Format'!$I186,'Emission Factors'!K:K)*$L186/2000</f>
        <v>0</v>
      </c>
      <c r="Y186" s="104">
        <f>SUMIF('Emission Factors'!$C:$C,'Sample Report Format'!$I186,'Emission Factors'!$M:$M)*SUMIF('Emission Factors'!$C:$C,'Sample Report Format'!$I186,'Emission Factors'!L:L)*$L186/2000</f>
        <v>0</v>
      </c>
    </row>
    <row r="187" spans="1:25" ht="12.75">
      <c r="A187" s="85"/>
      <c r="B187" s="132"/>
      <c r="C187" s="98" t="e">
        <f>VLOOKUP(B187,'CO AB Dis id'!E181:F195,2,FALSE)</f>
        <v>#N/A</v>
      </c>
      <c r="D187" s="132"/>
      <c r="E187" s="98" t="e">
        <f>VLOOKUP(D187,'CO AB Dis id'!E198:F232,2,FALSE)</f>
        <v>#N/A</v>
      </c>
      <c r="F187" s="33"/>
      <c r="G187" s="98" t="e">
        <f>VLOOKUP(F187,'CO AB Dis id'!$B$4:$C$61,2,FALSE)</f>
        <v>#N/A</v>
      </c>
      <c r="H187" s="33"/>
      <c r="I187" s="84" t="e">
        <f>VLOOKUP($H187,'Emission Factors'!$B:$E,2,FALSE)</f>
        <v>#N/A</v>
      </c>
      <c r="J187" s="84" t="e">
        <f>VLOOKUP($H187,'Emission Factors'!$B:$E,3,FALSE)</f>
        <v>#N/A</v>
      </c>
      <c r="K187" s="84" t="e">
        <f>VLOOKUP($H187,'Emission Factors'!$B:$E,4,FALSE)</f>
        <v>#N/A</v>
      </c>
      <c r="L187" s="33"/>
      <c r="M187" s="33"/>
      <c r="N187" s="77"/>
      <c r="O187" s="77"/>
      <c r="P187" s="77"/>
      <c r="Q187" s="86"/>
      <c r="R187" s="107" t="e">
        <f>VLOOKUP(I187,'Emission Factors'!C:M,11,FALSE)</f>
        <v>#N/A</v>
      </c>
      <c r="S187" s="109">
        <f>SUMIF('Emission Factors'!$C:$C,'Sample Report Format'!$I187,'Emission Factors'!$M:$M)*SUMIF('Emission Factors'!$C:$C,'Sample Report Format'!$I187,'Emission Factors'!F:F)*$L187/2000</f>
        <v>0</v>
      </c>
      <c r="T187" s="103">
        <f>SUMIF('Emission Factors'!$C:$C,'Sample Report Format'!$I187,'Emission Factors'!$M:$M)*SUMIF('Emission Factors'!$C:$C,'Sample Report Format'!$I187,'Emission Factors'!G:G)*$L187/2000</f>
        <v>0</v>
      </c>
      <c r="U187" s="103">
        <f>SUMIF('Emission Factors'!$C:$C,'Sample Report Format'!$I187,'Emission Factors'!$M:$M)*SUMIF('Emission Factors'!$C:$C,'Sample Report Format'!$I187,'Emission Factors'!H:H)*$L187/2000</f>
        <v>0</v>
      </c>
      <c r="V187" s="103">
        <f>SUMIF('Emission Factors'!$C:$C,'Sample Report Format'!$I187,'Emission Factors'!$M:$M)*SUMIF('Emission Factors'!$C:$C,'Sample Report Format'!$I187,'Emission Factors'!I:I)*$L187/2000</f>
        <v>0</v>
      </c>
      <c r="W187" s="103">
        <f>SUMIF('Emission Factors'!$C:$C,'Sample Report Format'!$I187,'Emission Factors'!$M:$M)*SUMIF('Emission Factors'!$C:$C,'Sample Report Format'!$I187,'Emission Factors'!J:J)*$L187/2000</f>
        <v>0</v>
      </c>
      <c r="X187" s="103">
        <f>SUMIF('Emission Factors'!$C:$C,'Sample Report Format'!$I187,'Emission Factors'!$M:$M)*SUMIF('Emission Factors'!$C:$C,'Sample Report Format'!$I187,'Emission Factors'!K:K)*$L187/2000</f>
        <v>0</v>
      </c>
      <c r="Y187" s="104">
        <f>SUMIF('Emission Factors'!$C:$C,'Sample Report Format'!$I187,'Emission Factors'!$M:$M)*SUMIF('Emission Factors'!$C:$C,'Sample Report Format'!$I187,'Emission Factors'!L:L)*$L187/2000</f>
        <v>0</v>
      </c>
    </row>
    <row r="188" spans="1:25" ht="12.75">
      <c r="A188" s="85"/>
      <c r="B188" s="132"/>
      <c r="C188" s="98" t="e">
        <f>VLOOKUP(B188,'CO AB Dis id'!E182:F196,2,FALSE)</f>
        <v>#N/A</v>
      </c>
      <c r="D188" s="132"/>
      <c r="E188" s="98" t="e">
        <f>VLOOKUP(D188,'CO AB Dis id'!E199:F233,2,FALSE)</f>
        <v>#N/A</v>
      </c>
      <c r="F188" s="33"/>
      <c r="G188" s="98" t="e">
        <f>VLOOKUP(F188,'CO AB Dis id'!$B$4:$C$61,2,FALSE)</f>
        <v>#N/A</v>
      </c>
      <c r="H188" s="33"/>
      <c r="I188" s="84" t="e">
        <f>VLOOKUP($H188,'Emission Factors'!$B:$E,2,FALSE)</f>
        <v>#N/A</v>
      </c>
      <c r="J188" s="84" t="e">
        <f>VLOOKUP($H188,'Emission Factors'!$B:$E,3,FALSE)</f>
        <v>#N/A</v>
      </c>
      <c r="K188" s="84" t="e">
        <f>VLOOKUP($H188,'Emission Factors'!$B:$E,4,FALSE)</f>
        <v>#N/A</v>
      </c>
      <c r="L188" s="33"/>
      <c r="M188" s="33"/>
      <c r="N188" s="77"/>
      <c r="O188" s="77"/>
      <c r="P188" s="77"/>
      <c r="Q188" s="86"/>
      <c r="R188" s="107" t="e">
        <f>VLOOKUP(I188,'Emission Factors'!C:M,11,FALSE)</f>
        <v>#N/A</v>
      </c>
      <c r="S188" s="109">
        <f>SUMIF('Emission Factors'!$C:$C,'Sample Report Format'!$I188,'Emission Factors'!$M:$M)*SUMIF('Emission Factors'!$C:$C,'Sample Report Format'!$I188,'Emission Factors'!F:F)*$L188/2000</f>
        <v>0</v>
      </c>
      <c r="T188" s="103">
        <f>SUMIF('Emission Factors'!$C:$C,'Sample Report Format'!$I188,'Emission Factors'!$M:$M)*SUMIF('Emission Factors'!$C:$C,'Sample Report Format'!$I188,'Emission Factors'!G:G)*$L188/2000</f>
        <v>0</v>
      </c>
      <c r="U188" s="103">
        <f>SUMIF('Emission Factors'!$C:$C,'Sample Report Format'!$I188,'Emission Factors'!$M:$M)*SUMIF('Emission Factors'!$C:$C,'Sample Report Format'!$I188,'Emission Factors'!H:H)*$L188/2000</f>
        <v>0</v>
      </c>
      <c r="V188" s="103">
        <f>SUMIF('Emission Factors'!$C:$C,'Sample Report Format'!$I188,'Emission Factors'!$M:$M)*SUMIF('Emission Factors'!$C:$C,'Sample Report Format'!$I188,'Emission Factors'!I:I)*$L188/2000</f>
        <v>0</v>
      </c>
      <c r="W188" s="103">
        <f>SUMIF('Emission Factors'!$C:$C,'Sample Report Format'!$I188,'Emission Factors'!$M:$M)*SUMIF('Emission Factors'!$C:$C,'Sample Report Format'!$I188,'Emission Factors'!J:J)*$L188/2000</f>
        <v>0</v>
      </c>
      <c r="X188" s="103">
        <f>SUMIF('Emission Factors'!$C:$C,'Sample Report Format'!$I188,'Emission Factors'!$M:$M)*SUMIF('Emission Factors'!$C:$C,'Sample Report Format'!$I188,'Emission Factors'!K:K)*$L188/2000</f>
        <v>0</v>
      </c>
      <c r="Y188" s="104">
        <f>SUMIF('Emission Factors'!$C:$C,'Sample Report Format'!$I188,'Emission Factors'!$M:$M)*SUMIF('Emission Factors'!$C:$C,'Sample Report Format'!$I188,'Emission Factors'!L:L)*$L188/2000</f>
        <v>0</v>
      </c>
    </row>
    <row r="189" spans="1:25" ht="12.75">
      <c r="A189" s="85"/>
      <c r="B189" s="132"/>
      <c r="C189" s="98" t="e">
        <f>VLOOKUP(B189,'CO AB Dis id'!E183:F197,2,FALSE)</f>
        <v>#N/A</v>
      </c>
      <c r="D189" s="132"/>
      <c r="E189" s="98" t="e">
        <f>VLOOKUP(D189,'CO AB Dis id'!E200:F234,2,FALSE)</f>
        <v>#N/A</v>
      </c>
      <c r="F189" s="33"/>
      <c r="G189" s="98" t="e">
        <f>VLOOKUP(F189,'CO AB Dis id'!$B$4:$C$61,2,FALSE)</f>
        <v>#N/A</v>
      </c>
      <c r="H189" s="33"/>
      <c r="I189" s="84" t="e">
        <f>VLOOKUP($H189,'Emission Factors'!$B:$E,2,FALSE)</f>
        <v>#N/A</v>
      </c>
      <c r="J189" s="84" t="e">
        <f>VLOOKUP($H189,'Emission Factors'!$B:$E,3,FALSE)</f>
        <v>#N/A</v>
      </c>
      <c r="K189" s="84" t="e">
        <f>VLOOKUP($H189,'Emission Factors'!$B:$E,4,FALSE)</f>
        <v>#N/A</v>
      </c>
      <c r="L189" s="33"/>
      <c r="M189" s="33"/>
      <c r="N189" s="77"/>
      <c r="O189" s="77"/>
      <c r="P189" s="77"/>
      <c r="Q189" s="86"/>
      <c r="R189" s="107" t="e">
        <f>VLOOKUP(I189,'Emission Factors'!C:M,11,FALSE)</f>
        <v>#N/A</v>
      </c>
      <c r="S189" s="109">
        <f>SUMIF('Emission Factors'!$C:$C,'Sample Report Format'!$I189,'Emission Factors'!$M:$M)*SUMIF('Emission Factors'!$C:$C,'Sample Report Format'!$I189,'Emission Factors'!F:F)*$L189/2000</f>
        <v>0</v>
      </c>
      <c r="T189" s="103">
        <f>SUMIF('Emission Factors'!$C:$C,'Sample Report Format'!$I189,'Emission Factors'!$M:$M)*SUMIF('Emission Factors'!$C:$C,'Sample Report Format'!$I189,'Emission Factors'!G:G)*$L189/2000</f>
        <v>0</v>
      </c>
      <c r="U189" s="103">
        <f>SUMIF('Emission Factors'!$C:$C,'Sample Report Format'!$I189,'Emission Factors'!$M:$M)*SUMIF('Emission Factors'!$C:$C,'Sample Report Format'!$I189,'Emission Factors'!H:H)*$L189/2000</f>
        <v>0</v>
      </c>
      <c r="V189" s="103">
        <f>SUMIF('Emission Factors'!$C:$C,'Sample Report Format'!$I189,'Emission Factors'!$M:$M)*SUMIF('Emission Factors'!$C:$C,'Sample Report Format'!$I189,'Emission Factors'!I:I)*$L189/2000</f>
        <v>0</v>
      </c>
      <c r="W189" s="103">
        <f>SUMIF('Emission Factors'!$C:$C,'Sample Report Format'!$I189,'Emission Factors'!$M:$M)*SUMIF('Emission Factors'!$C:$C,'Sample Report Format'!$I189,'Emission Factors'!J:J)*$L189/2000</f>
        <v>0</v>
      </c>
      <c r="X189" s="103">
        <f>SUMIF('Emission Factors'!$C:$C,'Sample Report Format'!$I189,'Emission Factors'!$M:$M)*SUMIF('Emission Factors'!$C:$C,'Sample Report Format'!$I189,'Emission Factors'!K:K)*$L189/2000</f>
        <v>0</v>
      </c>
      <c r="Y189" s="104">
        <f>SUMIF('Emission Factors'!$C:$C,'Sample Report Format'!$I189,'Emission Factors'!$M:$M)*SUMIF('Emission Factors'!$C:$C,'Sample Report Format'!$I189,'Emission Factors'!L:L)*$L189/2000</f>
        <v>0</v>
      </c>
    </row>
    <row r="190" spans="1:25" ht="12.75">
      <c r="A190" s="85"/>
      <c r="B190" s="132"/>
      <c r="C190" s="98" t="e">
        <f>VLOOKUP(B190,'CO AB Dis id'!E184:F198,2,FALSE)</f>
        <v>#N/A</v>
      </c>
      <c r="D190" s="132"/>
      <c r="E190" s="98" t="e">
        <f>VLOOKUP(D190,'CO AB Dis id'!E201:F235,2,FALSE)</f>
        <v>#N/A</v>
      </c>
      <c r="F190" s="33"/>
      <c r="G190" s="98" t="e">
        <f>VLOOKUP(F190,'CO AB Dis id'!$B$4:$C$61,2,FALSE)</f>
        <v>#N/A</v>
      </c>
      <c r="H190" s="33"/>
      <c r="I190" s="84" t="e">
        <f>VLOOKUP($H190,'Emission Factors'!$B:$E,2,FALSE)</f>
        <v>#N/A</v>
      </c>
      <c r="J190" s="84" t="e">
        <f>VLOOKUP($H190,'Emission Factors'!$B:$E,3,FALSE)</f>
        <v>#N/A</v>
      </c>
      <c r="K190" s="84" t="e">
        <f>VLOOKUP($H190,'Emission Factors'!$B:$E,4,FALSE)</f>
        <v>#N/A</v>
      </c>
      <c r="L190" s="33"/>
      <c r="M190" s="33"/>
      <c r="N190" s="77"/>
      <c r="O190" s="77"/>
      <c r="P190" s="77"/>
      <c r="Q190" s="86"/>
      <c r="R190" s="107" t="e">
        <f>VLOOKUP(I190,'Emission Factors'!C:M,11,FALSE)</f>
        <v>#N/A</v>
      </c>
      <c r="S190" s="109">
        <f>SUMIF('Emission Factors'!$C:$C,'Sample Report Format'!$I190,'Emission Factors'!$M:$M)*SUMIF('Emission Factors'!$C:$C,'Sample Report Format'!$I190,'Emission Factors'!F:F)*$L190/2000</f>
        <v>0</v>
      </c>
      <c r="T190" s="103">
        <f>SUMIF('Emission Factors'!$C:$C,'Sample Report Format'!$I190,'Emission Factors'!$M:$M)*SUMIF('Emission Factors'!$C:$C,'Sample Report Format'!$I190,'Emission Factors'!G:G)*$L190/2000</f>
        <v>0</v>
      </c>
      <c r="U190" s="103">
        <f>SUMIF('Emission Factors'!$C:$C,'Sample Report Format'!$I190,'Emission Factors'!$M:$M)*SUMIF('Emission Factors'!$C:$C,'Sample Report Format'!$I190,'Emission Factors'!H:H)*$L190/2000</f>
        <v>0</v>
      </c>
      <c r="V190" s="103">
        <f>SUMIF('Emission Factors'!$C:$C,'Sample Report Format'!$I190,'Emission Factors'!$M:$M)*SUMIF('Emission Factors'!$C:$C,'Sample Report Format'!$I190,'Emission Factors'!I:I)*$L190/2000</f>
        <v>0</v>
      </c>
      <c r="W190" s="103">
        <f>SUMIF('Emission Factors'!$C:$C,'Sample Report Format'!$I190,'Emission Factors'!$M:$M)*SUMIF('Emission Factors'!$C:$C,'Sample Report Format'!$I190,'Emission Factors'!J:J)*$L190/2000</f>
        <v>0</v>
      </c>
      <c r="X190" s="103">
        <f>SUMIF('Emission Factors'!$C:$C,'Sample Report Format'!$I190,'Emission Factors'!$M:$M)*SUMIF('Emission Factors'!$C:$C,'Sample Report Format'!$I190,'Emission Factors'!K:K)*$L190/2000</f>
        <v>0</v>
      </c>
      <c r="Y190" s="104">
        <f>SUMIF('Emission Factors'!$C:$C,'Sample Report Format'!$I190,'Emission Factors'!$M:$M)*SUMIF('Emission Factors'!$C:$C,'Sample Report Format'!$I190,'Emission Factors'!L:L)*$L190/2000</f>
        <v>0</v>
      </c>
    </row>
    <row r="191" spans="1:25" ht="12.75">
      <c r="A191" s="85"/>
      <c r="B191" s="132"/>
      <c r="C191" s="98" t="e">
        <f>VLOOKUP(B191,'CO AB Dis id'!E185:F199,2,FALSE)</f>
        <v>#N/A</v>
      </c>
      <c r="D191" s="132"/>
      <c r="E191" s="98" t="e">
        <f>VLOOKUP(D191,'CO AB Dis id'!E202:F236,2,FALSE)</f>
        <v>#N/A</v>
      </c>
      <c r="F191" s="33"/>
      <c r="G191" s="98" t="e">
        <f>VLOOKUP(F191,'CO AB Dis id'!$B$4:$C$61,2,FALSE)</f>
        <v>#N/A</v>
      </c>
      <c r="H191" s="33"/>
      <c r="I191" s="84" t="e">
        <f>VLOOKUP($H191,'Emission Factors'!$B:$E,2,FALSE)</f>
        <v>#N/A</v>
      </c>
      <c r="J191" s="84" t="e">
        <f>VLOOKUP($H191,'Emission Factors'!$B:$E,3,FALSE)</f>
        <v>#N/A</v>
      </c>
      <c r="K191" s="84" t="e">
        <f>VLOOKUP($H191,'Emission Factors'!$B:$E,4,FALSE)</f>
        <v>#N/A</v>
      </c>
      <c r="L191" s="33"/>
      <c r="M191" s="33"/>
      <c r="N191" s="77"/>
      <c r="O191" s="77"/>
      <c r="P191" s="77"/>
      <c r="Q191" s="86"/>
      <c r="R191" s="107" t="e">
        <f>VLOOKUP(I191,'Emission Factors'!C:M,11,FALSE)</f>
        <v>#N/A</v>
      </c>
      <c r="S191" s="109">
        <f>SUMIF('Emission Factors'!$C:$C,'Sample Report Format'!$I191,'Emission Factors'!$M:$M)*SUMIF('Emission Factors'!$C:$C,'Sample Report Format'!$I191,'Emission Factors'!F:F)*$L191/2000</f>
        <v>0</v>
      </c>
      <c r="T191" s="103">
        <f>SUMIF('Emission Factors'!$C:$C,'Sample Report Format'!$I191,'Emission Factors'!$M:$M)*SUMIF('Emission Factors'!$C:$C,'Sample Report Format'!$I191,'Emission Factors'!G:G)*$L191/2000</f>
        <v>0</v>
      </c>
      <c r="U191" s="103">
        <f>SUMIF('Emission Factors'!$C:$C,'Sample Report Format'!$I191,'Emission Factors'!$M:$M)*SUMIF('Emission Factors'!$C:$C,'Sample Report Format'!$I191,'Emission Factors'!H:H)*$L191/2000</f>
        <v>0</v>
      </c>
      <c r="V191" s="103">
        <f>SUMIF('Emission Factors'!$C:$C,'Sample Report Format'!$I191,'Emission Factors'!$M:$M)*SUMIF('Emission Factors'!$C:$C,'Sample Report Format'!$I191,'Emission Factors'!I:I)*$L191/2000</f>
        <v>0</v>
      </c>
      <c r="W191" s="103">
        <f>SUMIF('Emission Factors'!$C:$C,'Sample Report Format'!$I191,'Emission Factors'!$M:$M)*SUMIF('Emission Factors'!$C:$C,'Sample Report Format'!$I191,'Emission Factors'!J:J)*$L191/2000</f>
        <v>0</v>
      </c>
      <c r="X191" s="103">
        <f>SUMIF('Emission Factors'!$C:$C,'Sample Report Format'!$I191,'Emission Factors'!$M:$M)*SUMIF('Emission Factors'!$C:$C,'Sample Report Format'!$I191,'Emission Factors'!K:K)*$L191/2000</f>
        <v>0</v>
      </c>
      <c r="Y191" s="104">
        <f>SUMIF('Emission Factors'!$C:$C,'Sample Report Format'!$I191,'Emission Factors'!$M:$M)*SUMIF('Emission Factors'!$C:$C,'Sample Report Format'!$I191,'Emission Factors'!L:L)*$L191/2000</f>
        <v>0</v>
      </c>
    </row>
    <row r="192" spans="1:25" ht="12.75">
      <c r="A192" s="85"/>
      <c r="B192" s="132"/>
      <c r="C192" s="98" t="e">
        <f>VLOOKUP(B192,'CO AB Dis id'!E186:F200,2,FALSE)</f>
        <v>#N/A</v>
      </c>
      <c r="D192" s="132"/>
      <c r="E192" s="98" t="e">
        <f>VLOOKUP(D192,'CO AB Dis id'!E203:F237,2,FALSE)</f>
        <v>#N/A</v>
      </c>
      <c r="F192" s="33"/>
      <c r="G192" s="98" t="e">
        <f>VLOOKUP(F192,'CO AB Dis id'!$B$4:$C$61,2,FALSE)</f>
        <v>#N/A</v>
      </c>
      <c r="H192" s="33"/>
      <c r="I192" s="84" t="e">
        <f>VLOOKUP($H192,'Emission Factors'!$B:$E,2,FALSE)</f>
        <v>#N/A</v>
      </c>
      <c r="J192" s="84" t="e">
        <f>VLOOKUP($H192,'Emission Factors'!$B:$E,3,FALSE)</f>
        <v>#N/A</v>
      </c>
      <c r="K192" s="84" t="e">
        <f>VLOOKUP($H192,'Emission Factors'!$B:$E,4,FALSE)</f>
        <v>#N/A</v>
      </c>
      <c r="L192" s="33"/>
      <c r="M192" s="33"/>
      <c r="N192" s="77"/>
      <c r="O192" s="77"/>
      <c r="P192" s="77"/>
      <c r="Q192" s="86"/>
      <c r="R192" s="107" t="e">
        <f>VLOOKUP(I192,'Emission Factors'!C:M,11,FALSE)</f>
        <v>#N/A</v>
      </c>
      <c r="S192" s="109">
        <f>SUMIF('Emission Factors'!$C:$C,'Sample Report Format'!$I192,'Emission Factors'!$M:$M)*SUMIF('Emission Factors'!$C:$C,'Sample Report Format'!$I192,'Emission Factors'!F:F)*$L192/2000</f>
        <v>0</v>
      </c>
      <c r="T192" s="103">
        <f>SUMIF('Emission Factors'!$C:$C,'Sample Report Format'!$I192,'Emission Factors'!$M:$M)*SUMIF('Emission Factors'!$C:$C,'Sample Report Format'!$I192,'Emission Factors'!G:G)*$L192/2000</f>
        <v>0</v>
      </c>
      <c r="U192" s="103">
        <f>SUMIF('Emission Factors'!$C:$C,'Sample Report Format'!$I192,'Emission Factors'!$M:$M)*SUMIF('Emission Factors'!$C:$C,'Sample Report Format'!$I192,'Emission Factors'!H:H)*$L192/2000</f>
        <v>0</v>
      </c>
      <c r="V192" s="103">
        <f>SUMIF('Emission Factors'!$C:$C,'Sample Report Format'!$I192,'Emission Factors'!$M:$M)*SUMIF('Emission Factors'!$C:$C,'Sample Report Format'!$I192,'Emission Factors'!I:I)*$L192/2000</f>
        <v>0</v>
      </c>
      <c r="W192" s="103">
        <f>SUMIF('Emission Factors'!$C:$C,'Sample Report Format'!$I192,'Emission Factors'!$M:$M)*SUMIF('Emission Factors'!$C:$C,'Sample Report Format'!$I192,'Emission Factors'!J:J)*$L192/2000</f>
        <v>0</v>
      </c>
      <c r="X192" s="103">
        <f>SUMIF('Emission Factors'!$C:$C,'Sample Report Format'!$I192,'Emission Factors'!$M:$M)*SUMIF('Emission Factors'!$C:$C,'Sample Report Format'!$I192,'Emission Factors'!K:K)*$L192/2000</f>
        <v>0</v>
      </c>
      <c r="Y192" s="104">
        <f>SUMIF('Emission Factors'!$C:$C,'Sample Report Format'!$I192,'Emission Factors'!$M:$M)*SUMIF('Emission Factors'!$C:$C,'Sample Report Format'!$I192,'Emission Factors'!L:L)*$L192/2000</f>
        <v>0</v>
      </c>
    </row>
    <row r="193" spans="1:25" ht="12.75">
      <c r="A193" s="85"/>
      <c r="B193" s="132"/>
      <c r="C193" s="98" t="e">
        <f>VLOOKUP(B193,'CO AB Dis id'!E187:F201,2,FALSE)</f>
        <v>#N/A</v>
      </c>
      <c r="D193" s="132"/>
      <c r="E193" s="98" t="e">
        <f>VLOOKUP(D193,'CO AB Dis id'!E204:F238,2,FALSE)</f>
        <v>#N/A</v>
      </c>
      <c r="F193" s="33"/>
      <c r="G193" s="98" t="e">
        <f>VLOOKUP(F193,'CO AB Dis id'!$B$4:$C$61,2,FALSE)</f>
        <v>#N/A</v>
      </c>
      <c r="H193" s="33"/>
      <c r="I193" s="84" t="e">
        <f>VLOOKUP($H193,'Emission Factors'!$B:$E,2,FALSE)</f>
        <v>#N/A</v>
      </c>
      <c r="J193" s="84" t="e">
        <f>VLOOKUP($H193,'Emission Factors'!$B:$E,3,FALSE)</f>
        <v>#N/A</v>
      </c>
      <c r="K193" s="84" t="e">
        <f>VLOOKUP($H193,'Emission Factors'!$B:$E,4,FALSE)</f>
        <v>#N/A</v>
      </c>
      <c r="L193" s="33"/>
      <c r="M193" s="33"/>
      <c r="N193" s="77"/>
      <c r="O193" s="77"/>
      <c r="P193" s="77"/>
      <c r="Q193" s="86"/>
      <c r="R193" s="107" t="e">
        <f>VLOOKUP(I193,'Emission Factors'!C:M,11,FALSE)</f>
        <v>#N/A</v>
      </c>
      <c r="S193" s="109">
        <f>SUMIF('Emission Factors'!$C:$C,'Sample Report Format'!$I193,'Emission Factors'!$M:$M)*SUMIF('Emission Factors'!$C:$C,'Sample Report Format'!$I193,'Emission Factors'!F:F)*$L193/2000</f>
        <v>0</v>
      </c>
      <c r="T193" s="103">
        <f>SUMIF('Emission Factors'!$C:$C,'Sample Report Format'!$I193,'Emission Factors'!$M:$M)*SUMIF('Emission Factors'!$C:$C,'Sample Report Format'!$I193,'Emission Factors'!G:G)*$L193/2000</f>
        <v>0</v>
      </c>
      <c r="U193" s="103">
        <f>SUMIF('Emission Factors'!$C:$C,'Sample Report Format'!$I193,'Emission Factors'!$M:$M)*SUMIF('Emission Factors'!$C:$C,'Sample Report Format'!$I193,'Emission Factors'!H:H)*$L193/2000</f>
        <v>0</v>
      </c>
      <c r="V193" s="103">
        <f>SUMIF('Emission Factors'!$C:$C,'Sample Report Format'!$I193,'Emission Factors'!$M:$M)*SUMIF('Emission Factors'!$C:$C,'Sample Report Format'!$I193,'Emission Factors'!I:I)*$L193/2000</f>
        <v>0</v>
      </c>
      <c r="W193" s="103">
        <f>SUMIF('Emission Factors'!$C:$C,'Sample Report Format'!$I193,'Emission Factors'!$M:$M)*SUMIF('Emission Factors'!$C:$C,'Sample Report Format'!$I193,'Emission Factors'!J:J)*$L193/2000</f>
        <v>0</v>
      </c>
      <c r="X193" s="103">
        <f>SUMIF('Emission Factors'!$C:$C,'Sample Report Format'!$I193,'Emission Factors'!$M:$M)*SUMIF('Emission Factors'!$C:$C,'Sample Report Format'!$I193,'Emission Factors'!K:K)*$L193/2000</f>
        <v>0</v>
      </c>
      <c r="Y193" s="104">
        <f>SUMIF('Emission Factors'!$C:$C,'Sample Report Format'!$I193,'Emission Factors'!$M:$M)*SUMIF('Emission Factors'!$C:$C,'Sample Report Format'!$I193,'Emission Factors'!L:L)*$L193/2000</f>
        <v>0</v>
      </c>
    </row>
    <row r="194" spans="1:25" ht="12.75">
      <c r="A194" s="85"/>
      <c r="B194" s="132"/>
      <c r="C194" s="98" t="e">
        <f>VLOOKUP(B194,'CO AB Dis id'!E188:F202,2,FALSE)</f>
        <v>#N/A</v>
      </c>
      <c r="D194" s="132"/>
      <c r="E194" s="98" t="e">
        <f>VLOOKUP(D194,'CO AB Dis id'!E205:F239,2,FALSE)</f>
        <v>#N/A</v>
      </c>
      <c r="F194" s="33"/>
      <c r="G194" s="98" t="e">
        <f>VLOOKUP(F194,'CO AB Dis id'!$B$4:$C$61,2,FALSE)</f>
        <v>#N/A</v>
      </c>
      <c r="H194" s="33"/>
      <c r="I194" s="84" t="e">
        <f>VLOOKUP($H194,'Emission Factors'!$B:$E,2,FALSE)</f>
        <v>#N/A</v>
      </c>
      <c r="J194" s="84" t="e">
        <f>VLOOKUP($H194,'Emission Factors'!$B:$E,3,FALSE)</f>
        <v>#N/A</v>
      </c>
      <c r="K194" s="84" t="e">
        <f>VLOOKUP($H194,'Emission Factors'!$B:$E,4,FALSE)</f>
        <v>#N/A</v>
      </c>
      <c r="L194" s="33"/>
      <c r="M194" s="33"/>
      <c r="N194" s="77"/>
      <c r="O194" s="77"/>
      <c r="P194" s="77"/>
      <c r="Q194" s="86"/>
      <c r="R194" s="107" t="e">
        <f>VLOOKUP(I194,'Emission Factors'!C:M,11,FALSE)</f>
        <v>#N/A</v>
      </c>
      <c r="S194" s="109">
        <f>SUMIF('Emission Factors'!$C:$C,'Sample Report Format'!$I194,'Emission Factors'!$M:$M)*SUMIF('Emission Factors'!$C:$C,'Sample Report Format'!$I194,'Emission Factors'!F:F)*$L194/2000</f>
        <v>0</v>
      </c>
      <c r="T194" s="103">
        <f>SUMIF('Emission Factors'!$C:$C,'Sample Report Format'!$I194,'Emission Factors'!$M:$M)*SUMIF('Emission Factors'!$C:$C,'Sample Report Format'!$I194,'Emission Factors'!G:G)*$L194/2000</f>
        <v>0</v>
      </c>
      <c r="U194" s="103">
        <f>SUMIF('Emission Factors'!$C:$C,'Sample Report Format'!$I194,'Emission Factors'!$M:$M)*SUMIF('Emission Factors'!$C:$C,'Sample Report Format'!$I194,'Emission Factors'!H:H)*$L194/2000</f>
        <v>0</v>
      </c>
      <c r="V194" s="103">
        <f>SUMIF('Emission Factors'!$C:$C,'Sample Report Format'!$I194,'Emission Factors'!$M:$M)*SUMIF('Emission Factors'!$C:$C,'Sample Report Format'!$I194,'Emission Factors'!I:I)*$L194/2000</f>
        <v>0</v>
      </c>
      <c r="W194" s="103">
        <f>SUMIF('Emission Factors'!$C:$C,'Sample Report Format'!$I194,'Emission Factors'!$M:$M)*SUMIF('Emission Factors'!$C:$C,'Sample Report Format'!$I194,'Emission Factors'!J:J)*$L194/2000</f>
        <v>0</v>
      </c>
      <c r="X194" s="103">
        <f>SUMIF('Emission Factors'!$C:$C,'Sample Report Format'!$I194,'Emission Factors'!$M:$M)*SUMIF('Emission Factors'!$C:$C,'Sample Report Format'!$I194,'Emission Factors'!K:K)*$L194/2000</f>
        <v>0</v>
      </c>
      <c r="Y194" s="104">
        <f>SUMIF('Emission Factors'!$C:$C,'Sample Report Format'!$I194,'Emission Factors'!$M:$M)*SUMIF('Emission Factors'!$C:$C,'Sample Report Format'!$I194,'Emission Factors'!L:L)*$L194/2000</f>
        <v>0</v>
      </c>
    </row>
    <row r="195" spans="1:25" ht="12.75">
      <c r="A195" s="85"/>
      <c r="B195" s="132"/>
      <c r="C195" s="98" t="e">
        <f>VLOOKUP(B195,'CO AB Dis id'!E189:F203,2,FALSE)</f>
        <v>#N/A</v>
      </c>
      <c r="D195" s="132"/>
      <c r="E195" s="98" t="e">
        <f>VLOOKUP(D195,'CO AB Dis id'!E206:F240,2,FALSE)</f>
        <v>#N/A</v>
      </c>
      <c r="F195" s="33"/>
      <c r="G195" s="98" t="e">
        <f>VLOOKUP(F195,'CO AB Dis id'!$B$4:$C$61,2,FALSE)</f>
        <v>#N/A</v>
      </c>
      <c r="H195" s="33"/>
      <c r="I195" s="84" t="e">
        <f>VLOOKUP($H195,'Emission Factors'!$B:$E,2,FALSE)</f>
        <v>#N/A</v>
      </c>
      <c r="J195" s="84" t="e">
        <f>VLOOKUP($H195,'Emission Factors'!$B:$E,3,FALSE)</f>
        <v>#N/A</v>
      </c>
      <c r="K195" s="84" t="e">
        <f>VLOOKUP($H195,'Emission Factors'!$B:$E,4,FALSE)</f>
        <v>#N/A</v>
      </c>
      <c r="L195" s="33"/>
      <c r="M195" s="33"/>
      <c r="N195" s="77"/>
      <c r="O195" s="77"/>
      <c r="P195" s="77"/>
      <c r="Q195" s="86"/>
      <c r="R195" s="107" t="e">
        <f>VLOOKUP(I195,'Emission Factors'!C:M,11,FALSE)</f>
        <v>#N/A</v>
      </c>
      <c r="S195" s="109">
        <f>SUMIF('Emission Factors'!$C:$C,'Sample Report Format'!$I195,'Emission Factors'!$M:$M)*SUMIF('Emission Factors'!$C:$C,'Sample Report Format'!$I195,'Emission Factors'!F:F)*$L195/2000</f>
        <v>0</v>
      </c>
      <c r="T195" s="103">
        <f>SUMIF('Emission Factors'!$C:$C,'Sample Report Format'!$I195,'Emission Factors'!$M:$M)*SUMIF('Emission Factors'!$C:$C,'Sample Report Format'!$I195,'Emission Factors'!G:G)*$L195/2000</f>
        <v>0</v>
      </c>
      <c r="U195" s="103">
        <f>SUMIF('Emission Factors'!$C:$C,'Sample Report Format'!$I195,'Emission Factors'!$M:$M)*SUMIF('Emission Factors'!$C:$C,'Sample Report Format'!$I195,'Emission Factors'!H:H)*$L195/2000</f>
        <v>0</v>
      </c>
      <c r="V195" s="103">
        <f>SUMIF('Emission Factors'!$C:$C,'Sample Report Format'!$I195,'Emission Factors'!$M:$M)*SUMIF('Emission Factors'!$C:$C,'Sample Report Format'!$I195,'Emission Factors'!I:I)*$L195/2000</f>
        <v>0</v>
      </c>
      <c r="W195" s="103">
        <f>SUMIF('Emission Factors'!$C:$C,'Sample Report Format'!$I195,'Emission Factors'!$M:$M)*SUMIF('Emission Factors'!$C:$C,'Sample Report Format'!$I195,'Emission Factors'!J:J)*$L195/2000</f>
        <v>0</v>
      </c>
      <c r="X195" s="103">
        <f>SUMIF('Emission Factors'!$C:$C,'Sample Report Format'!$I195,'Emission Factors'!$M:$M)*SUMIF('Emission Factors'!$C:$C,'Sample Report Format'!$I195,'Emission Factors'!K:K)*$L195/2000</f>
        <v>0</v>
      </c>
      <c r="Y195" s="104">
        <f>SUMIF('Emission Factors'!$C:$C,'Sample Report Format'!$I195,'Emission Factors'!$M:$M)*SUMIF('Emission Factors'!$C:$C,'Sample Report Format'!$I195,'Emission Factors'!L:L)*$L195/2000</f>
        <v>0</v>
      </c>
    </row>
    <row r="196" spans="1:25" ht="12.75">
      <c r="A196" s="85"/>
      <c r="B196" s="132"/>
      <c r="C196" s="98" t="e">
        <f>VLOOKUP(B196,'CO AB Dis id'!E190:F204,2,FALSE)</f>
        <v>#N/A</v>
      </c>
      <c r="D196" s="132"/>
      <c r="E196" s="98" t="e">
        <f>VLOOKUP(D196,'CO AB Dis id'!E207:F241,2,FALSE)</f>
        <v>#N/A</v>
      </c>
      <c r="F196" s="33"/>
      <c r="G196" s="98" t="e">
        <f>VLOOKUP(F196,'CO AB Dis id'!$B$4:$C$61,2,FALSE)</f>
        <v>#N/A</v>
      </c>
      <c r="H196" s="33"/>
      <c r="I196" s="84" t="e">
        <f>VLOOKUP($H196,'Emission Factors'!$B:$E,2,FALSE)</f>
        <v>#N/A</v>
      </c>
      <c r="J196" s="84" t="e">
        <f>VLOOKUP($H196,'Emission Factors'!$B:$E,3,FALSE)</f>
        <v>#N/A</v>
      </c>
      <c r="K196" s="84" t="e">
        <f>VLOOKUP($H196,'Emission Factors'!$B:$E,4,FALSE)</f>
        <v>#N/A</v>
      </c>
      <c r="L196" s="33"/>
      <c r="M196" s="33"/>
      <c r="N196" s="77"/>
      <c r="O196" s="77"/>
      <c r="P196" s="77"/>
      <c r="Q196" s="86"/>
      <c r="R196" s="107" t="e">
        <f>VLOOKUP(I196,'Emission Factors'!C:M,11,FALSE)</f>
        <v>#N/A</v>
      </c>
      <c r="S196" s="109">
        <f>SUMIF('Emission Factors'!$C:$C,'Sample Report Format'!$I196,'Emission Factors'!$M:$M)*SUMIF('Emission Factors'!$C:$C,'Sample Report Format'!$I196,'Emission Factors'!F:F)*$L196/2000</f>
        <v>0</v>
      </c>
      <c r="T196" s="103">
        <f>SUMIF('Emission Factors'!$C:$C,'Sample Report Format'!$I196,'Emission Factors'!$M:$M)*SUMIF('Emission Factors'!$C:$C,'Sample Report Format'!$I196,'Emission Factors'!G:G)*$L196/2000</f>
        <v>0</v>
      </c>
      <c r="U196" s="103">
        <f>SUMIF('Emission Factors'!$C:$C,'Sample Report Format'!$I196,'Emission Factors'!$M:$M)*SUMIF('Emission Factors'!$C:$C,'Sample Report Format'!$I196,'Emission Factors'!H:H)*$L196/2000</f>
        <v>0</v>
      </c>
      <c r="V196" s="103">
        <f>SUMIF('Emission Factors'!$C:$C,'Sample Report Format'!$I196,'Emission Factors'!$M:$M)*SUMIF('Emission Factors'!$C:$C,'Sample Report Format'!$I196,'Emission Factors'!I:I)*$L196/2000</f>
        <v>0</v>
      </c>
      <c r="W196" s="103">
        <f>SUMIF('Emission Factors'!$C:$C,'Sample Report Format'!$I196,'Emission Factors'!$M:$M)*SUMIF('Emission Factors'!$C:$C,'Sample Report Format'!$I196,'Emission Factors'!J:J)*$L196/2000</f>
        <v>0</v>
      </c>
      <c r="X196" s="103">
        <f>SUMIF('Emission Factors'!$C:$C,'Sample Report Format'!$I196,'Emission Factors'!$M:$M)*SUMIF('Emission Factors'!$C:$C,'Sample Report Format'!$I196,'Emission Factors'!K:K)*$L196/2000</f>
        <v>0</v>
      </c>
      <c r="Y196" s="104">
        <f>SUMIF('Emission Factors'!$C:$C,'Sample Report Format'!$I196,'Emission Factors'!$M:$M)*SUMIF('Emission Factors'!$C:$C,'Sample Report Format'!$I196,'Emission Factors'!L:L)*$L196/2000</f>
        <v>0</v>
      </c>
    </row>
    <row r="197" spans="1:25" ht="12.75">
      <c r="A197" s="85"/>
      <c r="B197" s="132"/>
      <c r="C197" s="98" t="e">
        <f>VLOOKUP(B197,'CO AB Dis id'!E191:F205,2,FALSE)</f>
        <v>#N/A</v>
      </c>
      <c r="D197" s="132"/>
      <c r="E197" s="98" t="e">
        <f>VLOOKUP(D197,'CO AB Dis id'!E208:F242,2,FALSE)</f>
        <v>#N/A</v>
      </c>
      <c r="F197" s="33"/>
      <c r="G197" s="98" t="e">
        <f>VLOOKUP(F197,'CO AB Dis id'!$B$4:$C$61,2,FALSE)</f>
        <v>#N/A</v>
      </c>
      <c r="H197" s="33"/>
      <c r="I197" s="84" t="e">
        <f>VLOOKUP($H197,'Emission Factors'!$B:$E,2,FALSE)</f>
        <v>#N/A</v>
      </c>
      <c r="J197" s="84" t="e">
        <f>VLOOKUP($H197,'Emission Factors'!$B:$E,3,FALSE)</f>
        <v>#N/A</v>
      </c>
      <c r="K197" s="84" t="e">
        <f>VLOOKUP($H197,'Emission Factors'!$B:$E,4,FALSE)</f>
        <v>#N/A</v>
      </c>
      <c r="L197" s="33"/>
      <c r="M197" s="33"/>
      <c r="N197" s="77"/>
      <c r="O197" s="77"/>
      <c r="P197" s="77"/>
      <c r="Q197" s="86"/>
      <c r="R197" s="107" t="e">
        <f>VLOOKUP(I197,'Emission Factors'!C:M,11,FALSE)</f>
        <v>#N/A</v>
      </c>
      <c r="S197" s="109">
        <f>SUMIF('Emission Factors'!$C:$C,'Sample Report Format'!$I197,'Emission Factors'!$M:$M)*SUMIF('Emission Factors'!$C:$C,'Sample Report Format'!$I197,'Emission Factors'!F:F)*$L197/2000</f>
        <v>0</v>
      </c>
      <c r="T197" s="103">
        <f>SUMIF('Emission Factors'!$C:$C,'Sample Report Format'!$I197,'Emission Factors'!$M:$M)*SUMIF('Emission Factors'!$C:$C,'Sample Report Format'!$I197,'Emission Factors'!G:G)*$L197/2000</f>
        <v>0</v>
      </c>
      <c r="U197" s="103">
        <f>SUMIF('Emission Factors'!$C:$C,'Sample Report Format'!$I197,'Emission Factors'!$M:$M)*SUMIF('Emission Factors'!$C:$C,'Sample Report Format'!$I197,'Emission Factors'!H:H)*$L197/2000</f>
        <v>0</v>
      </c>
      <c r="V197" s="103">
        <f>SUMIF('Emission Factors'!$C:$C,'Sample Report Format'!$I197,'Emission Factors'!$M:$M)*SUMIF('Emission Factors'!$C:$C,'Sample Report Format'!$I197,'Emission Factors'!I:I)*$L197/2000</f>
        <v>0</v>
      </c>
      <c r="W197" s="103">
        <f>SUMIF('Emission Factors'!$C:$C,'Sample Report Format'!$I197,'Emission Factors'!$M:$M)*SUMIF('Emission Factors'!$C:$C,'Sample Report Format'!$I197,'Emission Factors'!J:J)*$L197/2000</f>
        <v>0</v>
      </c>
      <c r="X197" s="103">
        <f>SUMIF('Emission Factors'!$C:$C,'Sample Report Format'!$I197,'Emission Factors'!$M:$M)*SUMIF('Emission Factors'!$C:$C,'Sample Report Format'!$I197,'Emission Factors'!K:K)*$L197/2000</f>
        <v>0</v>
      </c>
      <c r="Y197" s="104">
        <f>SUMIF('Emission Factors'!$C:$C,'Sample Report Format'!$I197,'Emission Factors'!$M:$M)*SUMIF('Emission Factors'!$C:$C,'Sample Report Format'!$I197,'Emission Factors'!L:L)*$L197/2000</f>
        <v>0</v>
      </c>
    </row>
    <row r="198" spans="1:25" ht="12.75">
      <c r="A198" s="85"/>
      <c r="B198" s="132"/>
      <c r="C198" s="98" t="e">
        <f>VLOOKUP(B198,'CO AB Dis id'!E192:F206,2,FALSE)</f>
        <v>#N/A</v>
      </c>
      <c r="D198" s="132"/>
      <c r="E198" s="98" t="e">
        <f>VLOOKUP(D198,'CO AB Dis id'!E209:F243,2,FALSE)</f>
        <v>#N/A</v>
      </c>
      <c r="F198" s="33"/>
      <c r="G198" s="98" t="e">
        <f>VLOOKUP(F198,'CO AB Dis id'!$B$4:$C$61,2,FALSE)</f>
        <v>#N/A</v>
      </c>
      <c r="H198" s="33"/>
      <c r="I198" s="84" t="e">
        <f>VLOOKUP($H198,'Emission Factors'!$B:$E,2,FALSE)</f>
        <v>#N/A</v>
      </c>
      <c r="J198" s="84" t="e">
        <f>VLOOKUP($H198,'Emission Factors'!$B:$E,3,FALSE)</f>
        <v>#N/A</v>
      </c>
      <c r="K198" s="84" t="e">
        <f>VLOOKUP($H198,'Emission Factors'!$B:$E,4,FALSE)</f>
        <v>#N/A</v>
      </c>
      <c r="L198" s="33"/>
      <c r="M198" s="33"/>
      <c r="N198" s="77"/>
      <c r="O198" s="77"/>
      <c r="P198" s="77"/>
      <c r="Q198" s="86"/>
      <c r="R198" s="107" t="e">
        <f>VLOOKUP(I198,'Emission Factors'!C:M,11,FALSE)</f>
        <v>#N/A</v>
      </c>
      <c r="S198" s="109">
        <f>SUMIF('Emission Factors'!$C:$C,'Sample Report Format'!$I198,'Emission Factors'!$M:$M)*SUMIF('Emission Factors'!$C:$C,'Sample Report Format'!$I198,'Emission Factors'!F:F)*$L198/2000</f>
        <v>0</v>
      </c>
      <c r="T198" s="103">
        <f>SUMIF('Emission Factors'!$C:$C,'Sample Report Format'!$I198,'Emission Factors'!$M:$M)*SUMIF('Emission Factors'!$C:$C,'Sample Report Format'!$I198,'Emission Factors'!G:G)*$L198/2000</f>
        <v>0</v>
      </c>
      <c r="U198" s="103">
        <f>SUMIF('Emission Factors'!$C:$C,'Sample Report Format'!$I198,'Emission Factors'!$M:$M)*SUMIF('Emission Factors'!$C:$C,'Sample Report Format'!$I198,'Emission Factors'!H:H)*$L198/2000</f>
        <v>0</v>
      </c>
      <c r="V198" s="103">
        <f>SUMIF('Emission Factors'!$C:$C,'Sample Report Format'!$I198,'Emission Factors'!$M:$M)*SUMIF('Emission Factors'!$C:$C,'Sample Report Format'!$I198,'Emission Factors'!I:I)*$L198/2000</f>
        <v>0</v>
      </c>
      <c r="W198" s="103">
        <f>SUMIF('Emission Factors'!$C:$C,'Sample Report Format'!$I198,'Emission Factors'!$M:$M)*SUMIF('Emission Factors'!$C:$C,'Sample Report Format'!$I198,'Emission Factors'!J:J)*$L198/2000</f>
        <v>0</v>
      </c>
      <c r="X198" s="103">
        <f>SUMIF('Emission Factors'!$C:$C,'Sample Report Format'!$I198,'Emission Factors'!$M:$M)*SUMIF('Emission Factors'!$C:$C,'Sample Report Format'!$I198,'Emission Factors'!K:K)*$L198/2000</f>
        <v>0</v>
      </c>
      <c r="Y198" s="104">
        <f>SUMIF('Emission Factors'!$C:$C,'Sample Report Format'!$I198,'Emission Factors'!$M:$M)*SUMIF('Emission Factors'!$C:$C,'Sample Report Format'!$I198,'Emission Factors'!L:L)*$L198/2000</f>
        <v>0</v>
      </c>
    </row>
    <row r="199" spans="1:25" ht="12.75">
      <c r="A199" s="85"/>
      <c r="B199" s="132"/>
      <c r="C199" s="98" t="e">
        <f>VLOOKUP(B199,'CO AB Dis id'!E193:F207,2,FALSE)</f>
        <v>#N/A</v>
      </c>
      <c r="D199" s="132"/>
      <c r="E199" s="98" t="e">
        <f>VLOOKUP(D199,'CO AB Dis id'!E210:F244,2,FALSE)</f>
        <v>#N/A</v>
      </c>
      <c r="F199" s="33"/>
      <c r="G199" s="98" t="e">
        <f>VLOOKUP(F199,'CO AB Dis id'!$B$4:$C$61,2,FALSE)</f>
        <v>#N/A</v>
      </c>
      <c r="H199" s="33"/>
      <c r="I199" s="84" t="e">
        <f>VLOOKUP($H199,'Emission Factors'!$B:$E,2,FALSE)</f>
        <v>#N/A</v>
      </c>
      <c r="J199" s="84" t="e">
        <f>VLOOKUP($H199,'Emission Factors'!$B:$E,3,FALSE)</f>
        <v>#N/A</v>
      </c>
      <c r="K199" s="84" t="e">
        <f>VLOOKUP($H199,'Emission Factors'!$B:$E,4,FALSE)</f>
        <v>#N/A</v>
      </c>
      <c r="L199" s="33"/>
      <c r="M199" s="33"/>
      <c r="N199" s="77"/>
      <c r="O199" s="77"/>
      <c r="P199" s="77"/>
      <c r="Q199" s="86"/>
      <c r="R199" s="107" t="e">
        <f>VLOOKUP(I199,'Emission Factors'!C:M,11,FALSE)</f>
        <v>#N/A</v>
      </c>
      <c r="S199" s="109">
        <f>SUMIF('Emission Factors'!$C:$C,'Sample Report Format'!$I199,'Emission Factors'!$M:$M)*SUMIF('Emission Factors'!$C:$C,'Sample Report Format'!$I199,'Emission Factors'!F:F)*$L199/2000</f>
        <v>0</v>
      </c>
      <c r="T199" s="103">
        <f>SUMIF('Emission Factors'!$C:$C,'Sample Report Format'!$I199,'Emission Factors'!$M:$M)*SUMIF('Emission Factors'!$C:$C,'Sample Report Format'!$I199,'Emission Factors'!G:G)*$L199/2000</f>
        <v>0</v>
      </c>
      <c r="U199" s="103">
        <f>SUMIF('Emission Factors'!$C:$C,'Sample Report Format'!$I199,'Emission Factors'!$M:$M)*SUMIF('Emission Factors'!$C:$C,'Sample Report Format'!$I199,'Emission Factors'!H:H)*$L199/2000</f>
        <v>0</v>
      </c>
      <c r="V199" s="103">
        <f>SUMIF('Emission Factors'!$C:$C,'Sample Report Format'!$I199,'Emission Factors'!$M:$M)*SUMIF('Emission Factors'!$C:$C,'Sample Report Format'!$I199,'Emission Factors'!I:I)*$L199/2000</f>
        <v>0</v>
      </c>
      <c r="W199" s="103">
        <f>SUMIF('Emission Factors'!$C:$C,'Sample Report Format'!$I199,'Emission Factors'!$M:$M)*SUMIF('Emission Factors'!$C:$C,'Sample Report Format'!$I199,'Emission Factors'!J:J)*$L199/2000</f>
        <v>0</v>
      </c>
      <c r="X199" s="103">
        <f>SUMIF('Emission Factors'!$C:$C,'Sample Report Format'!$I199,'Emission Factors'!$M:$M)*SUMIF('Emission Factors'!$C:$C,'Sample Report Format'!$I199,'Emission Factors'!K:K)*$L199/2000</f>
        <v>0</v>
      </c>
      <c r="Y199" s="104">
        <f>SUMIF('Emission Factors'!$C:$C,'Sample Report Format'!$I199,'Emission Factors'!$M:$M)*SUMIF('Emission Factors'!$C:$C,'Sample Report Format'!$I199,'Emission Factors'!L:L)*$L199/2000</f>
        <v>0</v>
      </c>
    </row>
    <row r="200" spans="1:25" ht="12.75">
      <c r="A200" s="85"/>
      <c r="B200" s="132"/>
      <c r="C200" s="98" t="e">
        <f>VLOOKUP(B200,'CO AB Dis id'!E194:F208,2,FALSE)</f>
        <v>#N/A</v>
      </c>
      <c r="D200" s="132"/>
      <c r="E200" s="98" t="e">
        <f>VLOOKUP(D200,'CO AB Dis id'!E211:F245,2,FALSE)</f>
        <v>#N/A</v>
      </c>
      <c r="F200" s="33"/>
      <c r="G200" s="98" t="e">
        <f>VLOOKUP(F200,'CO AB Dis id'!$B$4:$C$61,2,FALSE)</f>
        <v>#N/A</v>
      </c>
      <c r="H200" s="33"/>
      <c r="I200" s="84" t="e">
        <f>VLOOKUP($H200,'Emission Factors'!$B:$E,2,FALSE)</f>
        <v>#N/A</v>
      </c>
      <c r="J200" s="84" t="e">
        <f>VLOOKUP($H200,'Emission Factors'!$B:$E,3,FALSE)</f>
        <v>#N/A</v>
      </c>
      <c r="K200" s="84" t="e">
        <f>VLOOKUP($H200,'Emission Factors'!$B:$E,4,FALSE)</f>
        <v>#N/A</v>
      </c>
      <c r="L200" s="33"/>
      <c r="M200" s="33"/>
      <c r="N200" s="77"/>
      <c r="O200" s="77"/>
      <c r="P200" s="77"/>
      <c r="Q200" s="86"/>
      <c r="R200" s="107" t="e">
        <f>VLOOKUP(I200,'Emission Factors'!C:M,11,FALSE)</f>
        <v>#N/A</v>
      </c>
      <c r="S200" s="109">
        <f>SUMIF('Emission Factors'!$C:$C,'Sample Report Format'!$I200,'Emission Factors'!$M:$M)*SUMIF('Emission Factors'!$C:$C,'Sample Report Format'!$I200,'Emission Factors'!F:F)*$L200/2000</f>
        <v>0</v>
      </c>
      <c r="T200" s="103">
        <f>SUMIF('Emission Factors'!$C:$C,'Sample Report Format'!$I200,'Emission Factors'!$M:$M)*SUMIF('Emission Factors'!$C:$C,'Sample Report Format'!$I200,'Emission Factors'!G:G)*$L200/2000</f>
        <v>0</v>
      </c>
      <c r="U200" s="103">
        <f>SUMIF('Emission Factors'!$C:$C,'Sample Report Format'!$I200,'Emission Factors'!$M:$M)*SUMIF('Emission Factors'!$C:$C,'Sample Report Format'!$I200,'Emission Factors'!H:H)*$L200/2000</f>
        <v>0</v>
      </c>
      <c r="V200" s="103">
        <f>SUMIF('Emission Factors'!$C:$C,'Sample Report Format'!$I200,'Emission Factors'!$M:$M)*SUMIF('Emission Factors'!$C:$C,'Sample Report Format'!$I200,'Emission Factors'!I:I)*$L200/2000</f>
        <v>0</v>
      </c>
      <c r="W200" s="103">
        <f>SUMIF('Emission Factors'!$C:$C,'Sample Report Format'!$I200,'Emission Factors'!$M:$M)*SUMIF('Emission Factors'!$C:$C,'Sample Report Format'!$I200,'Emission Factors'!J:J)*$L200/2000</f>
        <v>0</v>
      </c>
      <c r="X200" s="103">
        <f>SUMIF('Emission Factors'!$C:$C,'Sample Report Format'!$I200,'Emission Factors'!$M:$M)*SUMIF('Emission Factors'!$C:$C,'Sample Report Format'!$I200,'Emission Factors'!K:K)*$L200/2000</f>
        <v>0</v>
      </c>
      <c r="Y200" s="104">
        <f>SUMIF('Emission Factors'!$C:$C,'Sample Report Format'!$I200,'Emission Factors'!$M:$M)*SUMIF('Emission Factors'!$C:$C,'Sample Report Format'!$I200,'Emission Factors'!L:L)*$L200/2000</f>
        <v>0</v>
      </c>
    </row>
    <row r="201" spans="1:25" ht="12.75">
      <c r="A201" s="85"/>
      <c r="B201" s="132"/>
      <c r="C201" s="98" t="e">
        <f>VLOOKUP(B201,'CO AB Dis id'!E195:F209,2,FALSE)</f>
        <v>#N/A</v>
      </c>
      <c r="D201" s="132"/>
      <c r="E201" s="98" t="e">
        <f>VLOOKUP(D201,'CO AB Dis id'!E212:F246,2,FALSE)</f>
        <v>#N/A</v>
      </c>
      <c r="F201" s="33"/>
      <c r="G201" s="98" t="e">
        <f>VLOOKUP(F201,'CO AB Dis id'!$B$4:$C$61,2,FALSE)</f>
        <v>#N/A</v>
      </c>
      <c r="H201" s="33"/>
      <c r="I201" s="84" t="e">
        <f>VLOOKUP($H201,'Emission Factors'!$B:$E,2,FALSE)</f>
        <v>#N/A</v>
      </c>
      <c r="J201" s="84" t="e">
        <f>VLOOKUP($H201,'Emission Factors'!$B:$E,3,FALSE)</f>
        <v>#N/A</v>
      </c>
      <c r="K201" s="84" t="e">
        <f>VLOOKUP($H201,'Emission Factors'!$B:$E,4,FALSE)</f>
        <v>#N/A</v>
      </c>
      <c r="L201" s="33"/>
      <c r="M201" s="33"/>
      <c r="N201" s="77"/>
      <c r="O201" s="77"/>
      <c r="P201" s="77"/>
      <c r="Q201" s="86"/>
      <c r="R201" s="107" t="e">
        <f>VLOOKUP(I201,'Emission Factors'!C:M,11,FALSE)</f>
        <v>#N/A</v>
      </c>
      <c r="S201" s="109">
        <f>SUMIF('Emission Factors'!$C:$C,'Sample Report Format'!$I201,'Emission Factors'!$M:$M)*SUMIF('Emission Factors'!$C:$C,'Sample Report Format'!$I201,'Emission Factors'!F:F)*$L201/2000</f>
        <v>0</v>
      </c>
      <c r="T201" s="103">
        <f>SUMIF('Emission Factors'!$C:$C,'Sample Report Format'!$I201,'Emission Factors'!$M:$M)*SUMIF('Emission Factors'!$C:$C,'Sample Report Format'!$I201,'Emission Factors'!G:G)*$L201/2000</f>
        <v>0</v>
      </c>
      <c r="U201" s="103">
        <f>SUMIF('Emission Factors'!$C:$C,'Sample Report Format'!$I201,'Emission Factors'!$M:$M)*SUMIF('Emission Factors'!$C:$C,'Sample Report Format'!$I201,'Emission Factors'!H:H)*$L201/2000</f>
        <v>0</v>
      </c>
      <c r="V201" s="103">
        <f>SUMIF('Emission Factors'!$C:$C,'Sample Report Format'!$I201,'Emission Factors'!$M:$M)*SUMIF('Emission Factors'!$C:$C,'Sample Report Format'!$I201,'Emission Factors'!I:I)*$L201/2000</f>
        <v>0</v>
      </c>
      <c r="W201" s="103">
        <f>SUMIF('Emission Factors'!$C:$C,'Sample Report Format'!$I201,'Emission Factors'!$M:$M)*SUMIF('Emission Factors'!$C:$C,'Sample Report Format'!$I201,'Emission Factors'!J:J)*$L201/2000</f>
        <v>0</v>
      </c>
      <c r="X201" s="103">
        <f>SUMIF('Emission Factors'!$C:$C,'Sample Report Format'!$I201,'Emission Factors'!$M:$M)*SUMIF('Emission Factors'!$C:$C,'Sample Report Format'!$I201,'Emission Factors'!K:K)*$L201/2000</f>
        <v>0</v>
      </c>
      <c r="Y201" s="104">
        <f>SUMIF('Emission Factors'!$C:$C,'Sample Report Format'!$I201,'Emission Factors'!$M:$M)*SUMIF('Emission Factors'!$C:$C,'Sample Report Format'!$I201,'Emission Factors'!L:L)*$L201/2000</f>
        <v>0</v>
      </c>
    </row>
    <row r="202" spans="1:25" ht="12.75">
      <c r="A202" s="85"/>
      <c r="B202" s="132"/>
      <c r="C202" s="98" t="e">
        <f>VLOOKUP(B202,'CO AB Dis id'!E196:F210,2,FALSE)</f>
        <v>#N/A</v>
      </c>
      <c r="D202" s="132"/>
      <c r="E202" s="98" t="e">
        <f>VLOOKUP(D202,'CO AB Dis id'!E213:F247,2,FALSE)</f>
        <v>#N/A</v>
      </c>
      <c r="F202" s="33"/>
      <c r="G202" s="98" t="e">
        <f>VLOOKUP(F202,'CO AB Dis id'!$B$4:$C$61,2,FALSE)</f>
        <v>#N/A</v>
      </c>
      <c r="H202" s="33"/>
      <c r="I202" s="84" t="e">
        <f>VLOOKUP($H202,'Emission Factors'!$B:$E,2,FALSE)</f>
        <v>#N/A</v>
      </c>
      <c r="J202" s="84" t="e">
        <f>VLOOKUP($H202,'Emission Factors'!$B:$E,3,FALSE)</f>
        <v>#N/A</v>
      </c>
      <c r="K202" s="84" t="e">
        <f>VLOOKUP($H202,'Emission Factors'!$B:$E,4,FALSE)</f>
        <v>#N/A</v>
      </c>
      <c r="L202" s="33"/>
      <c r="M202" s="33"/>
      <c r="N202" s="77"/>
      <c r="O202" s="77"/>
      <c r="P202" s="77"/>
      <c r="Q202" s="86"/>
      <c r="R202" s="107" t="e">
        <f>VLOOKUP(I202,'Emission Factors'!C:M,11,FALSE)</f>
        <v>#N/A</v>
      </c>
      <c r="S202" s="109">
        <f>SUMIF('Emission Factors'!$C:$C,'Sample Report Format'!$I202,'Emission Factors'!$M:$M)*SUMIF('Emission Factors'!$C:$C,'Sample Report Format'!$I202,'Emission Factors'!F:F)*$L202/2000</f>
        <v>0</v>
      </c>
      <c r="T202" s="103">
        <f>SUMIF('Emission Factors'!$C:$C,'Sample Report Format'!$I202,'Emission Factors'!$M:$M)*SUMIF('Emission Factors'!$C:$C,'Sample Report Format'!$I202,'Emission Factors'!G:G)*$L202/2000</f>
        <v>0</v>
      </c>
      <c r="U202" s="103">
        <f>SUMIF('Emission Factors'!$C:$C,'Sample Report Format'!$I202,'Emission Factors'!$M:$M)*SUMIF('Emission Factors'!$C:$C,'Sample Report Format'!$I202,'Emission Factors'!H:H)*$L202/2000</f>
        <v>0</v>
      </c>
      <c r="V202" s="103">
        <f>SUMIF('Emission Factors'!$C:$C,'Sample Report Format'!$I202,'Emission Factors'!$M:$M)*SUMIF('Emission Factors'!$C:$C,'Sample Report Format'!$I202,'Emission Factors'!I:I)*$L202/2000</f>
        <v>0</v>
      </c>
      <c r="W202" s="103">
        <f>SUMIF('Emission Factors'!$C:$C,'Sample Report Format'!$I202,'Emission Factors'!$M:$M)*SUMIF('Emission Factors'!$C:$C,'Sample Report Format'!$I202,'Emission Factors'!J:J)*$L202/2000</f>
        <v>0</v>
      </c>
      <c r="X202" s="103">
        <f>SUMIF('Emission Factors'!$C:$C,'Sample Report Format'!$I202,'Emission Factors'!$M:$M)*SUMIF('Emission Factors'!$C:$C,'Sample Report Format'!$I202,'Emission Factors'!K:K)*$L202/2000</f>
        <v>0</v>
      </c>
      <c r="Y202" s="104">
        <f>SUMIF('Emission Factors'!$C:$C,'Sample Report Format'!$I202,'Emission Factors'!$M:$M)*SUMIF('Emission Factors'!$C:$C,'Sample Report Format'!$I202,'Emission Factors'!L:L)*$L202/2000</f>
        <v>0</v>
      </c>
    </row>
    <row r="203" spans="1:25" ht="12.75">
      <c r="A203" s="85"/>
      <c r="B203" s="132"/>
      <c r="C203" s="98" t="e">
        <f>VLOOKUP(B203,'CO AB Dis id'!E197:F211,2,FALSE)</f>
        <v>#N/A</v>
      </c>
      <c r="D203" s="132"/>
      <c r="E203" s="98" t="e">
        <f>VLOOKUP(D203,'CO AB Dis id'!E214:F248,2,FALSE)</f>
        <v>#N/A</v>
      </c>
      <c r="F203" s="33"/>
      <c r="G203" s="98" t="e">
        <f>VLOOKUP(F203,'CO AB Dis id'!$B$4:$C$61,2,FALSE)</f>
        <v>#N/A</v>
      </c>
      <c r="H203" s="33"/>
      <c r="I203" s="84" t="e">
        <f>VLOOKUP($H203,'Emission Factors'!$B:$E,2,FALSE)</f>
        <v>#N/A</v>
      </c>
      <c r="J203" s="84" t="e">
        <f>VLOOKUP($H203,'Emission Factors'!$B:$E,3,FALSE)</f>
        <v>#N/A</v>
      </c>
      <c r="K203" s="84" t="e">
        <f>VLOOKUP($H203,'Emission Factors'!$B:$E,4,FALSE)</f>
        <v>#N/A</v>
      </c>
      <c r="L203" s="33"/>
      <c r="M203" s="33"/>
      <c r="N203" s="77"/>
      <c r="O203" s="77"/>
      <c r="P203" s="77"/>
      <c r="Q203" s="86"/>
      <c r="R203" s="107" t="e">
        <f>VLOOKUP(I203,'Emission Factors'!C:M,11,FALSE)</f>
        <v>#N/A</v>
      </c>
      <c r="S203" s="109">
        <f>SUMIF('Emission Factors'!$C:$C,'Sample Report Format'!$I203,'Emission Factors'!$M:$M)*SUMIF('Emission Factors'!$C:$C,'Sample Report Format'!$I203,'Emission Factors'!F:F)*$L203/2000</f>
        <v>0</v>
      </c>
      <c r="T203" s="103">
        <f>SUMIF('Emission Factors'!$C:$C,'Sample Report Format'!$I203,'Emission Factors'!$M:$M)*SUMIF('Emission Factors'!$C:$C,'Sample Report Format'!$I203,'Emission Factors'!G:G)*$L203/2000</f>
        <v>0</v>
      </c>
      <c r="U203" s="103">
        <f>SUMIF('Emission Factors'!$C:$C,'Sample Report Format'!$I203,'Emission Factors'!$M:$M)*SUMIF('Emission Factors'!$C:$C,'Sample Report Format'!$I203,'Emission Factors'!H:H)*$L203/2000</f>
        <v>0</v>
      </c>
      <c r="V203" s="103">
        <f>SUMIF('Emission Factors'!$C:$C,'Sample Report Format'!$I203,'Emission Factors'!$M:$M)*SUMIF('Emission Factors'!$C:$C,'Sample Report Format'!$I203,'Emission Factors'!I:I)*$L203/2000</f>
        <v>0</v>
      </c>
      <c r="W203" s="103">
        <f>SUMIF('Emission Factors'!$C:$C,'Sample Report Format'!$I203,'Emission Factors'!$M:$M)*SUMIF('Emission Factors'!$C:$C,'Sample Report Format'!$I203,'Emission Factors'!J:J)*$L203/2000</f>
        <v>0</v>
      </c>
      <c r="X203" s="103">
        <f>SUMIF('Emission Factors'!$C:$C,'Sample Report Format'!$I203,'Emission Factors'!$M:$M)*SUMIF('Emission Factors'!$C:$C,'Sample Report Format'!$I203,'Emission Factors'!K:K)*$L203/2000</f>
        <v>0</v>
      </c>
      <c r="Y203" s="104">
        <f>SUMIF('Emission Factors'!$C:$C,'Sample Report Format'!$I203,'Emission Factors'!$M:$M)*SUMIF('Emission Factors'!$C:$C,'Sample Report Format'!$I203,'Emission Factors'!L:L)*$L203/2000</f>
        <v>0</v>
      </c>
    </row>
    <row r="204" spans="1:25" ht="12.75">
      <c r="A204" s="85"/>
      <c r="B204" s="132"/>
      <c r="C204" s="98" t="e">
        <f>VLOOKUP(B204,'CO AB Dis id'!E198:F212,2,FALSE)</f>
        <v>#N/A</v>
      </c>
      <c r="D204" s="132"/>
      <c r="E204" s="98" t="e">
        <f>VLOOKUP(D204,'CO AB Dis id'!E215:F249,2,FALSE)</f>
        <v>#N/A</v>
      </c>
      <c r="F204" s="33"/>
      <c r="G204" s="98" t="e">
        <f>VLOOKUP(F204,'CO AB Dis id'!$B$4:$C$61,2,FALSE)</f>
        <v>#N/A</v>
      </c>
      <c r="H204" s="33"/>
      <c r="I204" s="84" t="e">
        <f>VLOOKUP($H204,'Emission Factors'!$B:$E,2,FALSE)</f>
        <v>#N/A</v>
      </c>
      <c r="J204" s="84" t="e">
        <f>VLOOKUP($H204,'Emission Factors'!$B:$E,3,FALSE)</f>
        <v>#N/A</v>
      </c>
      <c r="K204" s="84" t="e">
        <f>VLOOKUP($H204,'Emission Factors'!$B:$E,4,FALSE)</f>
        <v>#N/A</v>
      </c>
      <c r="L204" s="33"/>
      <c r="M204" s="33"/>
      <c r="N204" s="77"/>
      <c r="O204" s="77"/>
      <c r="P204" s="77"/>
      <c r="Q204" s="86"/>
      <c r="R204" s="107" t="e">
        <f>VLOOKUP(I204,'Emission Factors'!C:M,11,FALSE)</f>
        <v>#N/A</v>
      </c>
      <c r="S204" s="109">
        <f>SUMIF('Emission Factors'!$C:$C,'Sample Report Format'!$I204,'Emission Factors'!$M:$M)*SUMIF('Emission Factors'!$C:$C,'Sample Report Format'!$I204,'Emission Factors'!F:F)*$L204/2000</f>
        <v>0</v>
      </c>
      <c r="T204" s="103">
        <f>SUMIF('Emission Factors'!$C:$C,'Sample Report Format'!$I204,'Emission Factors'!$M:$M)*SUMIF('Emission Factors'!$C:$C,'Sample Report Format'!$I204,'Emission Factors'!G:G)*$L204/2000</f>
        <v>0</v>
      </c>
      <c r="U204" s="103">
        <f>SUMIF('Emission Factors'!$C:$C,'Sample Report Format'!$I204,'Emission Factors'!$M:$M)*SUMIF('Emission Factors'!$C:$C,'Sample Report Format'!$I204,'Emission Factors'!H:H)*$L204/2000</f>
        <v>0</v>
      </c>
      <c r="V204" s="103">
        <f>SUMIF('Emission Factors'!$C:$C,'Sample Report Format'!$I204,'Emission Factors'!$M:$M)*SUMIF('Emission Factors'!$C:$C,'Sample Report Format'!$I204,'Emission Factors'!I:I)*$L204/2000</f>
        <v>0</v>
      </c>
      <c r="W204" s="103">
        <f>SUMIF('Emission Factors'!$C:$C,'Sample Report Format'!$I204,'Emission Factors'!$M:$M)*SUMIF('Emission Factors'!$C:$C,'Sample Report Format'!$I204,'Emission Factors'!J:J)*$L204/2000</f>
        <v>0</v>
      </c>
      <c r="X204" s="103">
        <f>SUMIF('Emission Factors'!$C:$C,'Sample Report Format'!$I204,'Emission Factors'!$M:$M)*SUMIF('Emission Factors'!$C:$C,'Sample Report Format'!$I204,'Emission Factors'!K:K)*$L204/2000</f>
        <v>0</v>
      </c>
      <c r="Y204" s="104">
        <f>SUMIF('Emission Factors'!$C:$C,'Sample Report Format'!$I204,'Emission Factors'!$M:$M)*SUMIF('Emission Factors'!$C:$C,'Sample Report Format'!$I204,'Emission Factors'!L:L)*$L204/2000</f>
        <v>0</v>
      </c>
    </row>
    <row r="205" spans="1:25" ht="12.75">
      <c r="A205" s="85"/>
      <c r="B205" s="132"/>
      <c r="C205" s="98" t="e">
        <f>VLOOKUP(B205,'CO AB Dis id'!E199:F213,2,FALSE)</f>
        <v>#N/A</v>
      </c>
      <c r="D205" s="132"/>
      <c r="E205" s="98" t="e">
        <f>VLOOKUP(D205,'CO AB Dis id'!E216:F250,2,FALSE)</f>
        <v>#N/A</v>
      </c>
      <c r="F205" s="33"/>
      <c r="G205" s="98" t="e">
        <f>VLOOKUP(F205,'CO AB Dis id'!$B$4:$C$61,2,FALSE)</f>
        <v>#N/A</v>
      </c>
      <c r="H205" s="33"/>
      <c r="I205" s="84" t="e">
        <f>VLOOKUP($H205,'Emission Factors'!$B:$E,2,FALSE)</f>
        <v>#N/A</v>
      </c>
      <c r="J205" s="84" t="e">
        <f>VLOOKUP($H205,'Emission Factors'!$B:$E,3,FALSE)</f>
        <v>#N/A</v>
      </c>
      <c r="K205" s="84" t="e">
        <f>VLOOKUP($H205,'Emission Factors'!$B:$E,4,FALSE)</f>
        <v>#N/A</v>
      </c>
      <c r="L205" s="33"/>
      <c r="M205" s="33"/>
      <c r="N205" s="77"/>
      <c r="O205" s="77"/>
      <c r="P205" s="77"/>
      <c r="Q205" s="86"/>
      <c r="R205" s="107" t="e">
        <f>VLOOKUP(I205,'Emission Factors'!C:M,11,FALSE)</f>
        <v>#N/A</v>
      </c>
      <c r="S205" s="109">
        <f>SUMIF('Emission Factors'!$C:$C,'Sample Report Format'!$I205,'Emission Factors'!$M:$M)*SUMIF('Emission Factors'!$C:$C,'Sample Report Format'!$I205,'Emission Factors'!F:F)*$L205/2000</f>
        <v>0</v>
      </c>
      <c r="T205" s="103">
        <f>SUMIF('Emission Factors'!$C:$C,'Sample Report Format'!$I205,'Emission Factors'!$M:$M)*SUMIF('Emission Factors'!$C:$C,'Sample Report Format'!$I205,'Emission Factors'!G:G)*$L205/2000</f>
        <v>0</v>
      </c>
      <c r="U205" s="103">
        <f>SUMIF('Emission Factors'!$C:$C,'Sample Report Format'!$I205,'Emission Factors'!$M:$M)*SUMIF('Emission Factors'!$C:$C,'Sample Report Format'!$I205,'Emission Factors'!H:H)*$L205/2000</f>
        <v>0</v>
      </c>
      <c r="V205" s="103">
        <f>SUMIF('Emission Factors'!$C:$C,'Sample Report Format'!$I205,'Emission Factors'!$M:$M)*SUMIF('Emission Factors'!$C:$C,'Sample Report Format'!$I205,'Emission Factors'!I:I)*$L205/2000</f>
        <v>0</v>
      </c>
      <c r="W205" s="103">
        <f>SUMIF('Emission Factors'!$C:$C,'Sample Report Format'!$I205,'Emission Factors'!$M:$M)*SUMIF('Emission Factors'!$C:$C,'Sample Report Format'!$I205,'Emission Factors'!J:J)*$L205/2000</f>
        <v>0</v>
      </c>
      <c r="X205" s="103">
        <f>SUMIF('Emission Factors'!$C:$C,'Sample Report Format'!$I205,'Emission Factors'!$M:$M)*SUMIF('Emission Factors'!$C:$C,'Sample Report Format'!$I205,'Emission Factors'!K:K)*$L205/2000</f>
        <v>0</v>
      </c>
      <c r="Y205" s="104">
        <f>SUMIF('Emission Factors'!$C:$C,'Sample Report Format'!$I205,'Emission Factors'!$M:$M)*SUMIF('Emission Factors'!$C:$C,'Sample Report Format'!$I205,'Emission Factors'!L:L)*$L205/2000</f>
        <v>0</v>
      </c>
    </row>
    <row r="206" spans="1:25" ht="12.75">
      <c r="A206" s="85"/>
      <c r="B206" s="132"/>
      <c r="C206" s="98" t="e">
        <f>VLOOKUP(B206,'CO AB Dis id'!E200:F214,2,FALSE)</f>
        <v>#N/A</v>
      </c>
      <c r="D206" s="132"/>
      <c r="E206" s="98" t="e">
        <f>VLOOKUP(D206,'CO AB Dis id'!E217:F251,2,FALSE)</f>
        <v>#N/A</v>
      </c>
      <c r="F206" s="33"/>
      <c r="G206" s="98" t="e">
        <f>VLOOKUP(F206,'CO AB Dis id'!$B$4:$C$61,2,FALSE)</f>
        <v>#N/A</v>
      </c>
      <c r="H206" s="33"/>
      <c r="I206" s="84" t="e">
        <f>VLOOKUP($H206,'Emission Factors'!$B:$E,2,FALSE)</f>
        <v>#N/A</v>
      </c>
      <c r="J206" s="84" t="e">
        <f>VLOOKUP($H206,'Emission Factors'!$B:$E,3,FALSE)</f>
        <v>#N/A</v>
      </c>
      <c r="K206" s="84" t="e">
        <f>VLOOKUP($H206,'Emission Factors'!$B:$E,4,FALSE)</f>
        <v>#N/A</v>
      </c>
      <c r="L206" s="33"/>
      <c r="M206" s="33"/>
      <c r="N206" s="77"/>
      <c r="O206" s="77"/>
      <c r="P206" s="77"/>
      <c r="Q206" s="86"/>
      <c r="R206" s="107" t="e">
        <f>VLOOKUP(I206,'Emission Factors'!C:M,11,FALSE)</f>
        <v>#N/A</v>
      </c>
      <c r="S206" s="109">
        <f>SUMIF('Emission Factors'!$C:$C,'Sample Report Format'!$I206,'Emission Factors'!$M:$M)*SUMIF('Emission Factors'!$C:$C,'Sample Report Format'!$I206,'Emission Factors'!F:F)*$L206/2000</f>
        <v>0</v>
      </c>
      <c r="T206" s="103">
        <f>SUMIF('Emission Factors'!$C:$C,'Sample Report Format'!$I206,'Emission Factors'!$M:$M)*SUMIF('Emission Factors'!$C:$C,'Sample Report Format'!$I206,'Emission Factors'!G:G)*$L206/2000</f>
        <v>0</v>
      </c>
      <c r="U206" s="103">
        <f>SUMIF('Emission Factors'!$C:$C,'Sample Report Format'!$I206,'Emission Factors'!$M:$M)*SUMIF('Emission Factors'!$C:$C,'Sample Report Format'!$I206,'Emission Factors'!H:H)*$L206/2000</f>
        <v>0</v>
      </c>
      <c r="V206" s="103">
        <f>SUMIF('Emission Factors'!$C:$C,'Sample Report Format'!$I206,'Emission Factors'!$M:$M)*SUMIF('Emission Factors'!$C:$C,'Sample Report Format'!$I206,'Emission Factors'!I:I)*$L206/2000</f>
        <v>0</v>
      </c>
      <c r="W206" s="103">
        <f>SUMIF('Emission Factors'!$C:$C,'Sample Report Format'!$I206,'Emission Factors'!$M:$M)*SUMIF('Emission Factors'!$C:$C,'Sample Report Format'!$I206,'Emission Factors'!J:J)*$L206/2000</f>
        <v>0</v>
      </c>
      <c r="X206" s="103">
        <f>SUMIF('Emission Factors'!$C:$C,'Sample Report Format'!$I206,'Emission Factors'!$M:$M)*SUMIF('Emission Factors'!$C:$C,'Sample Report Format'!$I206,'Emission Factors'!K:K)*$L206/2000</f>
        <v>0</v>
      </c>
      <c r="Y206" s="104">
        <f>SUMIF('Emission Factors'!$C:$C,'Sample Report Format'!$I206,'Emission Factors'!$M:$M)*SUMIF('Emission Factors'!$C:$C,'Sample Report Format'!$I206,'Emission Factors'!L:L)*$L206/2000</f>
        <v>0</v>
      </c>
    </row>
    <row r="207" spans="1:25" ht="12.75">
      <c r="A207" s="85"/>
      <c r="B207" s="132"/>
      <c r="C207" s="98" t="e">
        <f>VLOOKUP(B207,'CO AB Dis id'!E201:F215,2,FALSE)</f>
        <v>#N/A</v>
      </c>
      <c r="D207" s="132"/>
      <c r="E207" s="98" t="e">
        <f>VLOOKUP(D207,'CO AB Dis id'!E218:F252,2,FALSE)</f>
        <v>#N/A</v>
      </c>
      <c r="F207" s="33"/>
      <c r="G207" s="98" t="e">
        <f>VLOOKUP(F207,'CO AB Dis id'!$B$4:$C$61,2,FALSE)</f>
        <v>#N/A</v>
      </c>
      <c r="H207" s="33"/>
      <c r="I207" s="84" t="e">
        <f>VLOOKUP($H207,'Emission Factors'!$B:$E,2,FALSE)</f>
        <v>#N/A</v>
      </c>
      <c r="J207" s="84" t="e">
        <f>VLOOKUP($H207,'Emission Factors'!$B:$E,3,FALSE)</f>
        <v>#N/A</v>
      </c>
      <c r="K207" s="84" t="e">
        <f>VLOOKUP($H207,'Emission Factors'!$B:$E,4,FALSE)</f>
        <v>#N/A</v>
      </c>
      <c r="L207" s="33"/>
      <c r="M207" s="33"/>
      <c r="N207" s="77"/>
      <c r="O207" s="77"/>
      <c r="P207" s="77"/>
      <c r="Q207" s="86"/>
      <c r="R207" s="107" t="e">
        <f>VLOOKUP(I207,'Emission Factors'!C:M,11,FALSE)</f>
        <v>#N/A</v>
      </c>
      <c r="S207" s="109">
        <f>SUMIF('Emission Factors'!$C:$C,'Sample Report Format'!$I207,'Emission Factors'!$M:$M)*SUMIF('Emission Factors'!$C:$C,'Sample Report Format'!$I207,'Emission Factors'!F:F)*$L207/2000</f>
        <v>0</v>
      </c>
      <c r="T207" s="103">
        <f>SUMIF('Emission Factors'!$C:$C,'Sample Report Format'!$I207,'Emission Factors'!$M:$M)*SUMIF('Emission Factors'!$C:$C,'Sample Report Format'!$I207,'Emission Factors'!G:G)*$L207/2000</f>
        <v>0</v>
      </c>
      <c r="U207" s="103">
        <f>SUMIF('Emission Factors'!$C:$C,'Sample Report Format'!$I207,'Emission Factors'!$M:$M)*SUMIF('Emission Factors'!$C:$C,'Sample Report Format'!$I207,'Emission Factors'!H:H)*$L207/2000</f>
        <v>0</v>
      </c>
      <c r="V207" s="103">
        <f>SUMIF('Emission Factors'!$C:$C,'Sample Report Format'!$I207,'Emission Factors'!$M:$M)*SUMIF('Emission Factors'!$C:$C,'Sample Report Format'!$I207,'Emission Factors'!I:I)*$L207/2000</f>
        <v>0</v>
      </c>
      <c r="W207" s="103">
        <f>SUMIF('Emission Factors'!$C:$C,'Sample Report Format'!$I207,'Emission Factors'!$M:$M)*SUMIF('Emission Factors'!$C:$C,'Sample Report Format'!$I207,'Emission Factors'!J:J)*$L207/2000</f>
        <v>0</v>
      </c>
      <c r="X207" s="103">
        <f>SUMIF('Emission Factors'!$C:$C,'Sample Report Format'!$I207,'Emission Factors'!$M:$M)*SUMIF('Emission Factors'!$C:$C,'Sample Report Format'!$I207,'Emission Factors'!K:K)*$L207/2000</f>
        <v>0</v>
      </c>
      <c r="Y207" s="104">
        <f>SUMIF('Emission Factors'!$C:$C,'Sample Report Format'!$I207,'Emission Factors'!$M:$M)*SUMIF('Emission Factors'!$C:$C,'Sample Report Format'!$I207,'Emission Factors'!L:L)*$L207/2000</f>
        <v>0</v>
      </c>
    </row>
    <row r="208" spans="1:25" ht="12.75">
      <c r="A208" s="85"/>
      <c r="B208" s="132"/>
      <c r="C208" s="98" t="e">
        <f>VLOOKUP(B208,'CO AB Dis id'!E202:F216,2,FALSE)</f>
        <v>#N/A</v>
      </c>
      <c r="D208" s="132"/>
      <c r="E208" s="98" t="e">
        <f>VLOOKUP(D208,'CO AB Dis id'!E219:F253,2,FALSE)</f>
        <v>#N/A</v>
      </c>
      <c r="F208" s="33"/>
      <c r="G208" s="98" t="e">
        <f>VLOOKUP(F208,'CO AB Dis id'!$B$4:$C$61,2,FALSE)</f>
        <v>#N/A</v>
      </c>
      <c r="H208" s="33"/>
      <c r="I208" s="84" t="e">
        <f>VLOOKUP($H208,'Emission Factors'!$B:$E,2,FALSE)</f>
        <v>#N/A</v>
      </c>
      <c r="J208" s="84" t="e">
        <f>VLOOKUP($H208,'Emission Factors'!$B:$E,3,FALSE)</f>
        <v>#N/A</v>
      </c>
      <c r="K208" s="84" t="e">
        <f>VLOOKUP($H208,'Emission Factors'!$B:$E,4,FALSE)</f>
        <v>#N/A</v>
      </c>
      <c r="L208" s="33"/>
      <c r="M208" s="33"/>
      <c r="N208" s="77"/>
      <c r="O208" s="77"/>
      <c r="P208" s="77"/>
      <c r="Q208" s="86"/>
      <c r="R208" s="107" t="e">
        <f>VLOOKUP(I208,'Emission Factors'!C:M,11,FALSE)</f>
        <v>#N/A</v>
      </c>
      <c r="S208" s="109">
        <f>SUMIF('Emission Factors'!$C:$C,'Sample Report Format'!$I208,'Emission Factors'!$M:$M)*SUMIF('Emission Factors'!$C:$C,'Sample Report Format'!$I208,'Emission Factors'!F:F)*$L208/2000</f>
        <v>0</v>
      </c>
      <c r="T208" s="103">
        <f>SUMIF('Emission Factors'!$C:$C,'Sample Report Format'!$I208,'Emission Factors'!$M:$M)*SUMIF('Emission Factors'!$C:$C,'Sample Report Format'!$I208,'Emission Factors'!G:G)*$L208/2000</f>
        <v>0</v>
      </c>
      <c r="U208" s="103">
        <f>SUMIF('Emission Factors'!$C:$C,'Sample Report Format'!$I208,'Emission Factors'!$M:$M)*SUMIF('Emission Factors'!$C:$C,'Sample Report Format'!$I208,'Emission Factors'!H:H)*$L208/2000</f>
        <v>0</v>
      </c>
      <c r="V208" s="103">
        <f>SUMIF('Emission Factors'!$C:$C,'Sample Report Format'!$I208,'Emission Factors'!$M:$M)*SUMIF('Emission Factors'!$C:$C,'Sample Report Format'!$I208,'Emission Factors'!I:I)*$L208/2000</f>
        <v>0</v>
      </c>
      <c r="W208" s="103">
        <f>SUMIF('Emission Factors'!$C:$C,'Sample Report Format'!$I208,'Emission Factors'!$M:$M)*SUMIF('Emission Factors'!$C:$C,'Sample Report Format'!$I208,'Emission Factors'!J:J)*$L208/2000</f>
        <v>0</v>
      </c>
      <c r="X208" s="103">
        <f>SUMIF('Emission Factors'!$C:$C,'Sample Report Format'!$I208,'Emission Factors'!$M:$M)*SUMIF('Emission Factors'!$C:$C,'Sample Report Format'!$I208,'Emission Factors'!K:K)*$L208/2000</f>
        <v>0</v>
      </c>
      <c r="Y208" s="104">
        <f>SUMIF('Emission Factors'!$C:$C,'Sample Report Format'!$I208,'Emission Factors'!$M:$M)*SUMIF('Emission Factors'!$C:$C,'Sample Report Format'!$I208,'Emission Factors'!L:L)*$L208/2000</f>
        <v>0</v>
      </c>
    </row>
    <row r="209" spans="1:25" ht="12.75">
      <c r="A209" s="85"/>
      <c r="B209" s="132"/>
      <c r="C209" s="98" t="e">
        <f>VLOOKUP(B209,'CO AB Dis id'!E203:F217,2,FALSE)</f>
        <v>#N/A</v>
      </c>
      <c r="D209" s="132"/>
      <c r="E209" s="98" t="e">
        <f>VLOOKUP(D209,'CO AB Dis id'!E220:F254,2,FALSE)</f>
        <v>#N/A</v>
      </c>
      <c r="F209" s="33"/>
      <c r="G209" s="98" t="e">
        <f>VLOOKUP(F209,'CO AB Dis id'!$B$4:$C$61,2,FALSE)</f>
        <v>#N/A</v>
      </c>
      <c r="H209" s="33"/>
      <c r="I209" s="84" t="e">
        <f>VLOOKUP($H209,'Emission Factors'!$B:$E,2,FALSE)</f>
        <v>#N/A</v>
      </c>
      <c r="J209" s="84" t="e">
        <f>VLOOKUP($H209,'Emission Factors'!$B:$E,3,FALSE)</f>
        <v>#N/A</v>
      </c>
      <c r="K209" s="84" t="e">
        <f>VLOOKUP($H209,'Emission Factors'!$B:$E,4,FALSE)</f>
        <v>#N/A</v>
      </c>
      <c r="L209" s="33"/>
      <c r="M209" s="33"/>
      <c r="N209" s="77"/>
      <c r="O209" s="77"/>
      <c r="P209" s="77"/>
      <c r="Q209" s="86"/>
      <c r="R209" s="107" t="e">
        <f>VLOOKUP(I209,'Emission Factors'!C:M,11,FALSE)</f>
        <v>#N/A</v>
      </c>
      <c r="S209" s="109">
        <f>SUMIF('Emission Factors'!$C:$C,'Sample Report Format'!$I209,'Emission Factors'!$M:$M)*SUMIF('Emission Factors'!$C:$C,'Sample Report Format'!$I209,'Emission Factors'!F:F)*$L209/2000</f>
        <v>0</v>
      </c>
      <c r="T209" s="103">
        <f>SUMIF('Emission Factors'!$C:$C,'Sample Report Format'!$I209,'Emission Factors'!$M:$M)*SUMIF('Emission Factors'!$C:$C,'Sample Report Format'!$I209,'Emission Factors'!G:G)*$L209/2000</f>
        <v>0</v>
      </c>
      <c r="U209" s="103">
        <f>SUMIF('Emission Factors'!$C:$C,'Sample Report Format'!$I209,'Emission Factors'!$M:$M)*SUMIF('Emission Factors'!$C:$C,'Sample Report Format'!$I209,'Emission Factors'!H:H)*$L209/2000</f>
        <v>0</v>
      </c>
      <c r="V209" s="103">
        <f>SUMIF('Emission Factors'!$C:$C,'Sample Report Format'!$I209,'Emission Factors'!$M:$M)*SUMIF('Emission Factors'!$C:$C,'Sample Report Format'!$I209,'Emission Factors'!I:I)*$L209/2000</f>
        <v>0</v>
      </c>
      <c r="W209" s="103">
        <f>SUMIF('Emission Factors'!$C:$C,'Sample Report Format'!$I209,'Emission Factors'!$M:$M)*SUMIF('Emission Factors'!$C:$C,'Sample Report Format'!$I209,'Emission Factors'!J:J)*$L209/2000</f>
        <v>0</v>
      </c>
      <c r="X209" s="103">
        <f>SUMIF('Emission Factors'!$C:$C,'Sample Report Format'!$I209,'Emission Factors'!$M:$M)*SUMIF('Emission Factors'!$C:$C,'Sample Report Format'!$I209,'Emission Factors'!K:K)*$L209/2000</f>
        <v>0</v>
      </c>
      <c r="Y209" s="104">
        <f>SUMIF('Emission Factors'!$C:$C,'Sample Report Format'!$I209,'Emission Factors'!$M:$M)*SUMIF('Emission Factors'!$C:$C,'Sample Report Format'!$I209,'Emission Factors'!L:L)*$L209/2000</f>
        <v>0</v>
      </c>
    </row>
    <row r="210" spans="1:25" ht="12.75">
      <c r="A210" s="85"/>
      <c r="B210" s="132"/>
      <c r="C210" s="98" t="e">
        <f>VLOOKUP(B210,'CO AB Dis id'!E204:F218,2,FALSE)</f>
        <v>#N/A</v>
      </c>
      <c r="D210" s="132"/>
      <c r="E210" s="98" t="e">
        <f>VLOOKUP(D210,'CO AB Dis id'!E221:F255,2,FALSE)</f>
        <v>#N/A</v>
      </c>
      <c r="F210" s="33"/>
      <c r="G210" s="98" t="e">
        <f>VLOOKUP(F210,'CO AB Dis id'!$B$4:$C$61,2,FALSE)</f>
        <v>#N/A</v>
      </c>
      <c r="H210" s="33"/>
      <c r="I210" s="84" t="e">
        <f>VLOOKUP($H210,'Emission Factors'!$B:$E,2,FALSE)</f>
        <v>#N/A</v>
      </c>
      <c r="J210" s="84" t="e">
        <f>VLOOKUP($H210,'Emission Factors'!$B:$E,3,FALSE)</f>
        <v>#N/A</v>
      </c>
      <c r="K210" s="84" t="e">
        <f>VLOOKUP($H210,'Emission Factors'!$B:$E,4,FALSE)</f>
        <v>#N/A</v>
      </c>
      <c r="L210" s="33"/>
      <c r="M210" s="33"/>
      <c r="N210" s="77"/>
      <c r="O210" s="77"/>
      <c r="P210" s="77"/>
      <c r="Q210" s="86"/>
      <c r="R210" s="107" t="e">
        <f>VLOOKUP(I210,'Emission Factors'!C:M,11,FALSE)</f>
        <v>#N/A</v>
      </c>
      <c r="S210" s="109">
        <f>SUMIF('Emission Factors'!$C:$C,'Sample Report Format'!$I210,'Emission Factors'!$M:$M)*SUMIF('Emission Factors'!$C:$C,'Sample Report Format'!$I210,'Emission Factors'!F:F)*$L210/2000</f>
        <v>0</v>
      </c>
      <c r="T210" s="103">
        <f>SUMIF('Emission Factors'!$C:$C,'Sample Report Format'!$I210,'Emission Factors'!$M:$M)*SUMIF('Emission Factors'!$C:$C,'Sample Report Format'!$I210,'Emission Factors'!G:G)*$L210/2000</f>
        <v>0</v>
      </c>
      <c r="U210" s="103">
        <f>SUMIF('Emission Factors'!$C:$C,'Sample Report Format'!$I210,'Emission Factors'!$M:$M)*SUMIF('Emission Factors'!$C:$C,'Sample Report Format'!$I210,'Emission Factors'!H:H)*$L210/2000</f>
        <v>0</v>
      </c>
      <c r="V210" s="103">
        <f>SUMIF('Emission Factors'!$C:$C,'Sample Report Format'!$I210,'Emission Factors'!$M:$M)*SUMIF('Emission Factors'!$C:$C,'Sample Report Format'!$I210,'Emission Factors'!I:I)*$L210/2000</f>
        <v>0</v>
      </c>
      <c r="W210" s="103">
        <f>SUMIF('Emission Factors'!$C:$C,'Sample Report Format'!$I210,'Emission Factors'!$M:$M)*SUMIF('Emission Factors'!$C:$C,'Sample Report Format'!$I210,'Emission Factors'!J:J)*$L210/2000</f>
        <v>0</v>
      </c>
      <c r="X210" s="103">
        <f>SUMIF('Emission Factors'!$C:$C,'Sample Report Format'!$I210,'Emission Factors'!$M:$M)*SUMIF('Emission Factors'!$C:$C,'Sample Report Format'!$I210,'Emission Factors'!K:K)*$L210/2000</f>
        <v>0</v>
      </c>
      <c r="Y210" s="104">
        <f>SUMIF('Emission Factors'!$C:$C,'Sample Report Format'!$I210,'Emission Factors'!$M:$M)*SUMIF('Emission Factors'!$C:$C,'Sample Report Format'!$I210,'Emission Factors'!L:L)*$L210/2000</f>
        <v>0</v>
      </c>
    </row>
    <row r="211" spans="1:25" ht="12.75">
      <c r="A211" s="85"/>
      <c r="B211" s="132"/>
      <c r="C211" s="98" t="e">
        <f>VLOOKUP(B211,'CO AB Dis id'!E205:F219,2,FALSE)</f>
        <v>#N/A</v>
      </c>
      <c r="D211" s="132"/>
      <c r="E211" s="98" t="e">
        <f>VLOOKUP(D211,'CO AB Dis id'!E222:F256,2,FALSE)</f>
        <v>#N/A</v>
      </c>
      <c r="F211" s="33"/>
      <c r="G211" s="98" t="e">
        <f>VLOOKUP(F211,'CO AB Dis id'!$B$4:$C$61,2,FALSE)</f>
        <v>#N/A</v>
      </c>
      <c r="H211" s="33"/>
      <c r="I211" s="84" t="e">
        <f>VLOOKUP($H211,'Emission Factors'!$B:$E,2,FALSE)</f>
        <v>#N/A</v>
      </c>
      <c r="J211" s="84" t="e">
        <f>VLOOKUP($H211,'Emission Factors'!$B:$E,3,FALSE)</f>
        <v>#N/A</v>
      </c>
      <c r="K211" s="84" t="e">
        <f>VLOOKUP($H211,'Emission Factors'!$B:$E,4,FALSE)</f>
        <v>#N/A</v>
      </c>
      <c r="L211" s="33"/>
      <c r="M211" s="33"/>
      <c r="N211" s="77"/>
      <c r="O211" s="77"/>
      <c r="P211" s="77"/>
      <c r="Q211" s="86"/>
      <c r="R211" s="107" t="e">
        <f>VLOOKUP(I211,'Emission Factors'!C:M,11,FALSE)</f>
        <v>#N/A</v>
      </c>
      <c r="S211" s="109">
        <f>SUMIF('Emission Factors'!$C:$C,'Sample Report Format'!$I211,'Emission Factors'!$M:$M)*SUMIF('Emission Factors'!$C:$C,'Sample Report Format'!$I211,'Emission Factors'!F:F)*$L211/2000</f>
        <v>0</v>
      </c>
      <c r="T211" s="103">
        <f>SUMIF('Emission Factors'!$C:$C,'Sample Report Format'!$I211,'Emission Factors'!$M:$M)*SUMIF('Emission Factors'!$C:$C,'Sample Report Format'!$I211,'Emission Factors'!G:G)*$L211/2000</f>
        <v>0</v>
      </c>
      <c r="U211" s="103">
        <f>SUMIF('Emission Factors'!$C:$C,'Sample Report Format'!$I211,'Emission Factors'!$M:$M)*SUMIF('Emission Factors'!$C:$C,'Sample Report Format'!$I211,'Emission Factors'!H:H)*$L211/2000</f>
        <v>0</v>
      </c>
      <c r="V211" s="103">
        <f>SUMIF('Emission Factors'!$C:$C,'Sample Report Format'!$I211,'Emission Factors'!$M:$M)*SUMIF('Emission Factors'!$C:$C,'Sample Report Format'!$I211,'Emission Factors'!I:I)*$L211/2000</f>
        <v>0</v>
      </c>
      <c r="W211" s="103">
        <f>SUMIF('Emission Factors'!$C:$C,'Sample Report Format'!$I211,'Emission Factors'!$M:$M)*SUMIF('Emission Factors'!$C:$C,'Sample Report Format'!$I211,'Emission Factors'!J:J)*$L211/2000</f>
        <v>0</v>
      </c>
      <c r="X211" s="103">
        <f>SUMIF('Emission Factors'!$C:$C,'Sample Report Format'!$I211,'Emission Factors'!$M:$M)*SUMIF('Emission Factors'!$C:$C,'Sample Report Format'!$I211,'Emission Factors'!K:K)*$L211/2000</f>
        <v>0</v>
      </c>
      <c r="Y211" s="104">
        <f>SUMIF('Emission Factors'!$C:$C,'Sample Report Format'!$I211,'Emission Factors'!$M:$M)*SUMIF('Emission Factors'!$C:$C,'Sample Report Format'!$I211,'Emission Factors'!L:L)*$L211/2000</f>
        <v>0</v>
      </c>
    </row>
    <row r="212" spans="1:25" ht="12.75">
      <c r="A212" s="85"/>
      <c r="B212" s="132"/>
      <c r="C212" s="98" t="e">
        <f>VLOOKUP(B212,'CO AB Dis id'!E206:F220,2,FALSE)</f>
        <v>#N/A</v>
      </c>
      <c r="D212" s="132"/>
      <c r="E212" s="98" t="e">
        <f>VLOOKUP(D212,'CO AB Dis id'!E223:F257,2,FALSE)</f>
        <v>#N/A</v>
      </c>
      <c r="F212" s="33"/>
      <c r="G212" s="98" t="e">
        <f>VLOOKUP(F212,'CO AB Dis id'!$B$4:$C$61,2,FALSE)</f>
        <v>#N/A</v>
      </c>
      <c r="H212" s="33"/>
      <c r="I212" s="84" t="e">
        <f>VLOOKUP($H212,'Emission Factors'!$B:$E,2,FALSE)</f>
        <v>#N/A</v>
      </c>
      <c r="J212" s="84" t="e">
        <f>VLOOKUP($H212,'Emission Factors'!$B:$E,3,FALSE)</f>
        <v>#N/A</v>
      </c>
      <c r="K212" s="84" t="e">
        <f>VLOOKUP($H212,'Emission Factors'!$B:$E,4,FALSE)</f>
        <v>#N/A</v>
      </c>
      <c r="L212" s="33"/>
      <c r="M212" s="33"/>
      <c r="N212" s="77"/>
      <c r="O212" s="77"/>
      <c r="P212" s="77"/>
      <c r="Q212" s="86"/>
      <c r="R212" s="107" t="e">
        <f>VLOOKUP(I212,'Emission Factors'!C:M,11,FALSE)</f>
        <v>#N/A</v>
      </c>
      <c r="S212" s="109">
        <f>SUMIF('Emission Factors'!$C:$C,'Sample Report Format'!$I212,'Emission Factors'!$M:$M)*SUMIF('Emission Factors'!$C:$C,'Sample Report Format'!$I212,'Emission Factors'!F:F)*$L212/2000</f>
        <v>0</v>
      </c>
      <c r="T212" s="103">
        <f>SUMIF('Emission Factors'!$C:$C,'Sample Report Format'!$I212,'Emission Factors'!$M:$M)*SUMIF('Emission Factors'!$C:$C,'Sample Report Format'!$I212,'Emission Factors'!G:G)*$L212/2000</f>
        <v>0</v>
      </c>
      <c r="U212" s="103">
        <f>SUMIF('Emission Factors'!$C:$C,'Sample Report Format'!$I212,'Emission Factors'!$M:$M)*SUMIF('Emission Factors'!$C:$C,'Sample Report Format'!$I212,'Emission Factors'!H:H)*$L212/2000</f>
        <v>0</v>
      </c>
      <c r="V212" s="103">
        <f>SUMIF('Emission Factors'!$C:$C,'Sample Report Format'!$I212,'Emission Factors'!$M:$M)*SUMIF('Emission Factors'!$C:$C,'Sample Report Format'!$I212,'Emission Factors'!I:I)*$L212/2000</f>
        <v>0</v>
      </c>
      <c r="W212" s="103">
        <f>SUMIF('Emission Factors'!$C:$C,'Sample Report Format'!$I212,'Emission Factors'!$M:$M)*SUMIF('Emission Factors'!$C:$C,'Sample Report Format'!$I212,'Emission Factors'!J:J)*$L212/2000</f>
        <v>0</v>
      </c>
      <c r="X212" s="103">
        <f>SUMIF('Emission Factors'!$C:$C,'Sample Report Format'!$I212,'Emission Factors'!$M:$M)*SUMIF('Emission Factors'!$C:$C,'Sample Report Format'!$I212,'Emission Factors'!K:K)*$L212/2000</f>
        <v>0</v>
      </c>
      <c r="Y212" s="104">
        <f>SUMIF('Emission Factors'!$C:$C,'Sample Report Format'!$I212,'Emission Factors'!$M:$M)*SUMIF('Emission Factors'!$C:$C,'Sample Report Format'!$I212,'Emission Factors'!L:L)*$L212/2000</f>
        <v>0</v>
      </c>
    </row>
    <row r="213" spans="1:25" ht="12.75">
      <c r="A213" s="85"/>
      <c r="B213" s="132"/>
      <c r="C213" s="98" t="e">
        <f>VLOOKUP(B213,'CO AB Dis id'!E207:F221,2,FALSE)</f>
        <v>#N/A</v>
      </c>
      <c r="D213" s="132"/>
      <c r="E213" s="98" t="e">
        <f>VLOOKUP(D213,'CO AB Dis id'!E224:F258,2,FALSE)</f>
        <v>#N/A</v>
      </c>
      <c r="F213" s="33"/>
      <c r="G213" s="98" t="e">
        <f>VLOOKUP(F213,'CO AB Dis id'!$B$4:$C$61,2,FALSE)</f>
        <v>#N/A</v>
      </c>
      <c r="H213" s="33"/>
      <c r="I213" s="84" t="e">
        <f>VLOOKUP($H213,'Emission Factors'!$B:$E,2,FALSE)</f>
        <v>#N/A</v>
      </c>
      <c r="J213" s="84" t="e">
        <f>VLOOKUP($H213,'Emission Factors'!$B:$E,3,FALSE)</f>
        <v>#N/A</v>
      </c>
      <c r="K213" s="84" t="e">
        <f>VLOOKUP($H213,'Emission Factors'!$B:$E,4,FALSE)</f>
        <v>#N/A</v>
      </c>
      <c r="L213" s="33"/>
      <c r="M213" s="33"/>
      <c r="N213" s="77"/>
      <c r="O213" s="77"/>
      <c r="P213" s="77"/>
      <c r="Q213" s="86"/>
      <c r="R213" s="107" t="e">
        <f>VLOOKUP(I213,'Emission Factors'!C:M,11,FALSE)</f>
        <v>#N/A</v>
      </c>
      <c r="S213" s="109">
        <f>SUMIF('Emission Factors'!$C:$C,'Sample Report Format'!$I213,'Emission Factors'!$M:$M)*SUMIF('Emission Factors'!$C:$C,'Sample Report Format'!$I213,'Emission Factors'!F:F)*$L213/2000</f>
        <v>0</v>
      </c>
      <c r="T213" s="103">
        <f>SUMIF('Emission Factors'!$C:$C,'Sample Report Format'!$I213,'Emission Factors'!$M:$M)*SUMIF('Emission Factors'!$C:$C,'Sample Report Format'!$I213,'Emission Factors'!G:G)*$L213/2000</f>
        <v>0</v>
      </c>
      <c r="U213" s="103">
        <f>SUMIF('Emission Factors'!$C:$C,'Sample Report Format'!$I213,'Emission Factors'!$M:$M)*SUMIF('Emission Factors'!$C:$C,'Sample Report Format'!$I213,'Emission Factors'!H:H)*$L213/2000</f>
        <v>0</v>
      </c>
      <c r="V213" s="103">
        <f>SUMIF('Emission Factors'!$C:$C,'Sample Report Format'!$I213,'Emission Factors'!$M:$M)*SUMIF('Emission Factors'!$C:$C,'Sample Report Format'!$I213,'Emission Factors'!I:I)*$L213/2000</f>
        <v>0</v>
      </c>
      <c r="W213" s="103">
        <f>SUMIF('Emission Factors'!$C:$C,'Sample Report Format'!$I213,'Emission Factors'!$M:$M)*SUMIF('Emission Factors'!$C:$C,'Sample Report Format'!$I213,'Emission Factors'!J:J)*$L213/2000</f>
        <v>0</v>
      </c>
      <c r="X213" s="103">
        <f>SUMIF('Emission Factors'!$C:$C,'Sample Report Format'!$I213,'Emission Factors'!$M:$M)*SUMIF('Emission Factors'!$C:$C,'Sample Report Format'!$I213,'Emission Factors'!K:K)*$L213/2000</f>
        <v>0</v>
      </c>
      <c r="Y213" s="104">
        <f>SUMIF('Emission Factors'!$C:$C,'Sample Report Format'!$I213,'Emission Factors'!$M:$M)*SUMIF('Emission Factors'!$C:$C,'Sample Report Format'!$I213,'Emission Factors'!L:L)*$L213/2000</f>
        <v>0</v>
      </c>
    </row>
    <row r="214" spans="1:25" ht="12.75">
      <c r="A214" s="85"/>
      <c r="B214" s="132"/>
      <c r="C214" s="98" t="e">
        <f>VLOOKUP(B214,'CO AB Dis id'!E208:F222,2,FALSE)</f>
        <v>#N/A</v>
      </c>
      <c r="D214" s="132"/>
      <c r="E214" s="98" t="e">
        <f>VLOOKUP(D214,'CO AB Dis id'!E225:F259,2,FALSE)</f>
        <v>#N/A</v>
      </c>
      <c r="F214" s="33"/>
      <c r="G214" s="98" t="e">
        <f>VLOOKUP(F214,'CO AB Dis id'!$B$4:$C$61,2,FALSE)</f>
        <v>#N/A</v>
      </c>
      <c r="H214" s="33"/>
      <c r="I214" s="84" t="e">
        <f>VLOOKUP($H214,'Emission Factors'!$B:$E,2,FALSE)</f>
        <v>#N/A</v>
      </c>
      <c r="J214" s="84" t="e">
        <f>VLOOKUP($H214,'Emission Factors'!$B:$E,3,FALSE)</f>
        <v>#N/A</v>
      </c>
      <c r="K214" s="84" t="e">
        <f>VLOOKUP($H214,'Emission Factors'!$B:$E,4,FALSE)</f>
        <v>#N/A</v>
      </c>
      <c r="L214" s="33"/>
      <c r="M214" s="33"/>
      <c r="N214" s="77"/>
      <c r="O214" s="77"/>
      <c r="P214" s="77"/>
      <c r="Q214" s="86"/>
      <c r="R214" s="107" t="e">
        <f>VLOOKUP(I214,'Emission Factors'!C:M,11,FALSE)</f>
        <v>#N/A</v>
      </c>
      <c r="S214" s="109">
        <f>SUMIF('Emission Factors'!$C:$C,'Sample Report Format'!$I214,'Emission Factors'!$M:$M)*SUMIF('Emission Factors'!$C:$C,'Sample Report Format'!$I214,'Emission Factors'!F:F)*$L214/2000</f>
        <v>0</v>
      </c>
      <c r="T214" s="103">
        <f>SUMIF('Emission Factors'!$C:$C,'Sample Report Format'!$I214,'Emission Factors'!$M:$M)*SUMIF('Emission Factors'!$C:$C,'Sample Report Format'!$I214,'Emission Factors'!G:G)*$L214/2000</f>
        <v>0</v>
      </c>
      <c r="U214" s="103">
        <f>SUMIF('Emission Factors'!$C:$C,'Sample Report Format'!$I214,'Emission Factors'!$M:$M)*SUMIF('Emission Factors'!$C:$C,'Sample Report Format'!$I214,'Emission Factors'!H:H)*$L214/2000</f>
        <v>0</v>
      </c>
      <c r="V214" s="103">
        <f>SUMIF('Emission Factors'!$C:$C,'Sample Report Format'!$I214,'Emission Factors'!$M:$M)*SUMIF('Emission Factors'!$C:$C,'Sample Report Format'!$I214,'Emission Factors'!I:I)*$L214/2000</f>
        <v>0</v>
      </c>
      <c r="W214" s="103">
        <f>SUMIF('Emission Factors'!$C:$C,'Sample Report Format'!$I214,'Emission Factors'!$M:$M)*SUMIF('Emission Factors'!$C:$C,'Sample Report Format'!$I214,'Emission Factors'!J:J)*$L214/2000</f>
        <v>0</v>
      </c>
      <c r="X214" s="103">
        <f>SUMIF('Emission Factors'!$C:$C,'Sample Report Format'!$I214,'Emission Factors'!$M:$M)*SUMIF('Emission Factors'!$C:$C,'Sample Report Format'!$I214,'Emission Factors'!K:K)*$L214/2000</f>
        <v>0</v>
      </c>
      <c r="Y214" s="104">
        <f>SUMIF('Emission Factors'!$C:$C,'Sample Report Format'!$I214,'Emission Factors'!$M:$M)*SUMIF('Emission Factors'!$C:$C,'Sample Report Format'!$I214,'Emission Factors'!L:L)*$L214/2000</f>
        <v>0</v>
      </c>
    </row>
    <row r="215" spans="1:25" ht="12.75">
      <c r="A215" s="85"/>
      <c r="B215" s="132"/>
      <c r="C215" s="98" t="e">
        <f>VLOOKUP(B215,'CO AB Dis id'!E209:F223,2,FALSE)</f>
        <v>#N/A</v>
      </c>
      <c r="D215" s="132"/>
      <c r="E215" s="98" t="e">
        <f>VLOOKUP(D215,'CO AB Dis id'!E226:F260,2,FALSE)</f>
        <v>#N/A</v>
      </c>
      <c r="F215" s="33"/>
      <c r="G215" s="98" t="e">
        <f>VLOOKUP(F215,'CO AB Dis id'!$B$4:$C$61,2,FALSE)</f>
        <v>#N/A</v>
      </c>
      <c r="H215" s="33"/>
      <c r="I215" s="84" t="e">
        <f>VLOOKUP($H215,'Emission Factors'!$B:$E,2,FALSE)</f>
        <v>#N/A</v>
      </c>
      <c r="J215" s="84" t="e">
        <f>VLOOKUP($H215,'Emission Factors'!$B:$E,3,FALSE)</f>
        <v>#N/A</v>
      </c>
      <c r="K215" s="84" t="e">
        <f>VLOOKUP($H215,'Emission Factors'!$B:$E,4,FALSE)</f>
        <v>#N/A</v>
      </c>
      <c r="L215" s="33"/>
      <c r="M215" s="33"/>
      <c r="N215" s="77"/>
      <c r="O215" s="77"/>
      <c r="P215" s="77"/>
      <c r="Q215" s="86"/>
      <c r="R215" s="107" t="e">
        <f>VLOOKUP(I215,'Emission Factors'!C:M,11,FALSE)</f>
        <v>#N/A</v>
      </c>
      <c r="S215" s="109">
        <f>SUMIF('Emission Factors'!$C:$C,'Sample Report Format'!$I215,'Emission Factors'!$M:$M)*SUMIF('Emission Factors'!$C:$C,'Sample Report Format'!$I215,'Emission Factors'!F:F)*$L215/2000</f>
        <v>0</v>
      </c>
      <c r="T215" s="103">
        <f>SUMIF('Emission Factors'!$C:$C,'Sample Report Format'!$I215,'Emission Factors'!$M:$M)*SUMIF('Emission Factors'!$C:$C,'Sample Report Format'!$I215,'Emission Factors'!G:G)*$L215/2000</f>
        <v>0</v>
      </c>
      <c r="U215" s="103">
        <f>SUMIF('Emission Factors'!$C:$C,'Sample Report Format'!$I215,'Emission Factors'!$M:$M)*SUMIF('Emission Factors'!$C:$C,'Sample Report Format'!$I215,'Emission Factors'!H:H)*$L215/2000</f>
        <v>0</v>
      </c>
      <c r="V215" s="103">
        <f>SUMIF('Emission Factors'!$C:$C,'Sample Report Format'!$I215,'Emission Factors'!$M:$M)*SUMIF('Emission Factors'!$C:$C,'Sample Report Format'!$I215,'Emission Factors'!I:I)*$L215/2000</f>
        <v>0</v>
      </c>
      <c r="W215" s="103">
        <f>SUMIF('Emission Factors'!$C:$C,'Sample Report Format'!$I215,'Emission Factors'!$M:$M)*SUMIF('Emission Factors'!$C:$C,'Sample Report Format'!$I215,'Emission Factors'!J:J)*$L215/2000</f>
        <v>0</v>
      </c>
      <c r="X215" s="103">
        <f>SUMIF('Emission Factors'!$C:$C,'Sample Report Format'!$I215,'Emission Factors'!$M:$M)*SUMIF('Emission Factors'!$C:$C,'Sample Report Format'!$I215,'Emission Factors'!K:K)*$L215/2000</f>
        <v>0</v>
      </c>
      <c r="Y215" s="104">
        <f>SUMIF('Emission Factors'!$C:$C,'Sample Report Format'!$I215,'Emission Factors'!$M:$M)*SUMIF('Emission Factors'!$C:$C,'Sample Report Format'!$I215,'Emission Factors'!L:L)*$L215/2000</f>
        <v>0</v>
      </c>
    </row>
    <row r="216" spans="1:25" ht="12.75">
      <c r="A216" s="85"/>
      <c r="B216" s="132"/>
      <c r="C216" s="98" t="e">
        <f>VLOOKUP(B216,'CO AB Dis id'!E210:F224,2,FALSE)</f>
        <v>#N/A</v>
      </c>
      <c r="D216" s="132"/>
      <c r="E216" s="98" t="e">
        <f>VLOOKUP(D216,'CO AB Dis id'!E227:F261,2,FALSE)</f>
        <v>#N/A</v>
      </c>
      <c r="F216" s="33"/>
      <c r="G216" s="98" t="e">
        <f>VLOOKUP(F216,'CO AB Dis id'!$B$4:$C$61,2,FALSE)</f>
        <v>#N/A</v>
      </c>
      <c r="H216" s="33"/>
      <c r="I216" s="84" t="e">
        <f>VLOOKUP($H216,'Emission Factors'!$B:$E,2,FALSE)</f>
        <v>#N/A</v>
      </c>
      <c r="J216" s="84" t="e">
        <f>VLOOKUP($H216,'Emission Factors'!$B:$E,3,FALSE)</f>
        <v>#N/A</v>
      </c>
      <c r="K216" s="84" t="e">
        <f>VLOOKUP($H216,'Emission Factors'!$B:$E,4,FALSE)</f>
        <v>#N/A</v>
      </c>
      <c r="L216" s="33"/>
      <c r="M216" s="33"/>
      <c r="N216" s="77"/>
      <c r="O216" s="77"/>
      <c r="P216" s="77"/>
      <c r="Q216" s="86"/>
      <c r="R216" s="107" t="e">
        <f>VLOOKUP(I216,'Emission Factors'!C:M,11,FALSE)</f>
        <v>#N/A</v>
      </c>
      <c r="S216" s="109">
        <f>SUMIF('Emission Factors'!$C:$C,'Sample Report Format'!$I216,'Emission Factors'!$M:$M)*SUMIF('Emission Factors'!$C:$C,'Sample Report Format'!$I216,'Emission Factors'!F:F)*$L216/2000</f>
        <v>0</v>
      </c>
      <c r="T216" s="103">
        <f>SUMIF('Emission Factors'!$C:$C,'Sample Report Format'!$I216,'Emission Factors'!$M:$M)*SUMIF('Emission Factors'!$C:$C,'Sample Report Format'!$I216,'Emission Factors'!G:G)*$L216/2000</f>
        <v>0</v>
      </c>
      <c r="U216" s="103">
        <f>SUMIF('Emission Factors'!$C:$C,'Sample Report Format'!$I216,'Emission Factors'!$M:$M)*SUMIF('Emission Factors'!$C:$C,'Sample Report Format'!$I216,'Emission Factors'!H:H)*$L216/2000</f>
        <v>0</v>
      </c>
      <c r="V216" s="103">
        <f>SUMIF('Emission Factors'!$C:$C,'Sample Report Format'!$I216,'Emission Factors'!$M:$M)*SUMIF('Emission Factors'!$C:$C,'Sample Report Format'!$I216,'Emission Factors'!I:I)*$L216/2000</f>
        <v>0</v>
      </c>
      <c r="W216" s="103">
        <f>SUMIF('Emission Factors'!$C:$C,'Sample Report Format'!$I216,'Emission Factors'!$M:$M)*SUMIF('Emission Factors'!$C:$C,'Sample Report Format'!$I216,'Emission Factors'!J:J)*$L216/2000</f>
        <v>0</v>
      </c>
      <c r="X216" s="103">
        <f>SUMIF('Emission Factors'!$C:$C,'Sample Report Format'!$I216,'Emission Factors'!$M:$M)*SUMIF('Emission Factors'!$C:$C,'Sample Report Format'!$I216,'Emission Factors'!K:K)*$L216/2000</f>
        <v>0</v>
      </c>
      <c r="Y216" s="104">
        <f>SUMIF('Emission Factors'!$C:$C,'Sample Report Format'!$I216,'Emission Factors'!$M:$M)*SUMIF('Emission Factors'!$C:$C,'Sample Report Format'!$I216,'Emission Factors'!L:L)*$L216/2000</f>
        <v>0</v>
      </c>
    </row>
    <row r="217" spans="1:25" ht="12.75">
      <c r="A217" s="85"/>
      <c r="B217" s="132"/>
      <c r="C217" s="98" t="e">
        <f>VLOOKUP(B217,'CO AB Dis id'!E211:F225,2,FALSE)</f>
        <v>#N/A</v>
      </c>
      <c r="D217" s="132"/>
      <c r="E217" s="98" t="e">
        <f>VLOOKUP(D217,'CO AB Dis id'!E228:F262,2,FALSE)</f>
        <v>#N/A</v>
      </c>
      <c r="F217" s="33"/>
      <c r="G217" s="98" t="e">
        <f>VLOOKUP(F217,'CO AB Dis id'!$B$4:$C$61,2,FALSE)</f>
        <v>#N/A</v>
      </c>
      <c r="H217" s="33"/>
      <c r="I217" s="84" t="e">
        <f>VLOOKUP($H217,'Emission Factors'!$B:$E,2,FALSE)</f>
        <v>#N/A</v>
      </c>
      <c r="J217" s="84" t="e">
        <f>VLOOKUP($H217,'Emission Factors'!$B:$E,3,FALSE)</f>
        <v>#N/A</v>
      </c>
      <c r="K217" s="84" t="e">
        <f>VLOOKUP($H217,'Emission Factors'!$B:$E,4,FALSE)</f>
        <v>#N/A</v>
      </c>
      <c r="L217" s="33"/>
      <c r="M217" s="33"/>
      <c r="N217" s="77"/>
      <c r="O217" s="77"/>
      <c r="P217" s="77"/>
      <c r="Q217" s="86"/>
      <c r="R217" s="107" t="e">
        <f>VLOOKUP(I217,'Emission Factors'!C:M,11,FALSE)</f>
        <v>#N/A</v>
      </c>
      <c r="S217" s="109">
        <f>SUMIF('Emission Factors'!$C:$C,'Sample Report Format'!$I217,'Emission Factors'!$M:$M)*SUMIF('Emission Factors'!$C:$C,'Sample Report Format'!$I217,'Emission Factors'!F:F)*$L217/2000</f>
        <v>0</v>
      </c>
      <c r="T217" s="103">
        <f>SUMIF('Emission Factors'!$C:$C,'Sample Report Format'!$I217,'Emission Factors'!$M:$M)*SUMIF('Emission Factors'!$C:$C,'Sample Report Format'!$I217,'Emission Factors'!G:G)*$L217/2000</f>
        <v>0</v>
      </c>
      <c r="U217" s="103">
        <f>SUMIF('Emission Factors'!$C:$C,'Sample Report Format'!$I217,'Emission Factors'!$M:$M)*SUMIF('Emission Factors'!$C:$C,'Sample Report Format'!$I217,'Emission Factors'!H:H)*$L217/2000</f>
        <v>0</v>
      </c>
      <c r="V217" s="103">
        <f>SUMIF('Emission Factors'!$C:$C,'Sample Report Format'!$I217,'Emission Factors'!$M:$M)*SUMIF('Emission Factors'!$C:$C,'Sample Report Format'!$I217,'Emission Factors'!I:I)*$L217/2000</f>
        <v>0</v>
      </c>
      <c r="W217" s="103">
        <f>SUMIF('Emission Factors'!$C:$C,'Sample Report Format'!$I217,'Emission Factors'!$M:$M)*SUMIF('Emission Factors'!$C:$C,'Sample Report Format'!$I217,'Emission Factors'!J:J)*$L217/2000</f>
        <v>0</v>
      </c>
      <c r="X217" s="103">
        <f>SUMIF('Emission Factors'!$C:$C,'Sample Report Format'!$I217,'Emission Factors'!$M:$M)*SUMIF('Emission Factors'!$C:$C,'Sample Report Format'!$I217,'Emission Factors'!K:K)*$L217/2000</f>
        <v>0</v>
      </c>
      <c r="Y217" s="104">
        <f>SUMIF('Emission Factors'!$C:$C,'Sample Report Format'!$I217,'Emission Factors'!$M:$M)*SUMIF('Emission Factors'!$C:$C,'Sample Report Format'!$I217,'Emission Factors'!L:L)*$L217/2000</f>
        <v>0</v>
      </c>
    </row>
    <row r="218" spans="1:25" ht="12.75">
      <c r="A218" s="85"/>
      <c r="B218" s="132"/>
      <c r="C218" s="98" t="e">
        <f>VLOOKUP(B218,'CO AB Dis id'!E212:F226,2,FALSE)</f>
        <v>#N/A</v>
      </c>
      <c r="D218" s="132"/>
      <c r="E218" s="98" t="e">
        <f>VLOOKUP(D218,'CO AB Dis id'!E229:F263,2,FALSE)</f>
        <v>#N/A</v>
      </c>
      <c r="F218" s="33"/>
      <c r="G218" s="98" t="e">
        <f>VLOOKUP(F218,'CO AB Dis id'!$B$4:$C$61,2,FALSE)</f>
        <v>#N/A</v>
      </c>
      <c r="H218" s="33"/>
      <c r="I218" s="84" t="e">
        <f>VLOOKUP($H218,'Emission Factors'!$B:$E,2,FALSE)</f>
        <v>#N/A</v>
      </c>
      <c r="J218" s="84" t="e">
        <f>VLOOKUP($H218,'Emission Factors'!$B:$E,3,FALSE)</f>
        <v>#N/A</v>
      </c>
      <c r="K218" s="84" t="e">
        <f>VLOOKUP($H218,'Emission Factors'!$B:$E,4,FALSE)</f>
        <v>#N/A</v>
      </c>
      <c r="L218" s="33"/>
      <c r="M218" s="33"/>
      <c r="N218" s="77"/>
      <c r="O218" s="77"/>
      <c r="P218" s="77"/>
      <c r="Q218" s="86"/>
      <c r="R218" s="107" t="e">
        <f>VLOOKUP(I218,'Emission Factors'!C:M,11,FALSE)</f>
        <v>#N/A</v>
      </c>
      <c r="S218" s="109">
        <f>SUMIF('Emission Factors'!$C:$C,'Sample Report Format'!$I218,'Emission Factors'!$M:$M)*SUMIF('Emission Factors'!$C:$C,'Sample Report Format'!$I218,'Emission Factors'!F:F)*$L218/2000</f>
        <v>0</v>
      </c>
      <c r="T218" s="103">
        <f>SUMIF('Emission Factors'!$C:$C,'Sample Report Format'!$I218,'Emission Factors'!$M:$M)*SUMIF('Emission Factors'!$C:$C,'Sample Report Format'!$I218,'Emission Factors'!G:G)*$L218/2000</f>
        <v>0</v>
      </c>
      <c r="U218" s="103">
        <f>SUMIF('Emission Factors'!$C:$C,'Sample Report Format'!$I218,'Emission Factors'!$M:$M)*SUMIF('Emission Factors'!$C:$C,'Sample Report Format'!$I218,'Emission Factors'!H:H)*$L218/2000</f>
        <v>0</v>
      </c>
      <c r="V218" s="103">
        <f>SUMIF('Emission Factors'!$C:$C,'Sample Report Format'!$I218,'Emission Factors'!$M:$M)*SUMIF('Emission Factors'!$C:$C,'Sample Report Format'!$I218,'Emission Factors'!I:I)*$L218/2000</f>
        <v>0</v>
      </c>
      <c r="W218" s="103">
        <f>SUMIF('Emission Factors'!$C:$C,'Sample Report Format'!$I218,'Emission Factors'!$M:$M)*SUMIF('Emission Factors'!$C:$C,'Sample Report Format'!$I218,'Emission Factors'!J:J)*$L218/2000</f>
        <v>0</v>
      </c>
      <c r="X218" s="103">
        <f>SUMIF('Emission Factors'!$C:$C,'Sample Report Format'!$I218,'Emission Factors'!$M:$M)*SUMIF('Emission Factors'!$C:$C,'Sample Report Format'!$I218,'Emission Factors'!K:K)*$L218/2000</f>
        <v>0</v>
      </c>
      <c r="Y218" s="104">
        <f>SUMIF('Emission Factors'!$C:$C,'Sample Report Format'!$I218,'Emission Factors'!$M:$M)*SUMIF('Emission Factors'!$C:$C,'Sample Report Format'!$I218,'Emission Factors'!L:L)*$L218/2000</f>
        <v>0</v>
      </c>
    </row>
    <row r="219" spans="1:25" ht="12.75">
      <c r="A219" s="85"/>
      <c r="B219" s="132"/>
      <c r="C219" s="98" t="e">
        <f>VLOOKUP(B219,'CO AB Dis id'!E213:F227,2,FALSE)</f>
        <v>#N/A</v>
      </c>
      <c r="D219" s="132"/>
      <c r="E219" s="98" t="e">
        <f>VLOOKUP(D219,'CO AB Dis id'!E230:F264,2,FALSE)</f>
        <v>#N/A</v>
      </c>
      <c r="F219" s="33"/>
      <c r="G219" s="98" t="e">
        <f>VLOOKUP(F219,'CO AB Dis id'!$B$4:$C$61,2,FALSE)</f>
        <v>#N/A</v>
      </c>
      <c r="H219" s="33"/>
      <c r="I219" s="84" t="e">
        <f>VLOOKUP($H219,'Emission Factors'!$B:$E,2,FALSE)</f>
        <v>#N/A</v>
      </c>
      <c r="J219" s="84" t="e">
        <f>VLOOKUP($H219,'Emission Factors'!$B:$E,3,FALSE)</f>
        <v>#N/A</v>
      </c>
      <c r="K219" s="84" t="e">
        <f>VLOOKUP($H219,'Emission Factors'!$B:$E,4,FALSE)</f>
        <v>#N/A</v>
      </c>
      <c r="L219" s="33"/>
      <c r="M219" s="33"/>
      <c r="N219" s="77"/>
      <c r="O219" s="77"/>
      <c r="P219" s="77"/>
      <c r="Q219" s="86"/>
      <c r="R219" s="107" t="e">
        <f>VLOOKUP(I219,'Emission Factors'!C:M,11,FALSE)</f>
        <v>#N/A</v>
      </c>
      <c r="S219" s="109">
        <f>SUMIF('Emission Factors'!$C:$C,'Sample Report Format'!$I219,'Emission Factors'!$M:$M)*SUMIF('Emission Factors'!$C:$C,'Sample Report Format'!$I219,'Emission Factors'!F:F)*$L219/2000</f>
        <v>0</v>
      </c>
      <c r="T219" s="103">
        <f>SUMIF('Emission Factors'!$C:$C,'Sample Report Format'!$I219,'Emission Factors'!$M:$M)*SUMIF('Emission Factors'!$C:$C,'Sample Report Format'!$I219,'Emission Factors'!G:G)*$L219/2000</f>
        <v>0</v>
      </c>
      <c r="U219" s="103">
        <f>SUMIF('Emission Factors'!$C:$C,'Sample Report Format'!$I219,'Emission Factors'!$M:$M)*SUMIF('Emission Factors'!$C:$C,'Sample Report Format'!$I219,'Emission Factors'!H:H)*$L219/2000</f>
        <v>0</v>
      </c>
      <c r="V219" s="103">
        <f>SUMIF('Emission Factors'!$C:$C,'Sample Report Format'!$I219,'Emission Factors'!$M:$M)*SUMIF('Emission Factors'!$C:$C,'Sample Report Format'!$I219,'Emission Factors'!I:I)*$L219/2000</f>
        <v>0</v>
      </c>
      <c r="W219" s="103">
        <f>SUMIF('Emission Factors'!$C:$C,'Sample Report Format'!$I219,'Emission Factors'!$M:$M)*SUMIF('Emission Factors'!$C:$C,'Sample Report Format'!$I219,'Emission Factors'!J:J)*$L219/2000</f>
        <v>0</v>
      </c>
      <c r="X219" s="103">
        <f>SUMIF('Emission Factors'!$C:$C,'Sample Report Format'!$I219,'Emission Factors'!$M:$M)*SUMIF('Emission Factors'!$C:$C,'Sample Report Format'!$I219,'Emission Factors'!K:K)*$L219/2000</f>
        <v>0</v>
      </c>
      <c r="Y219" s="104">
        <f>SUMIF('Emission Factors'!$C:$C,'Sample Report Format'!$I219,'Emission Factors'!$M:$M)*SUMIF('Emission Factors'!$C:$C,'Sample Report Format'!$I219,'Emission Factors'!L:L)*$L219/2000</f>
        <v>0</v>
      </c>
    </row>
    <row r="220" spans="1:25" ht="12.75">
      <c r="A220" s="85"/>
      <c r="B220" s="132"/>
      <c r="C220" s="98" t="e">
        <f>VLOOKUP(B220,'CO AB Dis id'!E214:F228,2,FALSE)</f>
        <v>#N/A</v>
      </c>
      <c r="D220" s="132"/>
      <c r="E220" s="98" t="e">
        <f>VLOOKUP(D220,'CO AB Dis id'!E231:F265,2,FALSE)</f>
        <v>#N/A</v>
      </c>
      <c r="F220" s="33"/>
      <c r="G220" s="98" t="e">
        <f>VLOOKUP(F220,'CO AB Dis id'!$B$4:$C$61,2,FALSE)</f>
        <v>#N/A</v>
      </c>
      <c r="H220" s="33"/>
      <c r="I220" s="84" t="e">
        <f>VLOOKUP($H220,'Emission Factors'!$B:$E,2,FALSE)</f>
        <v>#N/A</v>
      </c>
      <c r="J220" s="84" t="e">
        <f>VLOOKUP($H220,'Emission Factors'!$B:$E,3,FALSE)</f>
        <v>#N/A</v>
      </c>
      <c r="K220" s="84" t="e">
        <f>VLOOKUP($H220,'Emission Factors'!$B:$E,4,FALSE)</f>
        <v>#N/A</v>
      </c>
      <c r="L220" s="33"/>
      <c r="M220" s="33"/>
      <c r="N220" s="77"/>
      <c r="O220" s="77"/>
      <c r="P220" s="77"/>
      <c r="Q220" s="86"/>
      <c r="R220" s="107" t="e">
        <f>VLOOKUP(I220,'Emission Factors'!C:M,11,FALSE)</f>
        <v>#N/A</v>
      </c>
      <c r="S220" s="109">
        <f>SUMIF('Emission Factors'!$C:$C,'Sample Report Format'!$I220,'Emission Factors'!$M:$M)*SUMIF('Emission Factors'!$C:$C,'Sample Report Format'!$I220,'Emission Factors'!F:F)*$L220/2000</f>
        <v>0</v>
      </c>
      <c r="T220" s="103">
        <f>SUMIF('Emission Factors'!$C:$C,'Sample Report Format'!$I220,'Emission Factors'!$M:$M)*SUMIF('Emission Factors'!$C:$C,'Sample Report Format'!$I220,'Emission Factors'!G:G)*$L220/2000</f>
        <v>0</v>
      </c>
      <c r="U220" s="103">
        <f>SUMIF('Emission Factors'!$C:$C,'Sample Report Format'!$I220,'Emission Factors'!$M:$M)*SUMIF('Emission Factors'!$C:$C,'Sample Report Format'!$I220,'Emission Factors'!H:H)*$L220/2000</f>
        <v>0</v>
      </c>
      <c r="V220" s="103">
        <f>SUMIF('Emission Factors'!$C:$C,'Sample Report Format'!$I220,'Emission Factors'!$M:$M)*SUMIF('Emission Factors'!$C:$C,'Sample Report Format'!$I220,'Emission Factors'!I:I)*$L220/2000</f>
        <v>0</v>
      </c>
      <c r="W220" s="103">
        <f>SUMIF('Emission Factors'!$C:$C,'Sample Report Format'!$I220,'Emission Factors'!$M:$M)*SUMIF('Emission Factors'!$C:$C,'Sample Report Format'!$I220,'Emission Factors'!J:J)*$L220/2000</f>
        <v>0</v>
      </c>
      <c r="X220" s="103">
        <f>SUMIF('Emission Factors'!$C:$C,'Sample Report Format'!$I220,'Emission Factors'!$M:$M)*SUMIF('Emission Factors'!$C:$C,'Sample Report Format'!$I220,'Emission Factors'!K:K)*$L220/2000</f>
        <v>0</v>
      </c>
      <c r="Y220" s="104">
        <f>SUMIF('Emission Factors'!$C:$C,'Sample Report Format'!$I220,'Emission Factors'!$M:$M)*SUMIF('Emission Factors'!$C:$C,'Sample Report Format'!$I220,'Emission Factors'!L:L)*$L220/2000</f>
        <v>0</v>
      </c>
    </row>
    <row r="221" spans="1:25" ht="12.75">
      <c r="A221" s="85"/>
      <c r="B221" s="132"/>
      <c r="C221" s="98" t="e">
        <f>VLOOKUP(B221,'CO AB Dis id'!E215:F229,2,FALSE)</f>
        <v>#N/A</v>
      </c>
      <c r="D221" s="132"/>
      <c r="E221" s="98" t="e">
        <f>VLOOKUP(D221,'CO AB Dis id'!E232:F266,2,FALSE)</f>
        <v>#N/A</v>
      </c>
      <c r="F221" s="33"/>
      <c r="G221" s="98" t="e">
        <f>VLOOKUP(F221,'CO AB Dis id'!$B$4:$C$61,2,FALSE)</f>
        <v>#N/A</v>
      </c>
      <c r="H221" s="33"/>
      <c r="I221" s="84" t="e">
        <f>VLOOKUP($H221,'Emission Factors'!$B:$E,2,FALSE)</f>
        <v>#N/A</v>
      </c>
      <c r="J221" s="84" t="e">
        <f>VLOOKUP($H221,'Emission Factors'!$B:$E,3,FALSE)</f>
        <v>#N/A</v>
      </c>
      <c r="K221" s="84" t="e">
        <f>VLOOKUP($H221,'Emission Factors'!$B:$E,4,FALSE)</f>
        <v>#N/A</v>
      </c>
      <c r="L221" s="33"/>
      <c r="M221" s="33"/>
      <c r="N221" s="77"/>
      <c r="O221" s="77"/>
      <c r="P221" s="77"/>
      <c r="Q221" s="86"/>
      <c r="R221" s="107" t="e">
        <f>VLOOKUP(I221,'Emission Factors'!C:M,11,FALSE)</f>
        <v>#N/A</v>
      </c>
      <c r="S221" s="109">
        <f>SUMIF('Emission Factors'!$C:$C,'Sample Report Format'!$I221,'Emission Factors'!$M:$M)*SUMIF('Emission Factors'!$C:$C,'Sample Report Format'!$I221,'Emission Factors'!F:F)*$L221/2000</f>
        <v>0</v>
      </c>
      <c r="T221" s="103">
        <f>SUMIF('Emission Factors'!$C:$C,'Sample Report Format'!$I221,'Emission Factors'!$M:$M)*SUMIF('Emission Factors'!$C:$C,'Sample Report Format'!$I221,'Emission Factors'!G:G)*$L221/2000</f>
        <v>0</v>
      </c>
      <c r="U221" s="103">
        <f>SUMIF('Emission Factors'!$C:$C,'Sample Report Format'!$I221,'Emission Factors'!$M:$M)*SUMIF('Emission Factors'!$C:$C,'Sample Report Format'!$I221,'Emission Factors'!H:H)*$L221/2000</f>
        <v>0</v>
      </c>
      <c r="V221" s="103">
        <f>SUMIF('Emission Factors'!$C:$C,'Sample Report Format'!$I221,'Emission Factors'!$M:$M)*SUMIF('Emission Factors'!$C:$C,'Sample Report Format'!$I221,'Emission Factors'!I:I)*$L221/2000</f>
        <v>0</v>
      </c>
      <c r="W221" s="103">
        <f>SUMIF('Emission Factors'!$C:$C,'Sample Report Format'!$I221,'Emission Factors'!$M:$M)*SUMIF('Emission Factors'!$C:$C,'Sample Report Format'!$I221,'Emission Factors'!J:J)*$L221/2000</f>
        <v>0</v>
      </c>
      <c r="X221" s="103">
        <f>SUMIF('Emission Factors'!$C:$C,'Sample Report Format'!$I221,'Emission Factors'!$M:$M)*SUMIF('Emission Factors'!$C:$C,'Sample Report Format'!$I221,'Emission Factors'!K:K)*$L221/2000</f>
        <v>0</v>
      </c>
      <c r="Y221" s="104">
        <f>SUMIF('Emission Factors'!$C:$C,'Sample Report Format'!$I221,'Emission Factors'!$M:$M)*SUMIF('Emission Factors'!$C:$C,'Sample Report Format'!$I221,'Emission Factors'!L:L)*$L221/2000</f>
        <v>0</v>
      </c>
    </row>
    <row r="222" spans="1:25" ht="12.75">
      <c r="A222" s="85"/>
      <c r="B222" s="132"/>
      <c r="C222" s="98" t="e">
        <f>VLOOKUP(B222,'CO AB Dis id'!E216:F230,2,FALSE)</f>
        <v>#N/A</v>
      </c>
      <c r="D222" s="132"/>
      <c r="E222" s="98" t="e">
        <f>VLOOKUP(D222,'CO AB Dis id'!E233:F267,2,FALSE)</f>
        <v>#N/A</v>
      </c>
      <c r="F222" s="33"/>
      <c r="G222" s="98" t="e">
        <f>VLOOKUP(F222,'CO AB Dis id'!$B$4:$C$61,2,FALSE)</f>
        <v>#N/A</v>
      </c>
      <c r="H222" s="33"/>
      <c r="I222" s="84" t="e">
        <f>VLOOKUP($H222,'Emission Factors'!$B:$E,2,FALSE)</f>
        <v>#N/A</v>
      </c>
      <c r="J222" s="84" t="e">
        <f>VLOOKUP($H222,'Emission Factors'!$B:$E,3,FALSE)</f>
        <v>#N/A</v>
      </c>
      <c r="K222" s="84" t="e">
        <f>VLOOKUP($H222,'Emission Factors'!$B:$E,4,FALSE)</f>
        <v>#N/A</v>
      </c>
      <c r="L222" s="33"/>
      <c r="M222" s="33"/>
      <c r="N222" s="77"/>
      <c r="O222" s="77"/>
      <c r="P222" s="77"/>
      <c r="Q222" s="86"/>
      <c r="R222" s="107" t="e">
        <f>VLOOKUP(I222,'Emission Factors'!C:M,11,FALSE)</f>
        <v>#N/A</v>
      </c>
      <c r="S222" s="109">
        <f>SUMIF('Emission Factors'!$C:$C,'Sample Report Format'!$I222,'Emission Factors'!$M:$M)*SUMIF('Emission Factors'!$C:$C,'Sample Report Format'!$I222,'Emission Factors'!F:F)*$L222/2000</f>
        <v>0</v>
      </c>
      <c r="T222" s="103">
        <f>SUMIF('Emission Factors'!$C:$C,'Sample Report Format'!$I222,'Emission Factors'!$M:$M)*SUMIF('Emission Factors'!$C:$C,'Sample Report Format'!$I222,'Emission Factors'!G:G)*$L222/2000</f>
        <v>0</v>
      </c>
      <c r="U222" s="103">
        <f>SUMIF('Emission Factors'!$C:$C,'Sample Report Format'!$I222,'Emission Factors'!$M:$M)*SUMIF('Emission Factors'!$C:$C,'Sample Report Format'!$I222,'Emission Factors'!H:H)*$L222/2000</f>
        <v>0</v>
      </c>
      <c r="V222" s="103">
        <f>SUMIF('Emission Factors'!$C:$C,'Sample Report Format'!$I222,'Emission Factors'!$M:$M)*SUMIF('Emission Factors'!$C:$C,'Sample Report Format'!$I222,'Emission Factors'!I:I)*$L222/2000</f>
        <v>0</v>
      </c>
      <c r="W222" s="103">
        <f>SUMIF('Emission Factors'!$C:$C,'Sample Report Format'!$I222,'Emission Factors'!$M:$M)*SUMIF('Emission Factors'!$C:$C,'Sample Report Format'!$I222,'Emission Factors'!J:J)*$L222/2000</f>
        <v>0</v>
      </c>
      <c r="X222" s="103">
        <f>SUMIF('Emission Factors'!$C:$C,'Sample Report Format'!$I222,'Emission Factors'!$M:$M)*SUMIF('Emission Factors'!$C:$C,'Sample Report Format'!$I222,'Emission Factors'!K:K)*$L222/2000</f>
        <v>0</v>
      </c>
      <c r="Y222" s="104">
        <f>SUMIF('Emission Factors'!$C:$C,'Sample Report Format'!$I222,'Emission Factors'!$M:$M)*SUMIF('Emission Factors'!$C:$C,'Sample Report Format'!$I222,'Emission Factors'!L:L)*$L222/2000</f>
        <v>0</v>
      </c>
    </row>
    <row r="223" spans="1:25" ht="12.75">
      <c r="A223" s="85"/>
      <c r="B223" s="132"/>
      <c r="C223" s="98" t="e">
        <f>VLOOKUP(B223,'CO AB Dis id'!E217:F231,2,FALSE)</f>
        <v>#N/A</v>
      </c>
      <c r="D223" s="132"/>
      <c r="E223" s="98" t="e">
        <f>VLOOKUP(D223,'CO AB Dis id'!E234:F268,2,FALSE)</f>
        <v>#N/A</v>
      </c>
      <c r="F223" s="33"/>
      <c r="G223" s="98" t="e">
        <f>VLOOKUP(F223,'CO AB Dis id'!$B$4:$C$61,2,FALSE)</f>
        <v>#N/A</v>
      </c>
      <c r="H223" s="33"/>
      <c r="I223" s="84" t="e">
        <f>VLOOKUP($H223,'Emission Factors'!$B:$E,2,FALSE)</f>
        <v>#N/A</v>
      </c>
      <c r="J223" s="84" t="e">
        <f>VLOOKUP($H223,'Emission Factors'!$B:$E,3,FALSE)</f>
        <v>#N/A</v>
      </c>
      <c r="K223" s="84" t="e">
        <f>VLOOKUP($H223,'Emission Factors'!$B:$E,4,FALSE)</f>
        <v>#N/A</v>
      </c>
      <c r="L223" s="33"/>
      <c r="M223" s="33"/>
      <c r="N223" s="77"/>
      <c r="O223" s="77"/>
      <c r="P223" s="77"/>
      <c r="Q223" s="86"/>
      <c r="R223" s="107" t="e">
        <f>VLOOKUP(I223,'Emission Factors'!C:M,11,FALSE)</f>
        <v>#N/A</v>
      </c>
      <c r="S223" s="109">
        <f>SUMIF('Emission Factors'!$C:$C,'Sample Report Format'!$I223,'Emission Factors'!$M:$M)*SUMIF('Emission Factors'!$C:$C,'Sample Report Format'!$I223,'Emission Factors'!F:F)*$L223/2000</f>
        <v>0</v>
      </c>
      <c r="T223" s="103">
        <f>SUMIF('Emission Factors'!$C:$C,'Sample Report Format'!$I223,'Emission Factors'!$M:$M)*SUMIF('Emission Factors'!$C:$C,'Sample Report Format'!$I223,'Emission Factors'!G:G)*$L223/2000</f>
        <v>0</v>
      </c>
      <c r="U223" s="103">
        <f>SUMIF('Emission Factors'!$C:$C,'Sample Report Format'!$I223,'Emission Factors'!$M:$M)*SUMIF('Emission Factors'!$C:$C,'Sample Report Format'!$I223,'Emission Factors'!H:H)*$L223/2000</f>
        <v>0</v>
      </c>
      <c r="V223" s="103">
        <f>SUMIF('Emission Factors'!$C:$C,'Sample Report Format'!$I223,'Emission Factors'!$M:$M)*SUMIF('Emission Factors'!$C:$C,'Sample Report Format'!$I223,'Emission Factors'!I:I)*$L223/2000</f>
        <v>0</v>
      </c>
      <c r="W223" s="103">
        <f>SUMIF('Emission Factors'!$C:$C,'Sample Report Format'!$I223,'Emission Factors'!$M:$M)*SUMIF('Emission Factors'!$C:$C,'Sample Report Format'!$I223,'Emission Factors'!J:J)*$L223/2000</f>
        <v>0</v>
      </c>
      <c r="X223" s="103">
        <f>SUMIF('Emission Factors'!$C:$C,'Sample Report Format'!$I223,'Emission Factors'!$M:$M)*SUMIF('Emission Factors'!$C:$C,'Sample Report Format'!$I223,'Emission Factors'!K:K)*$L223/2000</f>
        <v>0</v>
      </c>
      <c r="Y223" s="104">
        <f>SUMIF('Emission Factors'!$C:$C,'Sample Report Format'!$I223,'Emission Factors'!$M:$M)*SUMIF('Emission Factors'!$C:$C,'Sample Report Format'!$I223,'Emission Factors'!L:L)*$L223/2000</f>
        <v>0</v>
      </c>
    </row>
    <row r="224" spans="1:25" ht="12.75">
      <c r="A224" s="85"/>
      <c r="B224" s="132"/>
      <c r="C224" s="98" t="e">
        <f>VLOOKUP(B224,'CO AB Dis id'!E218:F232,2,FALSE)</f>
        <v>#N/A</v>
      </c>
      <c r="D224" s="132"/>
      <c r="E224" s="98" t="e">
        <f>VLOOKUP(D224,'CO AB Dis id'!E235:F269,2,FALSE)</f>
        <v>#N/A</v>
      </c>
      <c r="F224" s="33"/>
      <c r="G224" s="98" t="e">
        <f>VLOOKUP(F224,'CO AB Dis id'!$B$4:$C$61,2,FALSE)</f>
        <v>#N/A</v>
      </c>
      <c r="H224" s="33"/>
      <c r="I224" s="84" t="e">
        <f>VLOOKUP($H224,'Emission Factors'!$B:$E,2,FALSE)</f>
        <v>#N/A</v>
      </c>
      <c r="J224" s="84" t="e">
        <f>VLOOKUP($H224,'Emission Factors'!$B:$E,3,FALSE)</f>
        <v>#N/A</v>
      </c>
      <c r="K224" s="84" t="e">
        <f>VLOOKUP($H224,'Emission Factors'!$B:$E,4,FALSE)</f>
        <v>#N/A</v>
      </c>
      <c r="L224" s="33"/>
      <c r="M224" s="33"/>
      <c r="N224" s="77"/>
      <c r="O224" s="77"/>
      <c r="P224" s="77"/>
      <c r="Q224" s="86"/>
      <c r="R224" s="107" t="e">
        <f>VLOOKUP(I224,'Emission Factors'!C:M,11,FALSE)</f>
        <v>#N/A</v>
      </c>
      <c r="S224" s="109">
        <f>SUMIF('Emission Factors'!$C:$C,'Sample Report Format'!$I224,'Emission Factors'!$M:$M)*SUMIF('Emission Factors'!$C:$C,'Sample Report Format'!$I224,'Emission Factors'!F:F)*$L224/2000</f>
        <v>0</v>
      </c>
      <c r="T224" s="103">
        <f>SUMIF('Emission Factors'!$C:$C,'Sample Report Format'!$I224,'Emission Factors'!$M:$M)*SUMIF('Emission Factors'!$C:$C,'Sample Report Format'!$I224,'Emission Factors'!G:G)*$L224/2000</f>
        <v>0</v>
      </c>
      <c r="U224" s="103">
        <f>SUMIF('Emission Factors'!$C:$C,'Sample Report Format'!$I224,'Emission Factors'!$M:$M)*SUMIF('Emission Factors'!$C:$C,'Sample Report Format'!$I224,'Emission Factors'!H:H)*$L224/2000</f>
        <v>0</v>
      </c>
      <c r="V224" s="103">
        <f>SUMIF('Emission Factors'!$C:$C,'Sample Report Format'!$I224,'Emission Factors'!$M:$M)*SUMIF('Emission Factors'!$C:$C,'Sample Report Format'!$I224,'Emission Factors'!I:I)*$L224/2000</f>
        <v>0</v>
      </c>
      <c r="W224" s="103">
        <f>SUMIF('Emission Factors'!$C:$C,'Sample Report Format'!$I224,'Emission Factors'!$M:$M)*SUMIF('Emission Factors'!$C:$C,'Sample Report Format'!$I224,'Emission Factors'!J:J)*$L224/2000</f>
        <v>0</v>
      </c>
      <c r="X224" s="103">
        <f>SUMIF('Emission Factors'!$C:$C,'Sample Report Format'!$I224,'Emission Factors'!$M:$M)*SUMIF('Emission Factors'!$C:$C,'Sample Report Format'!$I224,'Emission Factors'!K:K)*$L224/2000</f>
        <v>0</v>
      </c>
      <c r="Y224" s="104">
        <f>SUMIF('Emission Factors'!$C:$C,'Sample Report Format'!$I224,'Emission Factors'!$M:$M)*SUMIF('Emission Factors'!$C:$C,'Sample Report Format'!$I224,'Emission Factors'!L:L)*$L224/2000</f>
        <v>0</v>
      </c>
    </row>
    <row r="225" spans="1:25" ht="12.75">
      <c r="A225" s="85"/>
      <c r="B225" s="132"/>
      <c r="C225" s="98" t="e">
        <f>VLOOKUP(B225,'CO AB Dis id'!E219:F233,2,FALSE)</f>
        <v>#N/A</v>
      </c>
      <c r="D225" s="132"/>
      <c r="E225" s="98" t="e">
        <f>VLOOKUP(D225,'CO AB Dis id'!E236:F270,2,FALSE)</f>
        <v>#N/A</v>
      </c>
      <c r="F225" s="33"/>
      <c r="G225" s="98" t="e">
        <f>VLOOKUP(F225,'CO AB Dis id'!$B$4:$C$61,2,FALSE)</f>
        <v>#N/A</v>
      </c>
      <c r="H225" s="33"/>
      <c r="I225" s="84" t="e">
        <f>VLOOKUP($H225,'Emission Factors'!$B:$E,2,FALSE)</f>
        <v>#N/A</v>
      </c>
      <c r="J225" s="84" t="e">
        <f>VLOOKUP($H225,'Emission Factors'!$B:$E,3,FALSE)</f>
        <v>#N/A</v>
      </c>
      <c r="K225" s="84" t="e">
        <f>VLOOKUP($H225,'Emission Factors'!$B:$E,4,FALSE)</f>
        <v>#N/A</v>
      </c>
      <c r="L225" s="33"/>
      <c r="M225" s="33"/>
      <c r="N225" s="77"/>
      <c r="O225" s="77"/>
      <c r="P225" s="77"/>
      <c r="Q225" s="86"/>
      <c r="R225" s="107" t="e">
        <f>VLOOKUP(I225,'Emission Factors'!C:M,11,FALSE)</f>
        <v>#N/A</v>
      </c>
      <c r="S225" s="109">
        <f>SUMIF('Emission Factors'!$C:$C,'Sample Report Format'!$I225,'Emission Factors'!$M:$M)*SUMIF('Emission Factors'!$C:$C,'Sample Report Format'!$I225,'Emission Factors'!F:F)*$L225/2000</f>
        <v>0</v>
      </c>
      <c r="T225" s="103">
        <f>SUMIF('Emission Factors'!$C:$C,'Sample Report Format'!$I225,'Emission Factors'!$M:$M)*SUMIF('Emission Factors'!$C:$C,'Sample Report Format'!$I225,'Emission Factors'!G:G)*$L225/2000</f>
        <v>0</v>
      </c>
      <c r="U225" s="103">
        <f>SUMIF('Emission Factors'!$C:$C,'Sample Report Format'!$I225,'Emission Factors'!$M:$M)*SUMIF('Emission Factors'!$C:$C,'Sample Report Format'!$I225,'Emission Factors'!H:H)*$L225/2000</f>
        <v>0</v>
      </c>
      <c r="V225" s="103">
        <f>SUMIF('Emission Factors'!$C:$C,'Sample Report Format'!$I225,'Emission Factors'!$M:$M)*SUMIF('Emission Factors'!$C:$C,'Sample Report Format'!$I225,'Emission Factors'!I:I)*$L225/2000</f>
        <v>0</v>
      </c>
      <c r="W225" s="103">
        <f>SUMIF('Emission Factors'!$C:$C,'Sample Report Format'!$I225,'Emission Factors'!$M:$M)*SUMIF('Emission Factors'!$C:$C,'Sample Report Format'!$I225,'Emission Factors'!J:J)*$L225/2000</f>
        <v>0</v>
      </c>
      <c r="X225" s="103">
        <f>SUMIF('Emission Factors'!$C:$C,'Sample Report Format'!$I225,'Emission Factors'!$M:$M)*SUMIF('Emission Factors'!$C:$C,'Sample Report Format'!$I225,'Emission Factors'!K:K)*$L225/2000</f>
        <v>0</v>
      </c>
      <c r="Y225" s="104">
        <f>SUMIF('Emission Factors'!$C:$C,'Sample Report Format'!$I225,'Emission Factors'!$M:$M)*SUMIF('Emission Factors'!$C:$C,'Sample Report Format'!$I225,'Emission Factors'!L:L)*$L225/2000</f>
        <v>0</v>
      </c>
    </row>
    <row r="226" spans="1:25" ht="12.75">
      <c r="A226" s="85"/>
      <c r="B226" s="132"/>
      <c r="C226" s="98" t="e">
        <f>VLOOKUP(B226,'CO AB Dis id'!E220:F234,2,FALSE)</f>
        <v>#N/A</v>
      </c>
      <c r="D226" s="132"/>
      <c r="E226" s="98" t="e">
        <f>VLOOKUP(D226,'CO AB Dis id'!E237:F271,2,FALSE)</f>
        <v>#N/A</v>
      </c>
      <c r="F226" s="33"/>
      <c r="G226" s="98" t="e">
        <f>VLOOKUP(F226,'CO AB Dis id'!$B$4:$C$61,2,FALSE)</f>
        <v>#N/A</v>
      </c>
      <c r="H226" s="33"/>
      <c r="I226" s="84" t="e">
        <f>VLOOKUP($H226,'Emission Factors'!$B:$E,2,FALSE)</f>
        <v>#N/A</v>
      </c>
      <c r="J226" s="84" t="e">
        <f>VLOOKUP($H226,'Emission Factors'!$B:$E,3,FALSE)</f>
        <v>#N/A</v>
      </c>
      <c r="K226" s="84" t="e">
        <f>VLOOKUP($H226,'Emission Factors'!$B:$E,4,FALSE)</f>
        <v>#N/A</v>
      </c>
      <c r="L226" s="33"/>
      <c r="M226" s="33"/>
      <c r="N226" s="77"/>
      <c r="O226" s="77"/>
      <c r="P226" s="77"/>
      <c r="Q226" s="86"/>
      <c r="R226" s="107" t="e">
        <f>VLOOKUP(I226,'Emission Factors'!C:M,11,FALSE)</f>
        <v>#N/A</v>
      </c>
      <c r="S226" s="109">
        <f>SUMIF('Emission Factors'!$C:$C,'Sample Report Format'!$I226,'Emission Factors'!$M:$M)*SUMIF('Emission Factors'!$C:$C,'Sample Report Format'!$I226,'Emission Factors'!F:F)*$L226/2000</f>
        <v>0</v>
      </c>
      <c r="T226" s="103">
        <f>SUMIF('Emission Factors'!$C:$C,'Sample Report Format'!$I226,'Emission Factors'!$M:$M)*SUMIF('Emission Factors'!$C:$C,'Sample Report Format'!$I226,'Emission Factors'!G:G)*$L226/2000</f>
        <v>0</v>
      </c>
      <c r="U226" s="103">
        <f>SUMIF('Emission Factors'!$C:$C,'Sample Report Format'!$I226,'Emission Factors'!$M:$M)*SUMIF('Emission Factors'!$C:$C,'Sample Report Format'!$I226,'Emission Factors'!H:H)*$L226/2000</f>
        <v>0</v>
      </c>
      <c r="V226" s="103">
        <f>SUMIF('Emission Factors'!$C:$C,'Sample Report Format'!$I226,'Emission Factors'!$M:$M)*SUMIF('Emission Factors'!$C:$C,'Sample Report Format'!$I226,'Emission Factors'!I:I)*$L226/2000</f>
        <v>0</v>
      </c>
      <c r="W226" s="103">
        <f>SUMIF('Emission Factors'!$C:$C,'Sample Report Format'!$I226,'Emission Factors'!$M:$M)*SUMIF('Emission Factors'!$C:$C,'Sample Report Format'!$I226,'Emission Factors'!J:J)*$L226/2000</f>
        <v>0</v>
      </c>
      <c r="X226" s="103">
        <f>SUMIF('Emission Factors'!$C:$C,'Sample Report Format'!$I226,'Emission Factors'!$M:$M)*SUMIF('Emission Factors'!$C:$C,'Sample Report Format'!$I226,'Emission Factors'!K:K)*$L226/2000</f>
        <v>0</v>
      </c>
      <c r="Y226" s="104">
        <f>SUMIF('Emission Factors'!$C:$C,'Sample Report Format'!$I226,'Emission Factors'!$M:$M)*SUMIF('Emission Factors'!$C:$C,'Sample Report Format'!$I226,'Emission Factors'!L:L)*$L226/2000</f>
        <v>0</v>
      </c>
    </row>
    <row r="227" spans="1:25" ht="12.75">
      <c r="A227" s="85"/>
      <c r="B227" s="132"/>
      <c r="C227" s="98" t="e">
        <f>VLOOKUP(B227,'CO AB Dis id'!E221:F235,2,FALSE)</f>
        <v>#N/A</v>
      </c>
      <c r="D227" s="132"/>
      <c r="E227" s="98" t="e">
        <f>VLOOKUP(D227,'CO AB Dis id'!E238:F272,2,FALSE)</f>
        <v>#N/A</v>
      </c>
      <c r="F227" s="33"/>
      <c r="G227" s="98" t="e">
        <f>VLOOKUP(F227,'CO AB Dis id'!$B$4:$C$61,2,FALSE)</f>
        <v>#N/A</v>
      </c>
      <c r="H227" s="33"/>
      <c r="I227" s="84" t="e">
        <f>VLOOKUP($H227,'Emission Factors'!$B:$E,2,FALSE)</f>
        <v>#N/A</v>
      </c>
      <c r="J227" s="84" t="e">
        <f>VLOOKUP($H227,'Emission Factors'!$B:$E,3,FALSE)</f>
        <v>#N/A</v>
      </c>
      <c r="K227" s="84" t="e">
        <f>VLOOKUP($H227,'Emission Factors'!$B:$E,4,FALSE)</f>
        <v>#N/A</v>
      </c>
      <c r="L227" s="33"/>
      <c r="M227" s="33"/>
      <c r="N227" s="77"/>
      <c r="O227" s="77"/>
      <c r="P227" s="77"/>
      <c r="Q227" s="86"/>
      <c r="R227" s="107" t="e">
        <f>VLOOKUP(I227,'Emission Factors'!C:M,11,FALSE)</f>
        <v>#N/A</v>
      </c>
      <c r="S227" s="109">
        <f>SUMIF('Emission Factors'!$C:$C,'Sample Report Format'!$I227,'Emission Factors'!$M:$M)*SUMIF('Emission Factors'!$C:$C,'Sample Report Format'!$I227,'Emission Factors'!F:F)*$L227/2000</f>
        <v>0</v>
      </c>
      <c r="T227" s="103">
        <f>SUMIF('Emission Factors'!$C:$C,'Sample Report Format'!$I227,'Emission Factors'!$M:$M)*SUMIF('Emission Factors'!$C:$C,'Sample Report Format'!$I227,'Emission Factors'!G:G)*$L227/2000</f>
        <v>0</v>
      </c>
      <c r="U227" s="103">
        <f>SUMIF('Emission Factors'!$C:$C,'Sample Report Format'!$I227,'Emission Factors'!$M:$M)*SUMIF('Emission Factors'!$C:$C,'Sample Report Format'!$I227,'Emission Factors'!H:H)*$L227/2000</f>
        <v>0</v>
      </c>
      <c r="V227" s="103">
        <f>SUMIF('Emission Factors'!$C:$C,'Sample Report Format'!$I227,'Emission Factors'!$M:$M)*SUMIF('Emission Factors'!$C:$C,'Sample Report Format'!$I227,'Emission Factors'!I:I)*$L227/2000</f>
        <v>0</v>
      </c>
      <c r="W227" s="103">
        <f>SUMIF('Emission Factors'!$C:$C,'Sample Report Format'!$I227,'Emission Factors'!$M:$M)*SUMIF('Emission Factors'!$C:$C,'Sample Report Format'!$I227,'Emission Factors'!J:J)*$L227/2000</f>
        <v>0</v>
      </c>
      <c r="X227" s="103">
        <f>SUMIF('Emission Factors'!$C:$C,'Sample Report Format'!$I227,'Emission Factors'!$M:$M)*SUMIF('Emission Factors'!$C:$C,'Sample Report Format'!$I227,'Emission Factors'!K:K)*$L227/2000</f>
        <v>0</v>
      </c>
      <c r="Y227" s="104">
        <f>SUMIF('Emission Factors'!$C:$C,'Sample Report Format'!$I227,'Emission Factors'!$M:$M)*SUMIF('Emission Factors'!$C:$C,'Sample Report Format'!$I227,'Emission Factors'!L:L)*$L227/2000</f>
        <v>0</v>
      </c>
    </row>
    <row r="228" spans="1:25" ht="12.75">
      <c r="A228" s="85"/>
      <c r="B228" s="132"/>
      <c r="C228" s="98" t="e">
        <f>VLOOKUP(B228,'CO AB Dis id'!E222:F236,2,FALSE)</f>
        <v>#N/A</v>
      </c>
      <c r="D228" s="132"/>
      <c r="E228" s="98" t="e">
        <f>VLOOKUP(D228,'CO AB Dis id'!E239:F273,2,FALSE)</f>
        <v>#N/A</v>
      </c>
      <c r="F228" s="33"/>
      <c r="G228" s="98" t="e">
        <f>VLOOKUP(F228,'CO AB Dis id'!$B$4:$C$61,2,FALSE)</f>
        <v>#N/A</v>
      </c>
      <c r="H228" s="33"/>
      <c r="I228" s="84" t="e">
        <f>VLOOKUP($H228,'Emission Factors'!$B:$E,2,FALSE)</f>
        <v>#N/A</v>
      </c>
      <c r="J228" s="84" t="e">
        <f>VLOOKUP($H228,'Emission Factors'!$B:$E,3,FALSE)</f>
        <v>#N/A</v>
      </c>
      <c r="K228" s="84" t="e">
        <f>VLOOKUP($H228,'Emission Factors'!$B:$E,4,FALSE)</f>
        <v>#N/A</v>
      </c>
      <c r="L228" s="33"/>
      <c r="M228" s="33"/>
      <c r="N228" s="77"/>
      <c r="O228" s="77"/>
      <c r="P228" s="77"/>
      <c r="Q228" s="86"/>
      <c r="R228" s="107" t="e">
        <f>VLOOKUP(I228,'Emission Factors'!C:M,11,FALSE)</f>
        <v>#N/A</v>
      </c>
      <c r="S228" s="109">
        <f>SUMIF('Emission Factors'!$C:$C,'Sample Report Format'!$I228,'Emission Factors'!$M:$M)*SUMIF('Emission Factors'!$C:$C,'Sample Report Format'!$I228,'Emission Factors'!F:F)*$L228/2000</f>
        <v>0</v>
      </c>
      <c r="T228" s="103">
        <f>SUMIF('Emission Factors'!$C:$C,'Sample Report Format'!$I228,'Emission Factors'!$M:$M)*SUMIF('Emission Factors'!$C:$C,'Sample Report Format'!$I228,'Emission Factors'!G:G)*$L228/2000</f>
        <v>0</v>
      </c>
      <c r="U228" s="103">
        <f>SUMIF('Emission Factors'!$C:$C,'Sample Report Format'!$I228,'Emission Factors'!$M:$M)*SUMIF('Emission Factors'!$C:$C,'Sample Report Format'!$I228,'Emission Factors'!H:H)*$L228/2000</f>
        <v>0</v>
      </c>
      <c r="V228" s="103">
        <f>SUMIF('Emission Factors'!$C:$C,'Sample Report Format'!$I228,'Emission Factors'!$M:$M)*SUMIF('Emission Factors'!$C:$C,'Sample Report Format'!$I228,'Emission Factors'!I:I)*$L228/2000</f>
        <v>0</v>
      </c>
      <c r="W228" s="103">
        <f>SUMIF('Emission Factors'!$C:$C,'Sample Report Format'!$I228,'Emission Factors'!$M:$M)*SUMIF('Emission Factors'!$C:$C,'Sample Report Format'!$I228,'Emission Factors'!J:J)*$L228/2000</f>
        <v>0</v>
      </c>
      <c r="X228" s="103">
        <f>SUMIF('Emission Factors'!$C:$C,'Sample Report Format'!$I228,'Emission Factors'!$M:$M)*SUMIF('Emission Factors'!$C:$C,'Sample Report Format'!$I228,'Emission Factors'!K:K)*$L228/2000</f>
        <v>0</v>
      </c>
      <c r="Y228" s="104">
        <f>SUMIF('Emission Factors'!$C:$C,'Sample Report Format'!$I228,'Emission Factors'!$M:$M)*SUMIF('Emission Factors'!$C:$C,'Sample Report Format'!$I228,'Emission Factors'!L:L)*$L228/2000</f>
        <v>0</v>
      </c>
    </row>
    <row r="229" spans="1:25" ht="12.75">
      <c r="A229" s="85"/>
      <c r="B229" s="132"/>
      <c r="C229" s="98" t="e">
        <f>VLOOKUP(B229,'CO AB Dis id'!E223:F237,2,FALSE)</f>
        <v>#N/A</v>
      </c>
      <c r="D229" s="132"/>
      <c r="E229" s="98" t="e">
        <f>VLOOKUP(D229,'CO AB Dis id'!E240:F274,2,FALSE)</f>
        <v>#N/A</v>
      </c>
      <c r="F229" s="33"/>
      <c r="G229" s="98" t="e">
        <f>VLOOKUP(F229,'CO AB Dis id'!$B$4:$C$61,2,FALSE)</f>
        <v>#N/A</v>
      </c>
      <c r="H229" s="33"/>
      <c r="I229" s="84" t="e">
        <f>VLOOKUP($H229,'Emission Factors'!$B:$E,2,FALSE)</f>
        <v>#N/A</v>
      </c>
      <c r="J229" s="84" t="e">
        <f>VLOOKUP($H229,'Emission Factors'!$B:$E,3,FALSE)</f>
        <v>#N/A</v>
      </c>
      <c r="K229" s="84" t="e">
        <f>VLOOKUP($H229,'Emission Factors'!$B:$E,4,FALSE)</f>
        <v>#N/A</v>
      </c>
      <c r="L229" s="33"/>
      <c r="M229" s="33"/>
      <c r="N229" s="77"/>
      <c r="O229" s="77"/>
      <c r="P229" s="77"/>
      <c r="Q229" s="86"/>
      <c r="R229" s="107" t="e">
        <f>VLOOKUP(I229,'Emission Factors'!C:M,11,FALSE)</f>
        <v>#N/A</v>
      </c>
      <c r="S229" s="109">
        <f>SUMIF('Emission Factors'!$C:$C,'Sample Report Format'!$I229,'Emission Factors'!$M:$M)*SUMIF('Emission Factors'!$C:$C,'Sample Report Format'!$I229,'Emission Factors'!F:F)*$L229/2000</f>
        <v>0</v>
      </c>
      <c r="T229" s="103">
        <f>SUMIF('Emission Factors'!$C:$C,'Sample Report Format'!$I229,'Emission Factors'!$M:$M)*SUMIF('Emission Factors'!$C:$C,'Sample Report Format'!$I229,'Emission Factors'!G:G)*$L229/2000</f>
        <v>0</v>
      </c>
      <c r="U229" s="103">
        <f>SUMIF('Emission Factors'!$C:$C,'Sample Report Format'!$I229,'Emission Factors'!$M:$M)*SUMIF('Emission Factors'!$C:$C,'Sample Report Format'!$I229,'Emission Factors'!H:H)*$L229/2000</f>
        <v>0</v>
      </c>
      <c r="V229" s="103">
        <f>SUMIF('Emission Factors'!$C:$C,'Sample Report Format'!$I229,'Emission Factors'!$M:$M)*SUMIF('Emission Factors'!$C:$C,'Sample Report Format'!$I229,'Emission Factors'!I:I)*$L229/2000</f>
        <v>0</v>
      </c>
      <c r="W229" s="103">
        <f>SUMIF('Emission Factors'!$C:$C,'Sample Report Format'!$I229,'Emission Factors'!$M:$M)*SUMIF('Emission Factors'!$C:$C,'Sample Report Format'!$I229,'Emission Factors'!J:J)*$L229/2000</f>
        <v>0</v>
      </c>
      <c r="X229" s="103">
        <f>SUMIF('Emission Factors'!$C:$C,'Sample Report Format'!$I229,'Emission Factors'!$M:$M)*SUMIF('Emission Factors'!$C:$C,'Sample Report Format'!$I229,'Emission Factors'!K:K)*$L229/2000</f>
        <v>0</v>
      </c>
      <c r="Y229" s="104">
        <f>SUMIF('Emission Factors'!$C:$C,'Sample Report Format'!$I229,'Emission Factors'!$M:$M)*SUMIF('Emission Factors'!$C:$C,'Sample Report Format'!$I229,'Emission Factors'!L:L)*$L229/2000</f>
        <v>0</v>
      </c>
    </row>
    <row r="230" spans="1:25" ht="12.75">
      <c r="A230" s="85"/>
      <c r="B230" s="132"/>
      <c r="C230" s="98" t="e">
        <f>VLOOKUP(B230,'CO AB Dis id'!E224:F238,2,FALSE)</f>
        <v>#N/A</v>
      </c>
      <c r="D230" s="132"/>
      <c r="E230" s="98" t="e">
        <f>VLOOKUP(D230,'CO AB Dis id'!E241:F275,2,FALSE)</f>
        <v>#N/A</v>
      </c>
      <c r="F230" s="33"/>
      <c r="G230" s="98" t="e">
        <f>VLOOKUP(F230,'CO AB Dis id'!$B$4:$C$61,2,FALSE)</f>
        <v>#N/A</v>
      </c>
      <c r="H230" s="33"/>
      <c r="I230" s="84" t="e">
        <f>VLOOKUP($H230,'Emission Factors'!$B:$E,2,FALSE)</f>
        <v>#N/A</v>
      </c>
      <c r="J230" s="84" t="e">
        <f>VLOOKUP($H230,'Emission Factors'!$B:$E,3,FALSE)</f>
        <v>#N/A</v>
      </c>
      <c r="K230" s="84" t="e">
        <f>VLOOKUP($H230,'Emission Factors'!$B:$E,4,FALSE)</f>
        <v>#N/A</v>
      </c>
      <c r="L230" s="33"/>
      <c r="M230" s="33"/>
      <c r="N230" s="77"/>
      <c r="O230" s="77"/>
      <c r="P230" s="77"/>
      <c r="Q230" s="86"/>
      <c r="R230" s="107" t="e">
        <f>VLOOKUP(I230,'Emission Factors'!C:M,11,FALSE)</f>
        <v>#N/A</v>
      </c>
      <c r="S230" s="109">
        <f>SUMIF('Emission Factors'!$C:$C,'Sample Report Format'!$I230,'Emission Factors'!$M:$M)*SUMIF('Emission Factors'!$C:$C,'Sample Report Format'!$I230,'Emission Factors'!F:F)*$L230/2000</f>
        <v>0</v>
      </c>
      <c r="T230" s="103">
        <f>SUMIF('Emission Factors'!$C:$C,'Sample Report Format'!$I230,'Emission Factors'!$M:$M)*SUMIF('Emission Factors'!$C:$C,'Sample Report Format'!$I230,'Emission Factors'!G:G)*$L230/2000</f>
        <v>0</v>
      </c>
      <c r="U230" s="103">
        <f>SUMIF('Emission Factors'!$C:$C,'Sample Report Format'!$I230,'Emission Factors'!$M:$M)*SUMIF('Emission Factors'!$C:$C,'Sample Report Format'!$I230,'Emission Factors'!H:H)*$L230/2000</f>
        <v>0</v>
      </c>
      <c r="V230" s="103">
        <f>SUMIF('Emission Factors'!$C:$C,'Sample Report Format'!$I230,'Emission Factors'!$M:$M)*SUMIF('Emission Factors'!$C:$C,'Sample Report Format'!$I230,'Emission Factors'!I:I)*$L230/2000</f>
        <v>0</v>
      </c>
      <c r="W230" s="103">
        <f>SUMIF('Emission Factors'!$C:$C,'Sample Report Format'!$I230,'Emission Factors'!$M:$M)*SUMIF('Emission Factors'!$C:$C,'Sample Report Format'!$I230,'Emission Factors'!J:J)*$L230/2000</f>
        <v>0</v>
      </c>
      <c r="X230" s="103">
        <f>SUMIF('Emission Factors'!$C:$C,'Sample Report Format'!$I230,'Emission Factors'!$M:$M)*SUMIF('Emission Factors'!$C:$C,'Sample Report Format'!$I230,'Emission Factors'!K:K)*$L230/2000</f>
        <v>0</v>
      </c>
      <c r="Y230" s="104">
        <f>SUMIF('Emission Factors'!$C:$C,'Sample Report Format'!$I230,'Emission Factors'!$M:$M)*SUMIF('Emission Factors'!$C:$C,'Sample Report Format'!$I230,'Emission Factors'!L:L)*$L230/2000</f>
        <v>0</v>
      </c>
    </row>
    <row r="231" spans="1:25" ht="12.75">
      <c r="A231" s="85"/>
      <c r="B231" s="132"/>
      <c r="C231" s="98" t="e">
        <f>VLOOKUP(B231,'CO AB Dis id'!E225:F239,2,FALSE)</f>
        <v>#N/A</v>
      </c>
      <c r="D231" s="132"/>
      <c r="E231" s="98" t="e">
        <f>VLOOKUP(D231,'CO AB Dis id'!E242:F276,2,FALSE)</f>
        <v>#N/A</v>
      </c>
      <c r="F231" s="33"/>
      <c r="G231" s="98" t="e">
        <f>VLOOKUP(F231,'CO AB Dis id'!$B$4:$C$61,2,FALSE)</f>
        <v>#N/A</v>
      </c>
      <c r="H231" s="33"/>
      <c r="I231" s="84" t="e">
        <f>VLOOKUP($H231,'Emission Factors'!$B:$E,2,FALSE)</f>
        <v>#N/A</v>
      </c>
      <c r="J231" s="84" t="e">
        <f>VLOOKUP($H231,'Emission Factors'!$B:$E,3,FALSE)</f>
        <v>#N/A</v>
      </c>
      <c r="K231" s="84" t="e">
        <f>VLOOKUP($H231,'Emission Factors'!$B:$E,4,FALSE)</f>
        <v>#N/A</v>
      </c>
      <c r="L231" s="33"/>
      <c r="M231" s="33"/>
      <c r="N231" s="77"/>
      <c r="O231" s="77"/>
      <c r="P231" s="77"/>
      <c r="Q231" s="86"/>
      <c r="R231" s="107" t="e">
        <f>VLOOKUP(I231,'Emission Factors'!C:M,11,FALSE)</f>
        <v>#N/A</v>
      </c>
      <c r="S231" s="109">
        <f>SUMIF('Emission Factors'!$C:$C,'Sample Report Format'!$I231,'Emission Factors'!$M:$M)*SUMIF('Emission Factors'!$C:$C,'Sample Report Format'!$I231,'Emission Factors'!F:F)*$L231/2000</f>
        <v>0</v>
      </c>
      <c r="T231" s="103">
        <f>SUMIF('Emission Factors'!$C:$C,'Sample Report Format'!$I231,'Emission Factors'!$M:$M)*SUMIF('Emission Factors'!$C:$C,'Sample Report Format'!$I231,'Emission Factors'!G:G)*$L231/2000</f>
        <v>0</v>
      </c>
      <c r="U231" s="103">
        <f>SUMIF('Emission Factors'!$C:$C,'Sample Report Format'!$I231,'Emission Factors'!$M:$M)*SUMIF('Emission Factors'!$C:$C,'Sample Report Format'!$I231,'Emission Factors'!H:H)*$L231/2000</f>
        <v>0</v>
      </c>
      <c r="V231" s="103">
        <f>SUMIF('Emission Factors'!$C:$C,'Sample Report Format'!$I231,'Emission Factors'!$M:$M)*SUMIF('Emission Factors'!$C:$C,'Sample Report Format'!$I231,'Emission Factors'!I:I)*$L231/2000</f>
        <v>0</v>
      </c>
      <c r="W231" s="103">
        <f>SUMIF('Emission Factors'!$C:$C,'Sample Report Format'!$I231,'Emission Factors'!$M:$M)*SUMIF('Emission Factors'!$C:$C,'Sample Report Format'!$I231,'Emission Factors'!J:J)*$L231/2000</f>
        <v>0</v>
      </c>
      <c r="X231" s="103">
        <f>SUMIF('Emission Factors'!$C:$C,'Sample Report Format'!$I231,'Emission Factors'!$M:$M)*SUMIF('Emission Factors'!$C:$C,'Sample Report Format'!$I231,'Emission Factors'!K:K)*$L231/2000</f>
        <v>0</v>
      </c>
      <c r="Y231" s="104">
        <f>SUMIF('Emission Factors'!$C:$C,'Sample Report Format'!$I231,'Emission Factors'!$M:$M)*SUMIF('Emission Factors'!$C:$C,'Sample Report Format'!$I231,'Emission Factors'!L:L)*$L231/2000</f>
        <v>0</v>
      </c>
    </row>
    <row r="232" spans="1:25" ht="12.75">
      <c r="A232" s="85"/>
      <c r="B232" s="132"/>
      <c r="C232" s="98" t="e">
        <f>VLOOKUP(B232,'CO AB Dis id'!E226:F240,2,FALSE)</f>
        <v>#N/A</v>
      </c>
      <c r="D232" s="132"/>
      <c r="E232" s="98" t="e">
        <f>VLOOKUP(D232,'CO AB Dis id'!E243:F277,2,FALSE)</f>
        <v>#N/A</v>
      </c>
      <c r="F232" s="33"/>
      <c r="G232" s="98" t="e">
        <f>VLOOKUP(F232,'CO AB Dis id'!$B$4:$C$61,2,FALSE)</f>
        <v>#N/A</v>
      </c>
      <c r="H232" s="33"/>
      <c r="I232" s="84" t="e">
        <f>VLOOKUP($H232,'Emission Factors'!$B:$E,2,FALSE)</f>
        <v>#N/A</v>
      </c>
      <c r="J232" s="84" t="e">
        <f>VLOOKUP($H232,'Emission Factors'!$B:$E,3,FALSE)</f>
        <v>#N/A</v>
      </c>
      <c r="K232" s="84" t="e">
        <f>VLOOKUP($H232,'Emission Factors'!$B:$E,4,FALSE)</f>
        <v>#N/A</v>
      </c>
      <c r="L232" s="33"/>
      <c r="M232" s="33"/>
      <c r="N232" s="77"/>
      <c r="O232" s="77"/>
      <c r="P232" s="77"/>
      <c r="Q232" s="86"/>
      <c r="R232" s="107" t="e">
        <f>VLOOKUP(I232,'Emission Factors'!C:M,11,FALSE)</f>
        <v>#N/A</v>
      </c>
      <c r="S232" s="109">
        <f>SUMIF('Emission Factors'!$C:$C,'Sample Report Format'!$I232,'Emission Factors'!$M:$M)*SUMIF('Emission Factors'!$C:$C,'Sample Report Format'!$I232,'Emission Factors'!F:F)*$L232/2000</f>
        <v>0</v>
      </c>
      <c r="T232" s="103">
        <f>SUMIF('Emission Factors'!$C:$C,'Sample Report Format'!$I232,'Emission Factors'!$M:$M)*SUMIF('Emission Factors'!$C:$C,'Sample Report Format'!$I232,'Emission Factors'!G:G)*$L232/2000</f>
        <v>0</v>
      </c>
      <c r="U232" s="103">
        <f>SUMIF('Emission Factors'!$C:$C,'Sample Report Format'!$I232,'Emission Factors'!$M:$M)*SUMIF('Emission Factors'!$C:$C,'Sample Report Format'!$I232,'Emission Factors'!H:H)*$L232/2000</f>
        <v>0</v>
      </c>
      <c r="V232" s="103">
        <f>SUMIF('Emission Factors'!$C:$C,'Sample Report Format'!$I232,'Emission Factors'!$M:$M)*SUMIF('Emission Factors'!$C:$C,'Sample Report Format'!$I232,'Emission Factors'!I:I)*$L232/2000</f>
        <v>0</v>
      </c>
      <c r="W232" s="103">
        <f>SUMIF('Emission Factors'!$C:$C,'Sample Report Format'!$I232,'Emission Factors'!$M:$M)*SUMIF('Emission Factors'!$C:$C,'Sample Report Format'!$I232,'Emission Factors'!J:J)*$L232/2000</f>
        <v>0</v>
      </c>
      <c r="X232" s="103">
        <f>SUMIF('Emission Factors'!$C:$C,'Sample Report Format'!$I232,'Emission Factors'!$M:$M)*SUMIF('Emission Factors'!$C:$C,'Sample Report Format'!$I232,'Emission Factors'!K:K)*$L232/2000</f>
        <v>0</v>
      </c>
      <c r="Y232" s="104">
        <f>SUMIF('Emission Factors'!$C:$C,'Sample Report Format'!$I232,'Emission Factors'!$M:$M)*SUMIF('Emission Factors'!$C:$C,'Sample Report Format'!$I232,'Emission Factors'!L:L)*$L232/2000</f>
        <v>0</v>
      </c>
    </row>
    <row r="233" spans="1:25" ht="12.75">
      <c r="A233" s="85"/>
      <c r="B233" s="132"/>
      <c r="C233" s="98" t="e">
        <f>VLOOKUP(B233,'CO AB Dis id'!E227:F241,2,FALSE)</f>
        <v>#N/A</v>
      </c>
      <c r="D233" s="132"/>
      <c r="E233" s="98" t="e">
        <f>VLOOKUP(D233,'CO AB Dis id'!E244:F278,2,FALSE)</f>
        <v>#N/A</v>
      </c>
      <c r="F233" s="33"/>
      <c r="G233" s="98" t="e">
        <f>VLOOKUP(F233,'CO AB Dis id'!$B$4:$C$61,2,FALSE)</f>
        <v>#N/A</v>
      </c>
      <c r="H233" s="33"/>
      <c r="I233" s="84" t="e">
        <f>VLOOKUP($H233,'Emission Factors'!$B:$E,2,FALSE)</f>
        <v>#N/A</v>
      </c>
      <c r="J233" s="84" t="e">
        <f>VLOOKUP($H233,'Emission Factors'!$B:$E,3,FALSE)</f>
        <v>#N/A</v>
      </c>
      <c r="K233" s="84" t="e">
        <f>VLOOKUP($H233,'Emission Factors'!$B:$E,4,FALSE)</f>
        <v>#N/A</v>
      </c>
      <c r="L233" s="33"/>
      <c r="M233" s="33"/>
      <c r="N233" s="77"/>
      <c r="O233" s="77"/>
      <c r="P233" s="77"/>
      <c r="Q233" s="86"/>
      <c r="R233" s="107" t="e">
        <f>VLOOKUP(I233,'Emission Factors'!C:M,11,FALSE)</f>
        <v>#N/A</v>
      </c>
      <c r="S233" s="109">
        <f>SUMIF('Emission Factors'!$C:$C,'Sample Report Format'!$I233,'Emission Factors'!$M:$M)*SUMIF('Emission Factors'!$C:$C,'Sample Report Format'!$I233,'Emission Factors'!F:F)*$L233/2000</f>
        <v>0</v>
      </c>
      <c r="T233" s="103">
        <f>SUMIF('Emission Factors'!$C:$C,'Sample Report Format'!$I233,'Emission Factors'!$M:$M)*SUMIF('Emission Factors'!$C:$C,'Sample Report Format'!$I233,'Emission Factors'!G:G)*$L233/2000</f>
        <v>0</v>
      </c>
      <c r="U233" s="103">
        <f>SUMIF('Emission Factors'!$C:$C,'Sample Report Format'!$I233,'Emission Factors'!$M:$M)*SUMIF('Emission Factors'!$C:$C,'Sample Report Format'!$I233,'Emission Factors'!H:H)*$L233/2000</f>
        <v>0</v>
      </c>
      <c r="V233" s="103">
        <f>SUMIF('Emission Factors'!$C:$C,'Sample Report Format'!$I233,'Emission Factors'!$M:$M)*SUMIF('Emission Factors'!$C:$C,'Sample Report Format'!$I233,'Emission Factors'!I:I)*$L233/2000</f>
        <v>0</v>
      </c>
      <c r="W233" s="103">
        <f>SUMIF('Emission Factors'!$C:$C,'Sample Report Format'!$I233,'Emission Factors'!$M:$M)*SUMIF('Emission Factors'!$C:$C,'Sample Report Format'!$I233,'Emission Factors'!J:J)*$L233/2000</f>
        <v>0</v>
      </c>
      <c r="X233" s="103">
        <f>SUMIF('Emission Factors'!$C:$C,'Sample Report Format'!$I233,'Emission Factors'!$M:$M)*SUMIF('Emission Factors'!$C:$C,'Sample Report Format'!$I233,'Emission Factors'!K:K)*$L233/2000</f>
        <v>0</v>
      </c>
      <c r="Y233" s="104">
        <f>SUMIF('Emission Factors'!$C:$C,'Sample Report Format'!$I233,'Emission Factors'!$M:$M)*SUMIF('Emission Factors'!$C:$C,'Sample Report Format'!$I233,'Emission Factors'!L:L)*$L233/2000</f>
        <v>0</v>
      </c>
    </row>
    <row r="234" spans="1:25" ht="12.75">
      <c r="A234" s="85"/>
      <c r="B234" s="132"/>
      <c r="C234" s="98" t="e">
        <f>VLOOKUP(B234,'CO AB Dis id'!E228:F242,2,FALSE)</f>
        <v>#N/A</v>
      </c>
      <c r="D234" s="132"/>
      <c r="E234" s="98" t="e">
        <f>VLOOKUP(D234,'CO AB Dis id'!E245:F279,2,FALSE)</f>
        <v>#N/A</v>
      </c>
      <c r="F234" s="33"/>
      <c r="G234" s="98" t="e">
        <f>VLOOKUP(F234,'CO AB Dis id'!$B$4:$C$61,2,FALSE)</f>
        <v>#N/A</v>
      </c>
      <c r="H234" s="33"/>
      <c r="I234" s="84" t="e">
        <f>VLOOKUP($H234,'Emission Factors'!$B:$E,2,FALSE)</f>
        <v>#N/A</v>
      </c>
      <c r="J234" s="84" t="e">
        <f>VLOOKUP($H234,'Emission Factors'!$B:$E,3,FALSE)</f>
        <v>#N/A</v>
      </c>
      <c r="K234" s="84" t="e">
        <f>VLOOKUP($H234,'Emission Factors'!$B:$E,4,FALSE)</f>
        <v>#N/A</v>
      </c>
      <c r="L234" s="33"/>
      <c r="M234" s="33"/>
      <c r="N234" s="77"/>
      <c r="O234" s="77"/>
      <c r="P234" s="77"/>
      <c r="Q234" s="86"/>
      <c r="R234" s="107" t="e">
        <f>VLOOKUP(I234,'Emission Factors'!C:M,11,FALSE)</f>
        <v>#N/A</v>
      </c>
      <c r="S234" s="109">
        <f>SUMIF('Emission Factors'!$C:$C,'Sample Report Format'!$I234,'Emission Factors'!$M:$M)*SUMIF('Emission Factors'!$C:$C,'Sample Report Format'!$I234,'Emission Factors'!F:F)*$L234/2000</f>
        <v>0</v>
      </c>
      <c r="T234" s="103">
        <f>SUMIF('Emission Factors'!$C:$C,'Sample Report Format'!$I234,'Emission Factors'!$M:$M)*SUMIF('Emission Factors'!$C:$C,'Sample Report Format'!$I234,'Emission Factors'!G:G)*$L234/2000</f>
        <v>0</v>
      </c>
      <c r="U234" s="103">
        <f>SUMIF('Emission Factors'!$C:$C,'Sample Report Format'!$I234,'Emission Factors'!$M:$M)*SUMIF('Emission Factors'!$C:$C,'Sample Report Format'!$I234,'Emission Factors'!H:H)*$L234/2000</f>
        <v>0</v>
      </c>
      <c r="V234" s="103">
        <f>SUMIF('Emission Factors'!$C:$C,'Sample Report Format'!$I234,'Emission Factors'!$M:$M)*SUMIF('Emission Factors'!$C:$C,'Sample Report Format'!$I234,'Emission Factors'!I:I)*$L234/2000</f>
        <v>0</v>
      </c>
      <c r="W234" s="103">
        <f>SUMIF('Emission Factors'!$C:$C,'Sample Report Format'!$I234,'Emission Factors'!$M:$M)*SUMIF('Emission Factors'!$C:$C,'Sample Report Format'!$I234,'Emission Factors'!J:J)*$L234/2000</f>
        <v>0</v>
      </c>
      <c r="X234" s="103">
        <f>SUMIF('Emission Factors'!$C:$C,'Sample Report Format'!$I234,'Emission Factors'!$M:$M)*SUMIF('Emission Factors'!$C:$C,'Sample Report Format'!$I234,'Emission Factors'!K:K)*$L234/2000</f>
        <v>0</v>
      </c>
      <c r="Y234" s="104">
        <f>SUMIF('Emission Factors'!$C:$C,'Sample Report Format'!$I234,'Emission Factors'!$M:$M)*SUMIF('Emission Factors'!$C:$C,'Sample Report Format'!$I234,'Emission Factors'!L:L)*$L234/2000</f>
        <v>0</v>
      </c>
    </row>
    <row r="235" spans="1:25" ht="12.75">
      <c r="A235" s="85"/>
      <c r="B235" s="132"/>
      <c r="C235" s="98" t="e">
        <f>VLOOKUP(B235,'CO AB Dis id'!E229:F243,2,FALSE)</f>
        <v>#N/A</v>
      </c>
      <c r="D235" s="132"/>
      <c r="E235" s="98" t="e">
        <f>VLOOKUP(D235,'CO AB Dis id'!E246:F280,2,FALSE)</f>
        <v>#N/A</v>
      </c>
      <c r="F235" s="33"/>
      <c r="G235" s="98" t="e">
        <f>VLOOKUP(F235,'CO AB Dis id'!$B$4:$C$61,2,FALSE)</f>
        <v>#N/A</v>
      </c>
      <c r="H235" s="33"/>
      <c r="I235" s="84" t="e">
        <f>VLOOKUP($H235,'Emission Factors'!$B:$E,2,FALSE)</f>
        <v>#N/A</v>
      </c>
      <c r="J235" s="84" t="e">
        <f>VLOOKUP($H235,'Emission Factors'!$B:$E,3,FALSE)</f>
        <v>#N/A</v>
      </c>
      <c r="K235" s="84" t="e">
        <f>VLOOKUP($H235,'Emission Factors'!$B:$E,4,FALSE)</f>
        <v>#N/A</v>
      </c>
      <c r="L235" s="33"/>
      <c r="M235" s="33"/>
      <c r="N235" s="77"/>
      <c r="O235" s="77"/>
      <c r="P235" s="77"/>
      <c r="Q235" s="86"/>
      <c r="R235" s="107" t="e">
        <f>VLOOKUP(I235,'Emission Factors'!C:M,11,FALSE)</f>
        <v>#N/A</v>
      </c>
      <c r="S235" s="109">
        <f>SUMIF('Emission Factors'!$C:$C,'Sample Report Format'!$I235,'Emission Factors'!$M:$M)*SUMIF('Emission Factors'!$C:$C,'Sample Report Format'!$I235,'Emission Factors'!F:F)*$L235/2000</f>
        <v>0</v>
      </c>
      <c r="T235" s="103">
        <f>SUMIF('Emission Factors'!$C:$C,'Sample Report Format'!$I235,'Emission Factors'!$M:$M)*SUMIF('Emission Factors'!$C:$C,'Sample Report Format'!$I235,'Emission Factors'!G:G)*$L235/2000</f>
        <v>0</v>
      </c>
      <c r="U235" s="103">
        <f>SUMIF('Emission Factors'!$C:$C,'Sample Report Format'!$I235,'Emission Factors'!$M:$M)*SUMIF('Emission Factors'!$C:$C,'Sample Report Format'!$I235,'Emission Factors'!H:H)*$L235/2000</f>
        <v>0</v>
      </c>
      <c r="V235" s="103">
        <f>SUMIF('Emission Factors'!$C:$C,'Sample Report Format'!$I235,'Emission Factors'!$M:$M)*SUMIF('Emission Factors'!$C:$C,'Sample Report Format'!$I235,'Emission Factors'!I:I)*$L235/2000</f>
        <v>0</v>
      </c>
      <c r="W235" s="103">
        <f>SUMIF('Emission Factors'!$C:$C,'Sample Report Format'!$I235,'Emission Factors'!$M:$M)*SUMIF('Emission Factors'!$C:$C,'Sample Report Format'!$I235,'Emission Factors'!J:J)*$L235/2000</f>
        <v>0</v>
      </c>
      <c r="X235" s="103">
        <f>SUMIF('Emission Factors'!$C:$C,'Sample Report Format'!$I235,'Emission Factors'!$M:$M)*SUMIF('Emission Factors'!$C:$C,'Sample Report Format'!$I235,'Emission Factors'!K:K)*$L235/2000</f>
        <v>0</v>
      </c>
      <c r="Y235" s="104">
        <f>SUMIF('Emission Factors'!$C:$C,'Sample Report Format'!$I235,'Emission Factors'!$M:$M)*SUMIF('Emission Factors'!$C:$C,'Sample Report Format'!$I235,'Emission Factors'!L:L)*$L235/2000</f>
        <v>0</v>
      </c>
    </row>
    <row r="236" spans="1:25" ht="12.75">
      <c r="A236" s="85"/>
      <c r="B236" s="132"/>
      <c r="C236" s="98" t="e">
        <f>VLOOKUP(B236,'CO AB Dis id'!E230:F244,2,FALSE)</f>
        <v>#N/A</v>
      </c>
      <c r="D236" s="132"/>
      <c r="E236" s="98" t="e">
        <f>VLOOKUP(D236,'CO AB Dis id'!E247:F281,2,FALSE)</f>
        <v>#N/A</v>
      </c>
      <c r="F236" s="33"/>
      <c r="G236" s="98" t="e">
        <f>VLOOKUP(F236,'CO AB Dis id'!$B$4:$C$61,2,FALSE)</f>
        <v>#N/A</v>
      </c>
      <c r="H236" s="33"/>
      <c r="I236" s="84" t="e">
        <f>VLOOKUP($H236,'Emission Factors'!$B:$E,2,FALSE)</f>
        <v>#N/A</v>
      </c>
      <c r="J236" s="84" t="e">
        <f>VLOOKUP($H236,'Emission Factors'!$B:$E,3,FALSE)</f>
        <v>#N/A</v>
      </c>
      <c r="K236" s="84" t="e">
        <f>VLOOKUP($H236,'Emission Factors'!$B:$E,4,FALSE)</f>
        <v>#N/A</v>
      </c>
      <c r="L236" s="33"/>
      <c r="M236" s="33"/>
      <c r="N236" s="77"/>
      <c r="O236" s="77"/>
      <c r="P236" s="77"/>
      <c r="Q236" s="86"/>
      <c r="R236" s="107" t="e">
        <f>VLOOKUP(I236,'Emission Factors'!C:M,11,FALSE)</f>
        <v>#N/A</v>
      </c>
      <c r="S236" s="109">
        <f>SUMIF('Emission Factors'!$C:$C,'Sample Report Format'!$I236,'Emission Factors'!$M:$M)*SUMIF('Emission Factors'!$C:$C,'Sample Report Format'!$I236,'Emission Factors'!F:F)*$L236/2000</f>
        <v>0</v>
      </c>
      <c r="T236" s="103">
        <f>SUMIF('Emission Factors'!$C:$C,'Sample Report Format'!$I236,'Emission Factors'!$M:$M)*SUMIF('Emission Factors'!$C:$C,'Sample Report Format'!$I236,'Emission Factors'!G:G)*$L236/2000</f>
        <v>0</v>
      </c>
      <c r="U236" s="103">
        <f>SUMIF('Emission Factors'!$C:$C,'Sample Report Format'!$I236,'Emission Factors'!$M:$M)*SUMIF('Emission Factors'!$C:$C,'Sample Report Format'!$I236,'Emission Factors'!H:H)*$L236/2000</f>
        <v>0</v>
      </c>
      <c r="V236" s="103">
        <f>SUMIF('Emission Factors'!$C:$C,'Sample Report Format'!$I236,'Emission Factors'!$M:$M)*SUMIF('Emission Factors'!$C:$C,'Sample Report Format'!$I236,'Emission Factors'!I:I)*$L236/2000</f>
        <v>0</v>
      </c>
      <c r="W236" s="103">
        <f>SUMIF('Emission Factors'!$C:$C,'Sample Report Format'!$I236,'Emission Factors'!$M:$M)*SUMIF('Emission Factors'!$C:$C,'Sample Report Format'!$I236,'Emission Factors'!J:J)*$L236/2000</f>
        <v>0</v>
      </c>
      <c r="X236" s="103">
        <f>SUMIF('Emission Factors'!$C:$C,'Sample Report Format'!$I236,'Emission Factors'!$M:$M)*SUMIF('Emission Factors'!$C:$C,'Sample Report Format'!$I236,'Emission Factors'!K:K)*$L236/2000</f>
        <v>0</v>
      </c>
      <c r="Y236" s="104">
        <f>SUMIF('Emission Factors'!$C:$C,'Sample Report Format'!$I236,'Emission Factors'!$M:$M)*SUMIF('Emission Factors'!$C:$C,'Sample Report Format'!$I236,'Emission Factors'!L:L)*$L236/2000</f>
        <v>0</v>
      </c>
    </row>
    <row r="237" spans="1:25" ht="12.75">
      <c r="A237" s="85"/>
      <c r="B237" s="132"/>
      <c r="C237" s="98" t="e">
        <f>VLOOKUP(B237,'CO AB Dis id'!E231:F245,2,FALSE)</f>
        <v>#N/A</v>
      </c>
      <c r="D237" s="132"/>
      <c r="E237" s="98" t="e">
        <f>VLOOKUP(D237,'CO AB Dis id'!E248:F282,2,FALSE)</f>
        <v>#N/A</v>
      </c>
      <c r="F237" s="33"/>
      <c r="G237" s="98" t="e">
        <f>VLOOKUP(F237,'CO AB Dis id'!$B$4:$C$61,2,FALSE)</f>
        <v>#N/A</v>
      </c>
      <c r="H237" s="33"/>
      <c r="I237" s="84" t="e">
        <f>VLOOKUP($H237,'Emission Factors'!$B:$E,2,FALSE)</f>
        <v>#N/A</v>
      </c>
      <c r="J237" s="84" t="e">
        <f>VLOOKUP($H237,'Emission Factors'!$B:$E,3,FALSE)</f>
        <v>#N/A</v>
      </c>
      <c r="K237" s="84" t="e">
        <f>VLOOKUP($H237,'Emission Factors'!$B:$E,4,FALSE)</f>
        <v>#N/A</v>
      </c>
      <c r="L237" s="33"/>
      <c r="M237" s="33"/>
      <c r="N237" s="77"/>
      <c r="O237" s="77"/>
      <c r="P237" s="77"/>
      <c r="Q237" s="86"/>
      <c r="R237" s="107" t="e">
        <f>VLOOKUP(I237,'Emission Factors'!C:M,11,FALSE)</f>
        <v>#N/A</v>
      </c>
      <c r="S237" s="109">
        <f>SUMIF('Emission Factors'!$C:$C,'Sample Report Format'!$I237,'Emission Factors'!$M:$M)*SUMIF('Emission Factors'!$C:$C,'Sample Report Format'!$I237,'Emission Factors'!F:F)*$L237/2000</f>
        <v>0</v>
      </c>
      <c r="T237" s="103">
        <f>SUMIF('Emission Factors'!$C:$C,'Sample Report Format'!$I237,'Emission Factors'!$M:$M)*SUMIF('Emission Factors'!$C:$C,'Sample Report Format'!$I237,'Emission Factors'!G:G)*$L237/2000</f>
        <v>0</v>
      </c>
      <c r="U237" s="103">
        <f>SUMIF('Emission Factors'!$C:$C,'Sample Report Format'!$I237,'Emission Factors'!$M:$M)*SUMIF('Emission Factors'!$C:$C,'Sample Report Format'!$I237,'Emission Factors'!H:H)*$L237/2000</f>
        <v>0</v>
      </c>
      <c r="V237" s="103">
        <f>SUMIF('Emission Factors'!$C:$C,'Sample Report Format'!$I237,'Emission Factors'!$M:$M)*SUMIF('Emission Factors'!$C:$C,'Sample Report Format'!$I237,'Emission Factors'!I:I)*$L237/2000</f>
        <v>0</v>
      </c>
      <c r="W237" s="103">
        <f>SUMIF('Emission Factors'!$C:$C,'Sample Report Format'!$I237,'Emission Factors'!$M:$M)*SUMIF('Emission Factors'!$C:$C,'Sample Report Format'!$I237,'Emission Factors'!J:J)*$L237/2000</f>
        <v>0</v>
      </c>
      <c r="X237" s="103">
        <f>SUMIF('Emission Factors'!$C:$C,'Sample Report Format'!$I237,'Emission Factors'!$M:$M)*SUMIF('Emission Factors'!$C:$C,'Sample Report Format'!$I237,'Emission Factors'!K:K)*$L237/2000</f>
        <v>0</v>
      </c>
      <c r="Y237" s="104">
        <f>SUMIF('Emission Factors'!$C:$C,'Sample Report Format'!$I237,'Emission Factors'!$M:$M)*SUMIF('Emission Factors'!$C:$C,'Sample Report Format'!$I237,'Emission Factors'!L:L)*$L237/2000</f>
        <v>0</v>
      </c>
    </row>
    <row r="238" spans="1:25" ht="12.75">
      <c r="A238" s="85"/>
      <c r="B238" s="132"/>
      <c r="C238" s="98" t="e">
        <f>VLOOKUP(B238,'CO AB Dis id'!E232:F246,2,FALSE)</f>
        <v>#N/A</v>
      </c>
      <c r="D238" s="132"/>
      <c r="E238" s="98" t="e">
        <f>VLOOKUP(D238,'CO AB Dis id'!E249:F283,2,FALSE)</f>
        <v>#N/A</v>
      </c>
      <c r="F238" s="33"/>
      <c r="G238" s="98" t="e">
        <f>VLOOKUP(F238,'CO AB Dis id'!$B$4:$C$61,2,FALSE)</f>
        <v>#N/A</v>
      </c>
      <c r="H238" s="33"/>
      <c r="I238" s="84" t="e">
        <f>VLOOKUP($H238,'Emission Factors'!$B:$E,2,FALSE)</f>
        <v>#N/A</v>
      </c>
      <c r="J238" s="84" t="e">
        <f>VLOOKUP($H238,'Emission Factors'!$B:$E,3,FALSE)</f>
        <v>#N/A</v>
      </c>
      <c r="K238" s="84" t="e">
        <f>VLOOKUP($H238,'Emission Factors'!$B:$E,4,FALSE)</f>
        <v>#N/A</v>
      </c>
      <c r="L238" s="33"/>
      <c r="M238" s="33"/>
      <c r="N238" s="77"/>
      <c r="O238" s="77"/>
      <c r="P238" s="77"/>
      <c r="Q238" s="86"/>
      <c r="R238" s="107" t="e">
        <f>VLOOKUP(I238,'Emission Factors'!C:M,11,FALSE)</f>
        <v>#N/A</v>
      </c>
      <c r="S238" s="109">
        <f>SUMIF('Emission Factors'!$C:$C,'Sample Report Format'!$I238,'Emission Factors'!$M:$M)*SUMIF('Emission Factors'!$C:$C,'Sample Report Format'!$I238,'Emission Factors'!F:F)*$L238/2000</f>
        <v>0</v>
      </c>
      <c r="T238" s="103">
        <f>SUMIF('Emission Factors'!$C:$C,'Sample Report Format'!$I238,'Emission Factors'!$M:$M)*SUMIF('Emission Factors'!$C:$C,'Sample Report Format'!$I238,'Emission Factors'!G:G)*$L238/2000</f>
        <v>0</v>
      </c>
      <c r="U238" s="103">
        <f>SUMIF('Emission Factors'!$C:$C,'Sample Report Format'!$I238,'Emission Factors'!$M:$M)*SUMIF('Emission Factors'!$C:$C,'Sample Report Format'!$I238,'Emission Factors'!H:H)*$L238/2000</f>
        <v>0</v>
      </c>
      <c r="V238" s="103">
        <f>SUMIF('Emission Factors'!$C:$C,'Sample Report Format'!$I238,'Emission Factors'!$M:$M)*SUMIF('Emission Factors'!$C:$C,'Sample Report Format'!$I238,'Emission Factors'!I:I)*$L238/2000</f>
        <v>0</v>
      </c>
      <c r="W238" s="103">
        <f>SUMIF('Emission Factors'!$C:$C,'Sample Report Format'!$I238,'Emission Factors'!$M:$M)*SUMIF('Emission Factors'!$C:$C,'Sample Report Format'!$I238,'Emission Factors'!J:J)*$L238/2000</f>
        <v>0</v>
      </c>
      <c r="X238" s="103">
        <f>SUMIF('Emission Factors'!$C:$C,'Sample Report Format'!$I238,'Emission Factors'!$M:$M)*SUMIF('Emission Factors'!$C:$C,'Sample Report Format'!$I238,'Emission Factors'!K:K)*$L238/2000</f>
        <v>0</v>
      </c>
      <c r="Y238" s="104">
        <f>SUMIF('Emission Factors'!$C:$C,'Sample Report Format'!$I238,'Emission Factors'!$M:$M)*SUMIF('Emission Factors'!$C:$C,'Sample Report Format'!$I238,'Emission Factors'!L:L)*$L238/2000</f>
        <v>0</v>
      </c>
    </row>
    <row r="239" spans="1:25" ht="12.75">
      <c r="A239" s="85"/>
      <c r="B239" s="132"/>
      <c r="C239" s="98" t="e">
        <f>VLOOKUP(B239,'CO AB Dis id'!E233:F247,2,FALSE)</f>
        <v>#N/A</v>
      </c>
      <c r="D239" s="132"/>
      <c r="E239" s="98" t="e">
        <f>VLOOKUP(D239,'CO AB Dis id'!E250:F284,2,FALSE)</f>
        <v>#N/A</v>
      </c>
      <c r="F239" s="33"/>
      <c r="G239" s="98" t="e">
        <f>VLOOKUP(F239,'CO AB Dis id'!$B$4:$C$61,2,FALSE)</f>
        <v>#N/A</v>
      </c>
      <c r="H239" s="33"/>
      <c r="I239" s="84" t="e">
        <f>VLOOKUP($H239,'Emission Factors'!$B:$E,2,FALSE)</f>
        <v>#N/A</v>
      </c>
      <c r="J239" s="84" t="e">
        <f>VLOOKUP($H239,'Emission Factors'!$B:$E,3,FALSE)</f>
        <v>#N/A</v>
      </c>
      <c r="K239" s="84" t="e">
        <f>VLOOKUP($H239,'Emission Factors'!$B:$E,4,FALSE)</f>
        <v>#N/A</v>
      </c>
      <c r="L239" s="33"/>
      <c r="M239" s="33"/>
      <c r="N239" s="77"/>
      <c r="O239" s="77"/>
      <c r="P239" s="77"/>
      <c r="Q239" s="86"/>
      <c r="R239" s="107" t="e">
        <f>VLOOKUP(I239,'Emission Factors'!C:M,11,FALSE)</f>
        <v>#N/A</v>
      </c>
      <c r="S239" s="109">
        <f>SUMIF('Emission Factors'!$C:$C,'Sample Report Format'!$I239,'Emission Factors'!$M:$M)*SUMIF('Emission Factors'!$C:$C,'Sample Report Format'!$I239,'Emission Factors'!F:F)*$L239/2000</f>
        <v>0</v>
      </c>
      <c r="T239" s="103">
        <f>SUMIF('Emission Factors'!$C:$C,'Sample Report Format'!$I239,'Emission Factors'!$M:$M)*SUMIF('Emission Factors'!$C:$C,'Sample Report Format'!$I239,'Emission Factors'!G:G)*$L239/2000</f>
        <v>0</v>
      </c>
      <c r="U239" s="103">
        <f>SUMIF('Emission Factors'!$C:$C,'Sample Report Format'!$I239,'Emission Factors'!$M:$M)*SUMIF('Emission Factors'!$C:$C,'Sample Report Format'!$I239,'Emission Factors'!H:H)*$L239/2000</f>
        <v>0</v>
      </c>
      <c r="V239" s="103">
        <f>SUMIF('Emission Factors'!$C:$C,'Sample Report Format'!$I239,'Emission Factors'!$M:$M)*SUMIF('Emission Factors'!$C:$C,'Sample Report Format'!$I239,'Emission Factors'!I:I)*$L239/2000</f>
        <v>0</v>
      </c>
      <c r="W239" s="103">
        <f>SUMIF('Emission Factors'!$C:$C,'Sample Report Format'!$I239,'Emission Factors'!$M:$M)*SUMIF('Emission Factors'!$C:$C,'Sample Report Format'!$I239,'Emission Factors'!J:J)*$L239/2000</f>
        <v>0</v>
      </c>
      <c r="X239" s="103">
        <f>SUMIF('Emission Factors'!$C:$C,'Sample Report Format'!$I239,'Emission Factors'!$M:$M)*SUMIF('Emission Factors'!$C:$C,'Sample Report Format'!$I239,'Emission Factors'!K:K)*$L239/2000</f>
        <v>0</v>
      </c>
      <c r="Y239" s="104">
        <f>SUMIF('Emission Factors'!$C:$C,'Sample Report Format'!$I239,'Emission Factors'!$M:$M)*SUMIF('Emission Factors'!$C:$C,'Sample Report Format'!$I239,'Emission Factors'!L:L)*$L239/2000</f>
        <v>0</v>
      </c>
    </row>
    <row r="240" spans="1:25" ht="12.75">
      <c r="A240" s="85"/>
      <c r="B240" s="132"/>
      <c r="C240" s="98" t="e">
        <f>VLOOKUP(B240,'CO AB Dis id'!E234:F248,2,FALSE)</f>
        <v>#N/A</v>
      </c>
      <c r="D240" s="132"/>
      <c r="E240" s="98" t="e">
        <f>VLOOKUP(D240,'CO AB Dis id'!E251:F285,2,FALSE)</f>
        <v>#N/A</v>
      </c>
      <c r="F240" s="33"/>
      <c r="G240" s="98" t="e">
        <f>VLOOKUP(F240,'CO AB Dis id'!$B$4:$C$61,2,FALSE)</f>
        <v>#N/A</v>
      </c>
      <c r="H240" s="33"/>
      <c r="I240" s="84" t="e">
        <f>VLOOKUP($H240,'Emission Factors'!$B:$E,2,FALSE)</f>
        <v>#N/A</v>
      </c>
      <c r="J240" s="84" t="e">
        <f>VLOOKUP($H240,'Emission Factors'!$B:$E,3,FALSE)</f>
        <v>#N/A</v>
      </c>
      <c r="K240" s="84" t="e">
        <f>VLOOKUP($H240,'Emission Factors'!$B:$E,4,FALSE)</f>
        <v>#N/A</v>
      </c>
      <c r="L240" s="33"/>
      <c r="M240" s="33"/>
      <c r="N240" s="77"/>
      <c r="O240" s="77"/>
      <c r="P240" s="77"/>
      <c r="Q240" s="86"/>
      <c r="R240" s="107" t="e">
        <f>VLOOKUP(I240,'Emission Factors'!C:M,11,FALSE)</f>
        <v>#N/A</v>
      </c>
      <c r="S240" s="109">
        <f>SUMIF('Emission Factors'!$C:$C,'Sample Report Format'!$I240,'Emission Factors'!$M:$M)*SUMIF('Emission Factors'!$C:$C,'Sample Report Format'!$I240,'Emission Factors'!F:F)*$L240/2000</f>
        <v>0</v>
      </c>
      <c r="T240" s="103">
        <f>SUMIF('Emission Factors'!$C:$C,'Sample Report Format'!$I240,'Emission Factors'!$M:$M)*SUMIF('Emission Factors'!$C:$C,'Sample Report Format'!$I240,'Emission Factors'!G:G)*$L240/2000</f>
        <v>0</v>
      </c>
      <c r="U240" s="103">
        <f>SUMIF('Emission Factors'!$C:$C,'Sample Report Format'!$I240,'Emission Factors'!$M:$M)*SUMIF('Emission Factors'!$C:$C,'Sample Report Format'!$I240,'Emission Factors'!H:H)*$L240/2000</f>
        <v>0</v>
      </c>
      <c r="V240" s="103">
        <f>SUMIF('Emission Factors'!$C:$C,'Sample Report Format'!$I240,'Emission Factors'!$M:$M)*SUMIF('Emission Factors'!$C:$C,'Sample Report Format'!$I240,'Emission Factors'!I:I)*$L240/2000</f>
        <v>0</v>
      </c>
      <c r="W240" s="103">
        <f>SUMIF('Emission Factors'!$C:$C,'Sample Report Format'!$I240,'Emission Factors'!$M:$M)*SUMIF('Emission Factors'!$C:$C,'Sample Report Format'!$I240,'Emission Factors'!J:J)*$L240/2000</f>
        <v>0</v>
      </c>
      <c r="X240" s="103">
        <f>SUMIF('Emission Factors'!$C:$C,'Sample Report Format'!$I240,'Emission Factors'!$M:$M)*SUMIF('Emission Factors'!$C:$C,'Sample Report Format'!$I240,'Emission Factors'!K:K)*$L240/2000</f>
        <v>0</v>
      </c>
      <c r="Y240" s="104">
        <f>SUMIF('Emission Factors'!$C:$C,'Sample Report Format'!$I240,'Emission Factors'!$M:$M)*SUMIF('Emission Factors'!$C:$C,'Sample Report Format'!$I240,'Emission Factors'!L:L)*$L240/2000</f>
        <v>0</v>
      </c>
    </row>
    <row r="241" spans="1:25" ht="12.75">
      <c r="A241" s="85"/>
      <c r="B241" s="132"/>
      <c r="C241" s="98" t="e">
        <f>VLOOKUP(B241,'CO AB Dis id'!E235:F249,2,FALSE)</f>
        <v>#N/A</v>
      </c>
      <c r="D241" s="132"/>
      <c r="E241" s="98" t="e">
        <f>VLOOKUP(D241,'CO AB Dis id'!E252:F286,2,FALSE)</f>
        <v>#N/A</v>
      </c>
      <c r="F241" s="33"/>
      <c r="G241" s="98" t="e">
        <f>VLOOKUP(F241,'CO AB Dis id'!$B$4:$C$61,2,FALSE)</f>
        <v>#N/A</v>
      </c>
      <c r="H241" s="33"/>
      <c r="I241" s="84" t="e">
        <f>VLOOKUP($H241,'Emission Factors'!$B:$E,2,FALSE)</f>
        <v>#N/A</v>
      </c>
      <c r="J241" s="84" t="e">
        <f>VLOOKUP($H241,'Emission Factors'!$B:$E,3,FALSE)</f>
        <v>#N/A</v>
      </c>
      <c r="K241" s="84" t="e">
        <f>VLOOKUP($H241,'Emission Factors'!$B:$E,4,FALSE)</f>
        <v>#N/A</v>
      </c>
      <c r="L241" s="33"/>
      <c r="M241" s="33"/>
      <c r="N241" s="77"/>
      <c r="O241" s="77"/>
      <c r="P241" s="77"/>
      <c r="Q241" s="86"/>
      <c r="R241" s="107" t="e">
        <f>VLOOKUP(I241,'Emission Factors'!C:M,11,FALSE)</f>
        <v>#N/A</v>
      </c>
      <c r="S241" s="109">
        <f>SUMIF('Emission Factors'!$C:$C,'Sample Report Format'!$I241,'Emission Factors'!$M:$M)*SUMIF('Emission Factors'!$C:$C,'Sample Report Format'!$I241,'Emission Factors'!F:F)*$L241/2000</f>
        <v>0</v>
      </c>
      <c r="T241" s="103">
        <f>SUMIF('Emission Factors'!$C:$C,'Sample Report Format'!$I241,'Emission Factors'!$M:$M)*SUMIF('Emission Factors'!$C:$C,'Sample Report Format'!$I241,'Emission Factors'!G:G)*$L241/2000</f>
        <v>0</v>
      </c>
      <c r="U241" s="103">
        <f>SUMIF('Emission Factors'!$C:$C,'Sample Report Format'!$I241,'Emission Factors'!$M:$M)*SUMIF('Emission Factors'!$C:$C,'Sample Report Format'!$I241,'Emission Factors'!H:H)*$L241/2000</f>
        <v>0</v>
      </c>
      <c r="V241" s="103">
        <f>SUMIF('Emission Factors'!$C:$C,'Sample Report Format'!$I241,'Emission Factors'!$M:$M)*SUMIF('Emission Factors'!$C:$C,'Sample Report Format'!$I241,'Emission Factors'!I:I)*$L241/2000</f>
        <v>0</v>
      </c>
      <c r="W241" s="103">
        <f>SUMIF('Emission Factors'!$C:$C,'Sample Report Format'!$I241,'Emission Factors'!$M:$M)*SUMIF('Emission Factors'!$C:$C,'Sample Report Format'!$I241,'Emission Factors'!J:J)*$L241/2000</f>
        <v>0</v>
      </c>
      <c r="X241" s="103">
        <f>SUMIF('Emission Factors'!$C:$C,'Sample Report Format'!$I241,'Emission Factors'!$M:$M)*SUMIF('Emission Factors'!$C:$C,'Sample Report Format'!$I241,'Emission Factors'!K:K)*$L241/2000</f>
        <v>0</v>
      </c>
      <c r="Y241" s="104">
        <f>SUMIF('Emission Factors'!$C:$C,'Sample Report Format'!$I241,'Emission Factors'!$M:$M)*SUMIF('Emission Factors'!$C:$C,'Sample Report Format'!$I241,'Emission Factors'!L:L)*$L241/2000</f>
        <v>0</v>
      </c>
    </row>
    <row r="242" spans="1:25" ht="12.75">
      <c r="A242" s="85"/>
      <c r="B242" s="132"/>
      <c r="C242" s="98" t="e">
        <f>VLOOKUP(B242,'CO AB Dis id'!E236:F250,2,FALSE)</f>
        <v>#N/A</v>
      </c>
      <c r="D242" s="132"/>
      <c r="E242" s="98" t="e">
        <f>VLOOKUP(D242,'CO AB Dis id'!E253:F287,2,FALSE)</f>
        <v>#N/A</v>
      </c>
      <c r="F242" s="33"/>
      <c r="G242" s="98" t="e">
        <f>VLOOKUP(F242,'CO AB Dis id'!$B$4:$C$61,2,FALSE)</f>
        <v>#N/A</v>
      </c>
      <c r="H242" s="33"/>
      <c r="I242" s="84" t="e">
        <f>VLOOKUP($H242,'Emission Factors'!$B:$E,2,FALSE)</f>
        <v>#N/A</v>
      </c>
      <c r="J242" s="84" t="e">
        <f>VLOOKUP($H242,'Emission Factors'!$B:$E,3,FALSE)</f>
        <v>#N/A</v>
      </c>
      <c r="K242" s="84" t="e">
        <f>VLOOKUP($H242,'Emission Factors'!$B:$E,4,FALSE)</f>
        <v>#N/A</v>
      </c>
      <c r="L242" s="33"/>
      <c r="M242" s="33"/>
      <c r="N242" s="77"/>
      <c r="O242" s="77"/>
      <c r="P242" s="77"/>
      <c r="Q242" s="86"/>
      <c r="R242" s="107" t="e">
        <f>VLOOKUP(I242,'Emission Factors'!C:M,11,FALSE)</f>
        <v>#N/A</v>
      </c>
      <c r="S242" s="109">
        <f>SUMIF('Emission Factors'!$C:$C,'Sample Report Format'!$I242,'Emission Factors'!$M:$M)*SUMIF('Emission Factors'!$C:$C,'Sample Report Format'!$I242,'Emission Factors'!F:F)*$L242/2000</f>
        <v>0</v>
      </c>
      <c r="T242" s="103">
        <f>SUMIF('Emission Factors'!$C:$C,'Sample Report Format'!$I242,'Emission Factors'!$M:$M)*SUMIF('Emission Factors'!$C:$C,'Sample Report Format'!$I242,'Emission Factors'!G:G)*$L242/2000</f>
        <v>0</v>
      </c>
      <c r="U242" s="103">
        <f>SUMIF('Emission Factors'!$C:$C,'Sample Report Format'!$I242,'Emission Factors'!$M:$M)*SUMIF('Emission Factors'!$C:$C,'Sample Report Format'!$I242,'Emission Factors'!H:H)*$L242/2000</f>
        <v>0</v>
      </c>
      <c r="V242" s="103">
        <f>SUMIF('Emission Factors'!$C:$C,'Sample Report Format'!$I242,'Emission Factors'!$M:$M)*SUMIF('Emission Factors'!$C:$C,'Sample Report Format'!$I242,'Emission Factors'!I:I)*$L242/2000</f>
        <v>0</v>
      </c>
      <c r="W242" s="103">
        <f>SUMIF('Emission Factors'!$C:$C,'Sample Report Format'!$I242,'Emission Factors'!$M:$M)*SUMIF('Emission Factors'!$C:$C,'Sample Report Format'!$I242,'Emission Factors'!J:J)*$L242/2000</f>
        <v>0</v>
      </c>
      <c r="X242" s="103">
        <f>SUMIF('Emission Factors'!$C:$C,'Sample Report Format'!$I242,'Emission Factors'!$M:$M)*SUMIF('Emission Factors'!$C:$C,'Sample Report Format'!$I242,'Emission Factors'!K:K)*$L242/2000</f>
        <v>0</v>
      </c>
      <c r="Y242" s="104">
        <f>SUMIF('Emission Factors'!$C:$C,'Sample Report Format'!$I242,'Emission Factors'!$M:$M)*SUMIF('Emission Factors'!$C:$C,'Sample Report Format'!$I242,'Emission Factors'!L:L)*$L242/2000</f>
        <v>0</v>
      </c>
    </row>
    <row r="243" spans="1:25" ht="12.75">
      <c r="A243" s="85"/>
      <c r="B243" s="132"/>
      <c r="C243" s="98" t="e">
        <f>VLOOKUP(B243,'CO AB Dis id'!E237:F251,2,FALSE)</f>
        <v>#N/A</v>
      </c>
      <c r="D243" s="132"/>
      <c r="E243" s="98" t="e">
        <f>VLOOKUP(D243,'CO AB Dis id'!E254:F288,2,FALSE)</f>
        <v>#N/A</v>
      </c>
      <c r="F243" s="33"/>
      <c r="G243" s="98" t="e">
        <f>VLOOKUP(F243,'CO AB Dis id'!$B$4:$C$61,2,FALSE)</f>
        <v>#N/A</v>
      </c>
      <c r="H243" s="33"/>
      <c r="I243" s="84" t="e">
        <f>VLOOKUP($H243,'Emission Factors'!$B:$E,2,FALSE)</f>
        <v>#N/A</v>
      </c>
      <c r="J243" s="84" t="e">
        <f>VLOOKUP($H243,'Emission Factors'!$B:$E,3,FALSE)</f>
        <v>#N/A</v>
      </c>
      <c r="K243" s="84" t="e">
        <f>VLOOKUP($H243,'Emission Factors'!$B:$E,4,FALSE)</f>
        <v>#N/A</v>
      </c>
      <c r="L243" s="33"/>
      <c r="M243" s="33"/>
      <c r="N243" s="77"/>
      <c r="O243" s="77"/>
      <c r="P243" s="77"/>
      <c r="Q243" s="86"/>
      <c r="R243" s="107" t="e">
        <f>VLOOKUP(I243,'Emission Factors'!C:M,11,FALSE)</f>
        <v>#N/A</v>
      </c>
      <c r="S243" s="109">
        <f>SUMIF('Emission Factors'!$C:$C,'Sample Report Format'!$I243,'Emission Factors'!$M:$M)*SUMIF('Emission Factors'!$C:$C,'Sample Report Format'!$I243,'Emission Factors'!F:F)*$L243/2000</f>
        <v>0</v>
      </c>
      <c r="T243" s="103">
        <f>SUMIF('Emission Factors'!$C:$C,'Sample Report Format'!$I243,'Emission Factors'!$M:$M)*SUMIF('Emission Factors'!$C:$C,'Sample Report Format'!$I243,'Emission Factors'!G:G)*$L243/2000</f>
        <v>0</v>
      </c>
      <c r="U243" s="103">
        <f>SUMIF('Emission Factors'!$C:$C,'Sample Report Format'!$I243,'Emission Factors'!$M:$M)*SUMIF('Emission Factors'!$C:$C,'Sample Report Format'!$I243,'Emission Factors'!H:H)*$L243/2000</f>
        <v>0</v>
      </c>
      <c r="V243" s="103">
        <f>SUMIF('Emission Factors'!$C:$C,'Sample Report Format'!$I243,'Emission Factors'!$M:$M)*SUMIF('Emission Factors'!$C:$C,'Sample Report Format'!$I243,'Emission Factors'!I:I)*$L243/2000</f>
        <v>0</v>
      </c>
      <c r="W243" s="103">
        <f>SUMIF('Emission Factors'!$C:$C,'Sample Report Format'!$I243,'Emission Factors'!$M:$M)*SUMIF('Emission Factors'!$C:$C,'Sample Report Format'!$I243,'Emission Factors'!J:J)*$L243/2000</f>
        <v>0</v>
      </c>
      <c r="X243" s="103">
        <f>SUMIF('Emission Factors'!$C:$C,'Sample Report Format'!$I243,'Emission Factors'!$M:$M)*SUMIF('Emission Factors'!$C:$C,'Sample Report Format'!$I243,'Emission Factors'!K:K)*$L243/2000</f>
        <v>0</v>
      </c>
      <c r="Y243" s="104">
        <f>SUMIF('Emission Factors'!$C:$C,'Sample Report Format'!$I243,'Emission Factors'!$M:$M)*SUMIF('Emission Factors'!$C:$C,'Sample Report Format'!$I243,'Emission Factors'!L:L)*$L243/2000</f>
        <v>0</v>
      </c>
    </row>
    <row r="244" spans="1:25" ht="12.75">
      <c r="A244" s="85"/>
      <c r="B244" s="132"/>
      <c r="C244" s="98" t="e">
        <f>VLOOKUP(B244,'CO AB Dis id'!E238:F252,2,FALSE)</f>
        <v>#N/A</v>
      </c>
      <c r="D244" s="132"/>
      <c r="E244" s="98" t="e">
        <f>VLOOKUP(D244,'CO AB Dis id'!E255:F289,2,FALSE)</f>
        <v>#N/A</v>
      </c>
      <c r="F244" s="33"/>
      <c r="G244" s="98" t="e">
        <f>VLOOKUP(F244,'CO AB Dis id'!$B$4:$C$61,2,FALSE)</f>
        <v>#N/A</v>
      </c>
      <c r="H244" s="33"/>
      <c r="I244" s="84" t="e">
        <f>VLOOKUP($H244,'Emission Factors'!$B:$E,2,FALSE)</f>
        <v>#N/A</v>
      </c>
      <c r="J244" s="84" t="e">
        <f>VLOOKUP($H244,'Emission Factors'!$B:$E,3,FALSE)</f>
        <v>#N/A</v>
      </c>
      <c r="K244" s="84" t="e">
        <f>VLOOKUP($H244,'Emission Factors'!$B:$E,4,FALSE)</f>
        <v>#N/A</v>
      </c>
      <c r="L244" s="33"/>
      <c r="M244" s="33"/>
      <c r="N244" s="77"/>
      <c r="O244" s="77"/>
      <c r="P244" s="77"/>
      <c r="Q244" s="86"/>
      <c r="R244" s="107" t="e">
        <f>VLOOKUP(I244,'Emission Factors'!C:M,11,FALSE)</f>
        <v>#N/A</v>
      </c>
      <c r="S244" s="109">
        <f>SUMIF('Emission Factors'!$C:$C,'Sample Report Format'!$I244,'Emission Factors'!$M:$M)*SUMIF('Emission Factors'!$C:$C,'Sample Report Format'!$I244,'Emission Factors'!F:F)*$L244/2000</f>
        <v>0</v>
      </c>
      <c r="T244" s="103">
        <f>SUMIF('Emission Factors'!$C:$C,'Sample Report Format'!$I244,'Emission Factors'!$M:$M)*SUMIF('Emission Factors'!$C:$C,'Sample Report Format'!$I244,'Emission Factors'!G:G)*$L244/2000</f>
        <v>0</v>
      </c>
      <c r="U244" s="103">
        <f>SUMIF('Emission Factors'!$C:$C,'Sample Report Format'!$I244,'Emission Factors'!$M:$M)*SUMIF('Emission Factors'!$C:$C,'Sample Report Format'!$I244,'Emission Factors'!H:H)*$L244/2000</f>
        <v>0</v>
      </c>
      <c r="V244" s="103">
        <f>SUMIF('Emission Factors'!$C:$C,'Sample Report Format'!$I244,'Emission Factors'!$M:$M)*SUMIF('Emission Factors'!$C:$C,'Sample Report Format'!$I244,'Emission Factors'!I:I)*$L244/2000</f>
        <v>0</v>
      </c>
      <c r="W244" s="103">
        <f>SUMIF('Emission Factors'!$C:$C,'Sample Report Format'!$I244,'Emission Factors'!$M:$M)*SUMIF('Emission Factors'!$C:$C,'Sample Report Format'!$I244,'Emission Factors'!J:J)*$L244/2000</f>
        <v>0</v>
      </c>
      <c r="X244" s="103">
        <f>SUMIF('Emission Factors'!$C:$C,'Sample Report Format'!$I244,'Emission Factors'!$M:$M)*SUMIF('Emission Factors'!$C:$C,'Sample Report Format'!$I244,'Emission Factors'!K:K)*$L244/2000</f>
        <v>0</v>
      </c>
      <c r="Y244" s="104">
        <f>SUMIF('Emission Factors'!$C:$C,'Sample Report Format'!$I244,'Emission Factors'!$M:$M)*SUMIF('Emission Factors'!$C:$C,'Sample Report Format'!$I244,'Emission Factors'!L:L)*$L244/2000</f>
        <v>0</v>
      </c>
    </row>
    <row r="245" spans="1:25" ht="12.75">
      <c r="A245" s="85"/>
      <c r="B245" s="132"/>
      <c r="C245" s="98" t="e">
        <f>VLOOKUP(B245,'CO AB Dis id'!E239:F253,2,FALSE)</f>
        <v>#N/A</v>
      </c>
      <c r="D245" s="132"/>
      <c r="E245" s="98" t="e">
        <f>VLOOKUP(D245,'CO AB Dis id'!E256:F290,2,FALSE)</f>
        <v>#N/A</v>
      </c>
      <c r="F245" s="33"/>
      <c r="G245" s="98" t="e">
        <f>VLOOKUP(F245,'CO AB Dis id'!$B$4:$C$61,2,FALSE)</f>
        <v>#N/A</v>
      </c>
      <c r="H245" s="33"/>
      <c r="I245" s="84" t="e">
        <f>VLOOKUP($H245,'Emission Factors'!$B:$E,2,FALSE)</f>
        <v>#N/A</v>
      </c>
      <c r="J245" s="84" t="e">
        <f>VLOOKUP($H245,'Emission Factors'!$B:$E,3,FALSE)</f>
        <v>#N/A</v>
      </c>
      <c r="K245" s="84" t="e">
        <f>VLOOKUP($H245,'Emission Factors'!$B:$E,4,FALSE)</f>
        <v>#N/A</v>
      </c>
      <c r="L245" s="33"/>
      <c r="M245" s="33"/>
      <c r="N245" s="77"/>
      <c r="O245" s="77"/>
      <c r="P245" s="77"/>
      <c r="Q245" s="86"/>
      <c r="R245" s="107" t="e">
        <f>VLOOKUP(I245,'Emission Factors'!C:M,11,FALSE)</f>
        <v>#N/A</v>
      </c>
      <c r="S245" s="109">
        <f>SUMIF('Emission Factors'!$C:$C,'Sample Report Format'!$I245,'Emission Factors'!$M:$M)*SUMIF('Emission Factors'!$C:$C,'Sample Report Format'!$I245,'Emission Factors'!F:F)*$L245/2000</f>
        <v>0</v>
      </c>
      <c r="T245" s="103">
        <f>SUMIF('Emission Factors'!$C:$C,'Sample Report Format'!$I245,'Emission Factors'!$M:$M)*SUMIF('Emission Factors'!$C:$C,'Sample Report Format'!$I245,'Emission Factors'!G:G)*$L245/2000</f>
        <v>0</v>
      </c>
      <c r="U245" s="103">
        <f>SUMIF('Emission Factors'!$C:$C,'Sample Report Format'!$I245,'Emission Factors'!$M:$M)*SUMIF('Emission Factors'!$C:$C,'Sample Report Format'!$I245,'Emission Factors'!H:H)*$L245/2000</f>
        <v>0</v>
      </c>
      <c r="V245" s="103">
        <f>SUMIF('Emission Factors'!$C:$C,'Sample Report Format'!$I245,'Emission Factors'!$M:$M)*SUMIF('Emission Factors'!$C:$C,'Sample Report Format'!$I245,'Emission Factors'!I:I)*$L245/2000</f>
        <v>0</v>
      </c>
      <c r="W245" s="103">
        <f>SUMIF('Emission Factors'!$C:$C,'Sample Report Format'!$I245,'Emission Factors'!$M:$M)*SUMIF('Emission Factors'!$C:$C,'Sample Report Format'!$I245,'Emission Factors'!J:J)*$L245/2000</f>
        <v>0</v>
      </c>
      <c r="X245" s="103">
        <f>SUMIF('Emission Factors'!$C:$C,'Sample Report Format'!$I245,'Emission Factors'!$M:$M)*SUMIF('Emission Factors'!$C:$C,'Sample Report Format'!$I245,'Emission Factors'!K:K)*$L245/2000</f>
        <v>0</v>
      </c>
      <c r="Y245" s="104">
        <f>SUMIF('Emission Factors'!$C:$C,'Sample Report Format'!$I245,'Emission Factors'!$M:$M)*SUMIF('Emission Factors'!$C:$C,'Sample Report Format'!$I245,'Emission Factors'!L:L)*$L245/2000</f>
        <v>0</v>
      </c>
    </row>
    <row r="246" spans="1:25" ht="12.75">
      <c r="A246" s="85"/>
      <c r="B246" s="132"/>
      <c r="C246" s="98" t="e">
        <f>VLOOKUP(B246,'CO AB Dis id'!E240:F254,2,FALSE)</f>
        <v>#N/A</v>
      </c>
      <c r="D246" s="132"/>
      <c r="E246" s="98" t="e">
        <f>VLOOKUP(D246,'CO AB Dis id'!E257:F291,2,FALSE)</f>
        <v>#N/A</v>
      </c>
      <c r="F246" s="33"/>
      <c r="G246" s="98" t="e">
        <f>VLOOKUP(F246,'CO AB Dis id'!$B$4:$C$61,2,FALSE)</f>
        <v>#N/A</v>
      </c>
      <c r="H246" s="33"/>
      <c r="I246" s="84" t="e">
        <f>VLOOKUP($H246,'Emission Factors'!$B:$E,2,FALSE)</f>
        <v>#N/A</v>
      </c>
      <c r="J246" s="84" t="e">
        <f>VLOOKUP($H246,'Emission Factors'!$B:$E,3,FALSE)</f>
        <v>#N/A</v>
      </c>
      <c r="K246" s="84" t="e">
        <f>VLOOKUP($H246,'Emission Factors'!$B:$E,4,FALSE)</f>
        <v>#N/A</v>
      </c>
      <c r="L246" s="33"/>
      <c r="M246" s="33"/>
      <c r="N246" s="77"/>
      <c r="O246" s="77"/>
      <c r="P246" s="77"/>
      <c r="Q246" s="86"/>
      <c r="R246" s="107" t="e">
        <f>VLOOKUP(I246,'Emission Factors'!C:M,11,FALSE)</f>
        <v>#N/A</v>
      </c>
      <c r="S246" s="109">
        <f>SUMIF('Emission Factors'!$C:$C,'Sample Report Format'!$I246,'Emission Factors'!$M:$M)*SUMIF('Emission Factors'!$C:$C,'Sample Report Format'!$I246,'Emission Factors'!F:F)*$L246/2000</f>
        <v>0</v>
      </c>
      <c r="T246" s="103">
        <f>SUMIF('Emission Factors'!$C:$C,'Sample Report Format'!$I246,'Emission Factors'!$M:$M)*SUMIF('Emission Factors'!$C:$C,'Sample Report Format'!$I246,'Emission Factors'!G:G)*$L246/2000</f>
        <v>0</v>
      </c>
      <c r="U246" s="103">
        <f>SUMIF('Emission Factors'!$C:$C,'Sample Report Format'!$I246,'Emission Factors'!$M:$M)*SUMIF('Emission Factors'!$C:$C,'Sample Report Format'!$I246,'Emission Factors'!H:H)*$L246/2000</f>
        <v>0</v>
      </c>
      <c r="V246" s="103">
        <f>SUMIF('Emission Factors'!$C:$C,'Sample Report Format'!$I246,'Emission Factors'!$M:$M)*SUMIF('Emission Factors'!$C:$C,'Sample Report Format'!$I246,'Emission Factors'!I:I)*$L246/2000</f>
        <v>0</v>
      </c>
      <c r="W246" s="103">
        <f>SUMIF('Emission Factors'!$C:$C,'Sample Report Format'!$I246,'Emission Factors'!$M:$M)*SUMIF('Emission Factors'!$C:$C,'Sample Report Format'!$I246,'Emission Factors'!J:J)*$L246/2000</f>
        <v>0</v>
      </c>
      <c r="X246" s="103">
        <f>SUMIF('Emission Factors'!$C:$C,'Sample Report Format'!$I246,'Emission Factors'!$M:$M)*SUMIF('Emission Factors'!$C:$C,'Sample Report Format'!$I246,'Emission Factors'!K:K)*$L246/2000</f>
        <v>0</v>
      </c>
      <c r="Y246" s="104">
        <f>SUMIF('Emission Factors'!$C:$C,'Sample Report Format'!$I246,'Emission Factors'!$M:$M)*SUMIF('Emission Factors'!$C:$C,'Sample Report Format'!$I246,'Emission Factors'!L:L)*$L246/2000</f>
        <v>0</v>
      </c>
    </row>
    <row r="247" spans="1:25" ht="12.75">
      <c r="A247" s="85"/>
      <c r="B247" s="132"/>
      <c r="C247" s="98" t="e">
        <f>VLOOKUP(B247,'CO AB Dis id'!E241:F255,2,FALSE)</f>
        <v>#N/A</v>
      </c>
      <c r="D247" s="132"/>
      <c r="E247" s="98" t="e">
        <f>VLOOKUP(D247,'CO AB Dis id'!E258:F292,2,FALSE)</f>
        <v>#N/A</v>
      </c>
      <c r="F247" s="33"/>
      <c r="G247" s="98" t="e">
        <f>VLOOKUP(F247,'CO AB Dis id'!$B$4:$C$61,2,FALSE)</f>
        <v>#N/A</v>
      </c>
      <c r="H247" s="33"/>
      <c r="I247" s="84" t="e">
        <f>VLOOKUP($H247,'Emission Factors'!$B:$E,2,FALSE)</f>
        <v>#N/A</v>
      </c>
      <c r="J247" s="84" t="e">
        <f>VLOOKUP($H247,'Emission Factors'!$B:$E,3,FALSE)</f>
        <v>#N/A</v>
      </c>
      <c r="K247" s="84" t="e">
        <f>VLOOKUP($H247,'Emission Factors'!$B:$E,4,FALSE)</f>
        <v>#N/A</v>
      </c>
      <c r="L247" s="33"/>
      <c r="M247" s="33"/>
      <c r="N247" s="77"/>
      <c r="O247" s="77"/>
      <c r="P247" s="77"/>
      <c r="Q247" s="86"/>
      <c r="R247" s="107" t="e">
        <f>VLOOKUP(I247,'Emission Factors'!C:M,11,FALSE)</f>
        <v>#N/A</v>
      </c>
      <c r="S247" s="109">
        <f>SUMIF('Emission Factors'!$C:$C,'Sample Report Format'!$I247,'Emission Factors'!$M:$M)*SUMIF('Emission Factors'!$C:$C,'Sample Report Format'!$I247,'Emission Factors'!F:F)*$L247/2000</f>
        <v>0</v>
      </c>
      <c r="T247" s="103">
        <f>SUMIF('Emission Factors'!$C:$C,'Sample Report Format'!$I247,'Emission Factors'!$M:$M)*SUMIF('Emission Factors'!$C:$C,'Sample Report Format'!$I247,'Emission Factors'!G:G)*$L247/2000</f>
        <v>0</v>
      </c>
      <c r="U247" s="103">
        <f>SUMIF('Emission Factors'!$C:$C,'Sample Report Format'!$I247,'Emission Factors'!$M:$M)*SUMIF('Emission Factors'!$C:$C,'Sample Report Format'!$I247,'Emission Factors'!H:H)*$L247/2000</f>
        <v>0</v>
      </c>
      <c r="V247" s="103">
        <f>SUMIF('Emission Factors'!$C:$C,'Sample Report Format'!$I247,'Emission Factors'!$M:$M)*SUMIF('Emission Factors'!$C:$C,'Sample Report Format'!$I247,'Emission Factors'!I:I)*$L247/2000</f>
        <v>0</v>
      </c>
      <c r="W247" s="103">
        <f>SUMIF('Emission Factors'!$C:$C,'Sample Report Format'!$I247,'Emission Factors'!$M:$M)*SUMIF('Emission Factors'!$C:$C,'Sample Report Format'!$I247,'Emission Factors'!J:J)*$L247/2000</f>
        <v>0</v>
      </c>
      <c r="X247" s="103">
        <f>SUMIF('Emission Factors'!$C:$C,'Sample Report Format'!$I247,'Emission Factors'!$M:$M)*SUMIF('Emission Factors'!$C:$C,'Sample Report Format'!$I247,'Emission Factors'!K:K)*$L247/2000</f>
        <v>0</v>
      </c>
      <c r="Y247" s="104">
        <f>SUMIF('Emission Factors'!$C:$C,'Sample Report Format'!$I247,'Emission Factors'!$M:$M)*SUMIF('Emission Factors'!$C:$C,'Sample Report Format'!$I247,'Emission Factors'!L:L)*$L247/2000</f>
        <v>0</v>
      </c>
    </row>
    <row r="248" spans="1:25" ht="12.75">
      <c r="A248" s="85"/>
      <c r="B248" s="132"/>
      <c r="C248" s="98" t="e">
        <f>VLOOKUP(B248,'CO AB Dis id'!E242:F256,2,FALSE)</f>
        <v>#N/A</v>
      </c>
      <c r="D248" s="132"/>
      <c r="E248" s="98" t="e">
        <f>VLOOKUP(D248,'CO AB Dis id'!E259:F293,2,FALSE)</f>
        <v>#N/A</v>
      </c>
      <c r="F248" s="33"/>
      <c r="G248" s="98" t="e">
        <f>VLOOKUP(F248,'CO AB Dis id'!$B$4:$C$61,2,FALSE)</f>
        <v>#N/A</v>
      </c>
      <c r="H248" s="33"/>
      <c r="I248" s="84" t="e">
        <f>VLOOKUP($H248,'Emission Factors'!$B:$E,2,FALSE)</f>
        <v>#N/A</v>
      </c>
      <c r="J248" s="84" t="e">
        <f>VLOOKUP($H248,'Emission Factors'!$B:$E,3,FALSE)</f>
        <v>#N/A</v>
      </c>
      <c r="K248" s="84" t="e">
        <f>VLOOKUP($H248,'Emission Factors'!$B:$E,4,FALSE)</f>
        <v>#N/A</v>
      </c>
      <c r="L248" s="33"/>
      <c r="M248" s="33"/>
      <c r="N248" s="77"/>
      <c r="O248" s="77"/>
      <c r="P248" s="77"/>
      <c r="Q248" s="86"/>
      <c r="R248" s="107" t="e">
        <f>VLOOKUP(I248,'Emission Factors'!C:M,11,FALSE)</f>
        <v>#N/A</v>
      </c>
      <c r="S248" s="109">
        <f>SUMIF('Emission Factors'!$C:$C,'Sample Report Format'!$I248,'Emission Factors'!$M:$M)*SUMIF('Emission Factors'!$C:$C,'Sample Report Format'!$I248,'Emission Factors'!F:F)*$L248/2000</f>
        <v>0</v>
      </c>
      <c r="T248" s="103">
        <f>SUMIF('Emission Factors'!$C:$C,'Sample Report Format'!$I248,'Emission Factors'!$M:$M)*SUMIF('Emission Factors'!$C:$C,'Sample Report Format'!$I248,'Emission Factors'!G:G)*$L248/2000</f>
        <v>0</v>
      </c>
      <c r="U248" s="103">
        <f>SUMIF('Emission Factors'!$C:$C,'Sample Report Format'!$I248,'Emission Factors'!$M:$M)*SUMIF('Emission Factors'!$C:$C,'Sample Report Format'!$I248,'Emission Factors'!H:H)*$L248/2000</f>
        <v>0</v>
      </c>
      <c r="V248" s="103">
        <f>SUMIF('Emission Factors'!$C:$C,'Sample Report Format'!$I248,'Emission Factors'!$M:$M)*SUMIF('Emission Factors'!$C:$C,'Sample Report Format'!$I248,'Emission Factors'!I:I)*$L248/2000</f>
        <v>0</v>
      </c>
      <c r="W248" s="103">
        <f>SUMIF('Emission Factors'!$C:$C,'Sample Report Format'!$I248,'Emission Factors'!$M:$M)*SUMIF('Emission Factors'!$C:$C,'Sample Report Format'!$I248,'Emission Factors'!J:J)*$L248/2000</f>
        <v>0</v>
      </c>
      <c r="X248" s="103">
        <f>SUMIF('Emission Factors'!$C:$C,'Sample Report Format'!$I248,'Emission Factors'!$M:$M)*SUMIF('Emission Factors'!$C:$C,'Sample Report Format'!$I248,'Emission Factors'!K:K)*$L248/2000</f>
        <v>0</v>
      </c>
      <c r="Y248" s="104">
        <f>SUMIF('Emission Factors'!$C:$C,'Sample Report Format'!$I248,'Emission Factors'!$M:$M)*SUMIF('Emission Factors'!$C:$C,'Sample Report Format'!$I248,'Emission Factors'!L:L)*$L248/2000</f>
        <v>0</v>
      </c>
    </row>
    <row r="249" spans="1:25" ht="12.75">
      <c r="A249" s="85"/>
      <c r="B249" s="132"/>
      <c r="C249" s="98" t="e">
        <f>VLOOKUP(B249,'CO AB Dis id'!E243:F257,2,FALSE)</f>
        <v>#N/A</v>
      </c>
      <c r="D249" s="132"/>
      <c r="E249" s="98" t="e">
        <f>VLOOKUP(D249,'CO AB Dis id'!E260:F294,2,FALSE)</f>
        <v>#N/A</v>
      </c>
      <c r="F249" s="33"/>
      <c r="G249" s="98" t="e">
        <f>VLOOKUP(F249,'CO AB Dis id'!$B$4:$C$61,2,FALSE)</f>
        <v>#N/A</v>
      </c>
      <c r="H249" s="33"/>
      <c r="I249" s="84" t="e">
        <f>VLOOKUP($H249,'Emission Factors'!$B:$E,2,FALSE)</f>
        <v>#N/A</v>
      </c>
      <c r="J249" s="84" t="e">
        <f>VLOOKUP($H249,'Emission Factors'!$B:$E,3,FALSE)</f>
        <v>#N/A</v>
      </c>
      <c r="K249" s="84" t="e">
        <f>VLOOKUP($H249,'Emission Factors'!$B:$E,4,FALSE)</f>
        <v>#N/A</v>
      </c>
      <c r="L249" s="33"/>
      <c r="M249" s="33"/>
      <c r="N249" s="77"/>
      <c r="O249" s="77"/>
      <c r="P249" s="77"/>
      <c r="Q249" s="86"/>
      <c r="R249" s="107" t="e">
        <f>VLOOKUP(I249,'Emission Factors'!C:M,11,FALSE)</f>
        <v>#N/A</v>
      </c>
      <c r="S249" s="109">
        <f>SUMIF('Emission Factors'!$C:$C,'Sample Report Format'!$I249,'Emission Factors'!$M:$M)*SUMIF('Emission Factors'!$C:$C,'Sample Report Format'!$I249,'Emission Factors'!F:F)*$L249/2000</f>
        <v>0</v>
      </c>
      <c r="T249" s="103">
        <f>SUMIF('Emission Factors'!$C:$C,'Sample Report Format'!$I249,'Emission Factors'!$M:$M)*SUMIF('Emission Factors'!$C:$C,'Sample Report Format'!$I249,'Emission Factors'!G:G)*$L249/2000</f>
        <v>0</v>
      </c>
      <c r="U249" s="103">
        <f>SUMIF('Emission Factors'!$C:$C,'Sample Report Format'!$I249,'Emission Factors'!$M:$M)*SUMIF('Emission Factors'!$C:$C,'Sample Report Format'!$I249,'Emission Factors'!H:H)*$L249/2000</f>
        <v>0</v>
      </c>
      <c r="V249" s="103">
        <f>SUMIF('Emission Factors'!$C:$C,'Sample Report Format'!$I249,'Emission Factors'!$M:$M)*SUMIF('Emission Factors'!$C:$C,'Sample Report Format'!$I249,'Emission Factors'!I:I)*$L249/2000</f>
        <v>0</v>
      </c>
      <c r="W249" s="103">
        <f>SUMIF('Emission Factors'!$C:$C,'Sample Report Format'!$I249,'Emission Factors'!$M:$M)*SUMIF('Emission Factors'!$C:$C,'Sample Report Format'!$I249,'Emission Factors'!J:J)*$L249/2000</f>
        <v>0</v>
      </c>
      <c r="X249" s="103">
        <f>SUMIF('Emission Factors'!$C:$C,'Sample Report Format'!$I249,'Emission Factors'!$M:$M)*SUMIF('Emission Factors'!$C:$C,'Sample Report Format'!$I249,'Emission Factors'!K:K)*$L249/2000</f>
        <v>0</v>
      </c>
      <c r="Y249" s="104">
        <f>SUMIF('Emission Factors'!$C:$C,'Sample Report Format'!$I249,'Emission Factors'!$M:$M)*SUMIF('Emission Factors'!$C:$C,'Sample Report Format'!$I249,'Emission Factors'!L:L)*$L249/2000</f>
        <v>0</v>
      </c>
    </row>
    <row r="250" spans="1:25" ht="12.75">
      <c r="A250" s="85"/>
      <c r="B250" s="132"/>
      <c r="C250" s="98" t="e">
        <f>VLOOKUP(B250,'CO AB Dis id'!E244:F258,2,FALSE)</f>
        <v>#N/A</v>
      </c>
      <c r="D250" s="132"/>
      <c r="E250" s="98" t="e">
        <f>VLOOKUP(D250,'CO AB Dis id'!E261:F295,2,FALSE)</f>
        <v>#N/A</v>
      </c>
      <c r="F250" s="33"/>
      <c r="G250" s="98" t="e">
        <f>VLOOKUP(F250,'CO AB Dis id'!$B$4:$C$61,2,FALSE)</f>
        <v>#N/A</v>
      </c>
      <c r="H250" s="33"/>
      <c r="I250" s="84" t="e">
        <f>VLOOKUP($H250,'Emission Factors'!$B:$E,2,FALSE)</f>
        <v>#N/A</v>
      </c>
      <c r="J250" s="84" t="e">
        <f>VLOOKUP($H250,'Emission Factors'!$B:$E,3,FALSE)</f>
        <v>#N/A</v>
      </c>
      <c r="K250" s="84" t="e">
        <f>VLOOKUP($H250,'Emission Factors'!$B:$E,4,FALSE)</f>
        <v>#N/A</v>
      </c>
      <c r="L250" s="33"/>
      <c r="M250" s="33"/>
      <c r="N250" s="77"/>
      <c r="O250" s="77"/>
      <c r="P250" s="77"/>
      <c r="Q250" s="86"/>
      <c r="R250" s="107" t="e">
        <f>VLOOKUP(I250,'Emission Factors'!C:M,11,FALSE)</f>
        <v>#N/A</v>
      </c>
      <c r="S250" s="109">
        <f>SUMIF('Emission Factors'!$C:$C,'Sample Report Format'!$I250,'Emission Factors'!$M:$M)*SUMIF('Emission Factors'!$C:$C,'Sample Report Format'!$I250,'Emission Factors'!F:F)*$L250/2000</f>
        <v>0</v>
      </c>
      <c r="T250" s="103">
        <f>SUMIF('Emission Factors'!$C:$C,'Sample Report Format'!$I250,'Emission Factors'!$M:$M)*SUMIF('Emission Factors'!$C:$C,'Sample Report Format'!$I250,'Emission Factors'!G:G)*$L250/2000</f>
        <v>0</v>
      </c>
      <c r="U250" s="103">
        <f>SUMIF('Emission Factors'!$C:$C,'Sample Report Format'!$I250,'Emission Factors'!$M:$M)*SUMIF('Emission Factors'!$C:$C,'Sample Report Format'!$I250,'Emission Factors'!H:H)*$L250/2000</f>
        <v>0</v>
      </c>
      <c r="V250" s="103">
        <f>SUMIF('Emission Factors'!$C:$C,'Sample Report Format'!$I250,'Emission Factors'!$M:$M)*SUMIF('Emission Factors'!$C:$C,'Sample Report Format'!$I250,'Emission Factors'!I:I)*$L250/2000</f>
        <v>0</v>
      </c>
      <c r="W250" s="103">
        <f>SUMIF('Emission Factors'!$C:$C,'Sample Report Format'!$I250,'Emission Factors'!$M:$M)*SUMIF('Emission Factors'!$C:$C,'Sample Report Format'!$I250,'Emission Factors'!J:J)*$L250/2000</f>
        <v>0</v>
      </c>
      <c r="X250" s="103">
        <f>SUMIF('Emission Factors'!$C:$C,'Sample Report Format'!$I250,'Emission Factors'!$M:$M)*SUMIF('Emission Factors'!$C:$C,'Sample Report Format'!$I250,'Emission Factors'!K:K)*$L250/2000</f>
        <v>0</v>
      </c>
      <c r="Y250" s="104">
        <f>SUMIF('Emission Factors'!$C:$C,'Sample Report Format'!$I250,'Emission Factors'!$M:$M)*SUMIF('Emission Factors'!$C:$C,'Sample Report Format'!$I250,'Emission Factors'!L:L)*$L250/2000</f>
        <v>0</v>
      </c>
    </row>
    <row r="251" spans="1:25" ht="12.75">
      <c r="A251" s="85"/>
      <c r="B251" s="132"/>
      <c r="C251" s="98" t="e">
        <f>VLOOKUP(B251,'CO AB Dis id'!E245:F259,2,FALSE)</f>
        <v>#N/A</v>
      </c>
      <c r="D251" s="132"/>
      <c r="E251" s="98" t="e">
        <f>VLOOKUP(D251,'CO AB Dis id'!E262:F296,2,FALSE)</f>
        <v>#N/A</v>
      </c>
      <c r="F251" s="33"/>
      <c r="G251" s="98" t="e">
        <f>VLOOKUP(F251,'CO AB Dis id'!$B$4:$C$61,2,FALSE)</f>
        <v>#N/A</v>
      </c>
      <c r="H251" s="33"/>
      <c r="I251" s="84" t="e">
        <f>VLOOKUP($H251,'Emission Factors'!$B:$E,2,FALSE)</f>
        <v>#N/A</v>
      </c>
      <c r="J251" s="84" t="e">
        <f>VLOOKUP($H251,'Emission Factors'!$B:$E,3,FALSE)</f>
        <v>#N/A</v>
      </c>
      <c r="K251" s="84" t="e">
        <f>VLOOKUP($H251,'Emission Factors'!$B:$E,4,FALSE)</f>
        <v>#N/A</v>
      </c>
      <c r="L251" s="33"/>
      <c r="M251" s="33"/>
      <c r="N251" s="77"/>
      <c r="O251" s="77"/>
      <c r="P251" s="77"/>
      <c r="Q251" s="86"/>
      <c r="R251" s="107" t="e">
        <f>VLOOKUP(I251,'Emission Factors'!C:M,11,FALSE)</f>
        <v>#N/A</v>
      </c>
      <c r="S251" s="109">
        <f>SUMIF('Emission Factors'!$C:$C,'Sample Report Format'!$I251,'Emission Factors'!$M:$M)*SUMIF('Emission Factors'!$C:$C,'Sample Report Format'!$I251,'Emission Factors'!F:F)*$L251/2000</f>
        <v>0</v>
      </c>
      <c r="T251" s="103">
        <f>SUMIF('Emission Factors'!$C:$C,'Sample Report Format'!$I251,'Emission Factors'!$M:$M)*SUMIF('Emission Factors'!$C:$C,'Sample Report Format'!$I251,'Emission Factors'!G:G)*$L251/2000</f>
        <v>0</v>
      </c>
      <c r="U251" s="103">
        <f>SUMIF('Emission Factors'!$C:$C,'Sample Report Format'!$I251,'Emission Factors'!$M:$M)*SUMIF('Emission Factors'!$C:$C,'Sample Report Format'!$I251,'Emission Factors'!H:H)*$L251/2000</f>
        <v>0</v>
      </c>
      <c r="V251" s="103">
        <f>SUMIF('Emission Factors'!$C:$C,'Sample Report Format'!$I251,'Emission Factors'!$M:$M)*SUMIF('Emission Factors'!$C:$C,'Sample Report Format'!$I251,'Emission Factors'!I:I)*$L251/2000</f>
        <v>0</v>
      </c>
      <c r="W251" s="103">
        <f>SUMIF('Emission Factors'!$C:$C,'Sample Report Format'!$I251,'Emission Factors'!$M:$M)*SUMIF('Emission Factors'!$C:$C,'Sample Report Format'!$I251,'Emission Factors'!J:J)*$L251/2000</f>
        <v>0</v>
      </c>
      <c r="X251" s="103">
        <f>SUMIF('Emission Factors'!$C:$C,'Sample Report Format'!$I251,'Emission Factors'!$M:$M)*SUMIF('Emission Factors'!$C:$C,'Sample Report Format'!$I251,'Emission Factors'!K:K)*$L251/2000</f>
        <v>0</v>
      </c>
      <c r="Y251" s="104">
        <f>SUMIF('Emission Factors'!$C:$C,'Sample Report Format'!$I251,'Emission Factors'!$M:$M)*SUMIF('Emission Factors'!$C:$C,'Sample Report Format'!$I251,'Emission Factors'!L:L)*$L251/2000</f>
        <v>0</v>
      </c>
    </row>
    <row r="252" spans="1:25" ht="12.75">
      <c r="A252" s="85"/>
      <c r="B252" s="132"/>
      <c r="C252" s="98" t="e">
        <f>VLOOKUP(B252,'CO AB Dis id'!E246:F260,2,FALSE)</f>
        <v>#N/A</v>
      </c>
      <c r="D252" s="132"/>
      <c r="E252" s="98" t="e">
        <f>VLOOKUP(D252,'CO AB Dis id'!E263:F297,2,FALSE)</f>
        <v>#N/A</v>
      </c>
      <c r="F252" s="33"/>
      <c r="G252" s="98" t="e">
        <f>VLOOKUP(F252,'CO AB Dis id'!$B$4:$C$61,2,FALSE)</f>
        <v>#N/A</v>
      </c>
      <c r="H252" s="33"/>
      <c r="I252" s="84" t="e">
        <f>VLOOKUP($H252,'Emission Factors'!$B:$E,2,FALSE)</f>
        <v>#N/A</v>
      </c>
      <c r="J252" s="84" t="e">
        <f>VLOOKUP($H252,'Emission Factors'!$B:$E,3,FALSE)</f>
        <v>#N/A</v>
      </c>
      <c r="K252" s="84" t="e">
        <f>VLOOKUP($H252,'Emission Factors'!$B:$E,4,FALSE)</f>
        <v>#N/A</v>
      </c>
      <c r="L252" s="33"/>
      <c r="M252" s="33"/>
      <c r="N252" s="77"/>
      <c r="O252" s="77"/>
      <c r="P252" s="77"/>
      <c r="Q252" s="86"/>
      <c r="R252" s="107" t="e">
        <f>VLOOKUP(I252,'Emission Factors'!C:M,11,FALSE)</f>
        <v>#N/A</v>
      </c>
      <c r="S252" s="109">
        <f>SUMIF('Emission Factors'!$C:$C,'Sample Report Format'!$I252,'Emission Factors'!$M:$M)*SUMIF('Emission Factors'!$C:$C,'Sample Report Format'!$I252,'Emission Factors'!F:F)*$L252/2000</f>
        <v>0</v>
      </c>
      <c r="T252" s="103">
        <f>SUMIF('Emission Factors'!$C:$C,'Sample Report Format'!$I252,'Emission Factors'!$M:$M)*SUMIF('Emission Factors'!$C:$C,'Sample Report Format'!$I252,'Emission Factors'!G:G)*$L252/2000</f>
        <v>0</v>
      </c>
      <c r="U252" s="103">
        <f>SUMIF('Emission Factors'!$C:$C,'Sample Report Format'!$I252,'Emission Factors'!$M:$M)*SUMIF('Emission Factors'!$C:$C,'Sample Report Format'!$I252,'Emission Factors'!H:H)*$L252/2000</f>
        <v>0</v>
      </c>
      <c r="V252" s="103">
        <f>SUMIF('Emission Factors'!$C:$C,'Sample Report Format'!$I252,'Emission Factors'!$M:$M)*SUMIF('Emission Factors'!$C:$C,'Sample Report Format'!$I252,'Emission Factors'!I:I)*$L252/2000</f>
        <v>0</v>
      </c>
      <c r="W252" s="103">
        <f>SUMIF('Emission Factors'!$C:$C,'Sample Report Format'!$I252,'Emission Factors'!$M:$M)*SUMIF('Emission Factors'!$C:$C,'Sample Report Format'!$I252,'Emission Factors'!J:J)*$L252/2000</f>
        <v>0</v>
      </c>
      <c r="X252" s="103">
        <f>SUMIF('Emission Factors'!$C:$C,'Sample Report Format'!$I252,'Emission Factors'!$M:$M)*SUMIF('Emission Factors'!$C:$C,'Sample Report Format'!$I252,'Emission Factors'!K:K)*$L252/2000</f>
        <v>0</v>
      </c>
      <c r="Y252" s="104">
        <f>SUMIF('Emission Factors'!$C:$C,'Sample Report Format'!$I252,'Emission Factors'!$M:$M)*SUMIF('Emission Factors'!$C:$C,'Sample Report Format'!$I252,'Emission Factors'!L:L)*$L252/2000</f>
        <v>0</v>
      </c>
    </row>
    <row r="253" spans="1:25" ht="12.75">
      <c r="A253" s="85"/>
      <c r="B253" s="132"/>
      <c r="C253" s="98" t="e">
        <f>VLOOKUP(B253,'CO AB Dis id'!E247:F261,2,FALSE)</f>
        <v>#N/A</v>
      </c>
      <c r="D253" s="132"/>
      <c r="E253" s="98" t="e">
        <f>VLOOKUP(D253,'CO AB Dis id'!E264:F298,2,FALSE)</f>
        <v>#N/A</v>
      </c>
      <c r="F253" s="33"/>
      <c r="G253" s="98" t="e">
        <f>VLOOKUP(F253,'CO AB Dis id'!$B$4:$C$61,2,FALSE)</f>
        <v>#N/A</v>
      </c>
      <c r="H253" s="33"/>
      <c r="I253" s="84" t="e">
        <f>VLOOKUP($H253,'Emission Factors'!$B:$E,2,FALSE)</f>
        <v>#N/A</v>
      </c>
      <c r="J253" s="84" t="e">
        <f>VLOOKUP($H253,'Emission Factors'!$B:$E,3,FALSE)</f>
        <v>#N/A</v>
      </c>
      <c r="K253" s="84" t="e">
        <f>VLOOKUP($H253,'Emission Factors'!$B:$E,4,FALSE)</f>
        <v>#N/A</v>
      </c>
      <c r="L253" s="33"/>
      <c r="M253" s="33"/>
      <c r="N253" s="77"/>
      <c r="O253" s="77"/>
      <c r="P253" s="77"/>
      <c r="Q253" s="86"/>
      <c r="R253" s="107" t="e">
        <f>VLOOKUP(I253,'Emission Factors'!C:M,11,FALSE)</f>
        <v>#N/A</v>
      </c>
      <c r="S253" s="109">
        <f>SUMIF('Emission Factors'!$C:$C,'Sample Report Format'!$I253,'Emission Factors'!$M:$M)*SUMIF('Emission Factors'!$C:$C,'Sample Report Format'!$I253,'Emission Factors'!F:F)*$L253/2000</f>
        <v>0</v>
      </c>
      <c r="T253" s="103">
        <f>SUMIF('Emission Factors'!$C:$C,'Sample Report Format'!$I253,'Emission Factors'!$M:$M)*SUMIF('Emission Factors'!$C:$C,'Sample Report Format'!$I253,'Emission Factors'!G:G)*$L253/2000</f>
        <v>0</v>
      </c>
      <c r="U253" s="103">
        <f>SUMIF('Emission Factors'!$C:$C,'Sample Report Format'!$I253,'Emission Factors'!$M:$M)*SUMIF('Emission Factors'!$C:$C,'Sample Report Format'!$I253,'Emission Factors'!H:H)*$L253/2000</f>
        <v>0</v>
      </c>
      <c r="V253" s="103">
        <f>SUMIF('Emission Factors'!$C:$C,'Sample Report Format'!$I253,'Emission Factors'!$M:$M)*SUMIF('Emission Factors'!$C:$C,'Sample Report Format'!$I253,'Emission Factors'!I:I)*$L253/2000</f>
        <v>0</v>
      </c>
      <c r="W253" s="103">
        <f>SUMIF('Emission Factors'!$C:$C,'Sample Report Format'!$I253,'Emission Factors'!$M:$M)*SUMIF('Emission Factors'!$C:$C,'Sample Report Format'!$I253,'Emission Factors'!J:J)*$L253/2000</f>
        <v>0</v>
      </c>
      <c r="X253" s="103">
        <f>SUMIF('Emission Factors'!$C:$C,'Sample Report Format'!$I253,'Emission Factors'!$M:$M)*SUMIF('Emission Factors'!$C:$C,'Sample Report Format'!$I253,'Emission Factors'!K:K)*$L253/2000</f>
        <v>0</v>
      </c>
      <c r="Y253" s="104">
        <f>SUMIF('Emission Factors'!$C:$C,'Sample Report Format'!$I253,'Emission Factors'!$M:$M)*SUMIF('Emission Factors'!$C:$C,'Sample Report Format'!$I253,'Emission Factors'!L:L)*$L253/2000</f>
        <v>0</v>
      </c>
    </row>
    <row r="254" spans="1:25" ht="12.75">
      <c r="A254" s="85"/>
      <c r="B254" s="132"/>
      <c r="C254" s="98" t="e">
        <f>VLOOKUP(B254,'CO AB Dis id'!E248:F262,2,FALSE)</f>
        <v>#N/A</v>
      </c>
      <c r="D254" s="132"/>
      <c r="E254" s="98" t="e">
        <f>VLOOKUP(D254,'CO AB Dis id'!E265:F299,2,FALSE)</f>
        <v>#N/A</v>
      </c>
      <c r="F254" s="33"/>
      <c r="G254" s="98" t="e">
        <f>VLOOKUP(F254,'CO AB Dis id'!$B$4:$C$61,2,FALSE)</f>
        <v>#N/A</v>
      </c>
      <c r="H254" s="33"/>
      <c r="I254" s="84" t="e">
        <f>VLOOKUP($H254,'Emission Factors'!$B:$E,2,FALSE)</f>
        <v>#N/A</v>
      </c>
      <c r="J254" s="84" t="e">
        <f>VLOOKUP($H254,'Emission Factors'!$B:$E,3,FALSE)</f>
        <v>#N/A</v>
      </c>
      <c r="K254" s="84" t="e">
        <f>VLOOKUP($H254,'Emission Factors'!$B:$E,4,FALSE)</f>
        <v>#N/A</v>
      </c>
      <c r="L254" s="33"/>
      <c r="M254" s="33"/>
      <c r="N254" s="77"/>
      <c r="O254" s="77"/>
      <c r="P254" s="77"/>
      <c r="Q254" s="86"/>
      <c r="R254" s="107" t="e">
        <f>VLOOKUP(I254,'Emission Factors'!C:M,11,FALSE)</f>
        <v>#N/A</v>
      </c>
      <c r="S254" s="109">
        <f>SUMIF('Emission Factors'!$C:$C,'Sample Report Format'!$I254,'Emission Factors'!$M:$M)*SUMIF('Emission Factors'!$C:$C,'Sample Report Format'!$I254,'Emission Factors'!F:F)*$L254/2000</f>
        <v>0</v>
      </c>
      <c r="T254" s="103">
        <f>SUMIF('Emission Factors'!$C:$C,'Sample Report Format'!$I254,'Emission Factors'!$M:$M)*SUMIF('Emission Factors'!$C:$C,'Sample Report Format'!$I254,'Emission Factors'!G:G)*$L254/2000</f>
        <v>0</v>
      </c>
      <c r="U254" s="103">
        <f>SUMIF('Emission Factors'!$C:$C,'Sample Report Format'!$I254,'Emission Factors'!$M:$M)*SUMIF('Emission Factors'!$C:$C,'Sample Report Format'!$I254,'Emission Factors'!H:H)*$L254/2000</f>
        <v>0</v>
      </c>
      <c r="V254" s="103">
        <f>SUMIF('Emission Factors'!$C:$C,'Sample Report Format'!$I254,'Emission Factors'!$M:$M)*SUMIF('Emission Factors'!$C:$C,'Sample Report Format'!$I254,'Emission Factors'!I:I)*$L254/2000</f>
        <v>0</v>
      </c>
      <c r="W254" s="103">
        <f>SUMIF('Emission Factors'!$C:$C,'Sample Report Format'!$I254,'Emission Factors'!$M:$M)*SUMIF('Emission Factors'!$C:$C,'Sample Report Format'!$I254,'Emission Factors'!J:J)*$L254/2000</f>
        <v>0</v>
      </c>
      <c r="X254" s="103">
        <f>SUMIF('Emission Factors'!$C:$C,'Sample Report Format'!$I254,'Emission Factors'!$M:$M)*SUMIF('Emission Factors'!$C:$C,'Sample Report Format'!$I254,'Emission Factors'!K:K)*$L254/2000</f>
        <v>0</v>
      </c>
      <c r="Y254" s="104">
        <f>SUMIF('Emission Factors'!$C:$C,'Sample Report Format'!$I254,'Emission Factors'!$M:$M)*SUMIF('Emission Factors'!$C:$C,'Sample Report Format'!$I254,'Emission Factors'!L:L)*$L254/2000</f>
        <v>0</v>
      </c>
    </row>
    <row r="255" spans="1:25" ht="12.75">
      <c r="A255" s="85"/>
      <c r="B255" s="132"/>
      <c r="C255" s="98" t="e">
        <f>VLOOKUP(B255,'CO AB Dis id'!E249:F263,2,FALSE)</f>
        <v>#N/A</v>
      </c>
      <c r="D255" s="132"/>
      <c r="E255" s="98" t="e">
        <f>VLOOKUP(D255,'CO AB Dis id'!E266:F300,2,FALSE)</f>
        <v>#N/A</v>
      </c>
      <c r="F255" s="33"/>
      <c r="G255" s="98" t="e">
        <f>VLOOKUP(F255,'CO AB Dis id'!$B$4:$C$61,2,FALSE)</f>
        <v>#N/A</v>
      </c>
      <c r="H255" s="33"/>
      <c r="I255" s="84" t="e">
        <f>VLOOKUP($H255,'Emission Factors'!$B:$E,2,FALSE)</f>
        <v>#N/A</v>
      </c>
      <c r="J255" s="84" t="e">
        <f>VLOOKUP($H255,'Emission Factors'!$B:$E,3,FALSE)</f>
        <v>#N/A</v>
      </c>
      <c r="K255" s="84" t="e">
        <f>VLOOKUP($H255,'Emission Factors'!$B:$E,4,FALSE)</f>
        <v>#N/A</v>
      </c>
      <c r="L255" s="33"/>
      <c r="M255" s="33"/>
      <c r="N255" s="77"/>
      <c r="O255" s="77"/>
      <c r="P255" s="77"/>
      <c r="Q255" s="86"/>
      <c r="R255" s="107" t="e">
        <f>VLOOKUP(I255,'Emission Factors'!C:M,11,FALSE)</f>
        <v>#N/A</v>
      </c>
      <c r="S255" s="109">
        <f>SUMIF('Emission Factors'!$C:$C,'Sample Report Format'!$I255,'Emission Factors'!$M:$M)*SUMIF('Emission Factors'!$C:$C,'Sample Report Format'!$I255,'Emission Factors'!F:F)*$L255/2000</f>
        <v>0</v>
      </c>
      <c r="T255" s="103">
        <f>SUMIF('Emission Factors'!$C:$C,'Sample Report Format'!$I255,'Emission Factors'!$M:$M)*SUMIF('Emission Factors'!$C:$C,'Sample Report Format'!$I255,'Emission Factors'!G:G)*$L255/2000</f>
        <v>0</v>
      </c>
      <c r="U255" s="103">
        <f>SUMIF('Emission Factors'!$C:$C,'Sample Report Format'!$I255,'Emission Factors'!$M:$M)*SUMIF('Emission Factors'!$C:$C,'Sample Report Format'!$I255,'Emission Factors'!H:H)*$L255/2000</f>
        <v>0</v>
      </c>
      <c r="V255" s="103">
        <f>SUMIF('Emission Factors'!$C:$C,'Sample Report Format'!$I255,'Emission Factors'!$M:$M)*SUMIF('Emission Factors'!$C:$C,'Sample Report Format'!$I255,'Emission Factors'!I:I)*$L255/2000</f>
        <v>0</v>
      </c>
      <c r="W255" s="103">
        <f>SUMIF('Emission Factors'!$C:$C,'Sample Report Format'!$I255,'Emission Factors'!$M:$M)*SUMIF('Emission Factors'!$C:$C,'Sample Report Format'!$I255,'Emission Factors'!J:J)*$L255/2000</f>
        <v>0</v>
      </c>
      <c r="X255" s="103">
        <f>SUMIF('Emission Factors'!$C:$C,'Sample Report Format'!$I255,'Emission Factors'!$M:$M)*SUMIF('Emission Factors'!$C:$C,'Sample Report Format'!$I255,'Emission Factors'!K:K)*$L255/2000</f>
        <v>0</v>
      </c>
      <c r="Y255" s="104">
        <f>SUMIF('Emission Factors'!$C:$C,'Sample Report Format'!$I255,'Emission Factors'!$M:$M)*SUMIF('Emission Factors'!$C:$C,'Sample Report Format'!$I255,'Emission Factors'!L:L)*$L255/2000</f>
        <v>0</v>
      </c>
    </row>
    <row r="256" spans="1:25" ht="12.75">
      <c r="A256" s="85"/>
      <c r="B256" s="132"/>
      <c r="C256" s="98" t="e">
        <f>VLOOKUP(B256,'CO AB Dis id'!E250:F264,2,FALSE)</f>
        <v>#N/A</v>
      </c>
      <c r="D256" s="132"/>
      <c r="E256" s="98" t="e">
        <f>VLOOKUP(D256,'CO AB Dis id'!E267:F301,2,FALSE)</f>
        <v>#N/A</v>
      </c>
      <c r="F256" s="33"/>
      <c r="G256" s="98" t="e">
        <f>VLOOKUP(F256,'CO AB Dis id'!$B$4:$C$61,2,FALSE)</f>
        <v>#N/A</v>
      </c>
      <c r="H256" s="33"/>
      <c r="I256" s="84" t="e">
        <f>VLOOKUP($H256,'Emission Factors'!$B:$E,2,FALSE)</f>
        <v>#N/A</v>
      </c>
      <c r="J256" s="84" t="e">
        <f>VLOOKUP($H256,'Emission Factors'!$B:$E,3,FALSE)</f>
        <v>#N/A</v>
      </c>
      <c r="K256" s="84" t="e">
        <f>VLOOKUP($H256,'Emission Factors'!$B:$E,4,FALSE)</f>
        <v>#N/A</v>
      </c>
      <c r="L256" s="33"/>
      <c r="M256" s="33"/>
      <c r="N256" s="77"/>
      <c r="O256" s="77"/>
      <c r="P256" s="77"/>
      <c r="Q256" s="86"/>
      <c r="R256" s="107" t="e">
        <f>VLOOKUP(I256,'Emission Factors'!C:M,11,FALSE)</f>
        <v>#N/A</v>
      </c>
      <c r="S256" s="109">
        <f>SUMIF('Emission Factors'!$C:$C,'Sample Report Format'!$I256,'Emission Factors'!$M:$M)*SUMIF('Emission Factors'!$C:$C,'Sample Report Format'!$I256,'Emission Factors'!F:F)*$L256/2000</f>
        <v>0</v>
      </c>
      <c r="T256" s="103">
        <f>SUMIF('Emission Factors'!$C:$C,'Sample Report Format'!$I256,'Emission Factors'!$M:$M)*SUMIF('Emission Factors'!$C:$C,'Sample Report Format'!$I256,'Emission Factors'!G:G)*$L256/2000</f>
        <v>0</v>
      </c>
      <c r="U256" s="103">
        <f>SUMIF('Emission Factors'!$C:$C,'Sample Report Format'!$I256,'Emission Factors'!$M:$M)*SUMIF('Emission Factors'!$C:$C,'Sample Report Format'!$I256,'Emission Factors'!H:H)*$L256/2000</f>
        <v>0</v>
      </c>
      <c r="V256" s="103">
        <f>SUMIF('Emission Factors'!$C:$C,'Sample Report Format'!$I256,'Emission Factors'!$M:$M)*SUMIF('Emission Factors'!$C:$C,'Sample Report Format'!$I256,'Emission Factors'!I:I)*$L256/2000</f>
        <v>0</v>
      </c>
      <c r="W256" s="103">
        <f>SUMIF('Emission Factors'!$C:$C,'Sample Report Format'!$I256,'Emission Factors'!$M:$M)*SUMIF('Emission Factors'!$C:$C,'Sample Report Format'!$I256,'Emission Factors'!J:J)*$L256/2000</f>
        <v>0</v>
      </c>
      <c r="X256" s="103">
        <f>SUMIF('Emission Factors'!$C:$C,'Sample Report Format'!$I256,'Emission Factors'!$M:$M)*SUMIF('Emission Factors'!$C:$C,'Sample Report Format'!$I256,'Emission Factors'!K:K)*$L256/2000</f>
        <v>0</v>
      </c>
      <c r="Y256" s="104">
        <f>SUMIF('Emission Factors'!$C:$C,'Sample Report Format'!$I256,'Emission Factors'!$M:$M)*SUMIF('Emission Factors'!$C:$C,'Sample Report Format'!$I256,'Emission Factors'!L:L)*$L256/2000</f>
        <v>0</v>
      </c>
    </row>
    <row r="257" spans="1:25" ht="12.75">
      <c r="A257" s="85"/>
      <c r="B257" s="132"/>
      <c r="C257" s="98" t="e">
        <f>VLOOKUP(B257,'CO AB Dis id'!E251:F265,2,FALSE)</f>
        <v>#N/A</v>
      </c>
      <c r="D257" s="132"/>
      <c r="E257" s="98" t="e">
        <f>VLOOKUP(D257,'CO AB Dis id'!E268:F302,2,FALSE)</f>
        <v>#N/A</v>
      </c>
      <c r="F257" s="33"/>
      <c r="G257" s="98" t="e">
        <f>VLOOKUP(F257,'CO AB Dis id'!$B$4:$C$61,2,FALSE)</f>
        <v>#N/A</v>
      </c>
      <c r="H257" s="33"/>
      <c r="I257" s="84" t="e">
        <f>VLOOKUP($H257,'Emission Factors'!$B:$E,2,FALSE)</f>
        <v>#N/A</v>
      </c>
      <c r="J257" s="84" t="e">
        <f>VLOOKUP($H257,'Emission Factors'!$B:$E,3,FALSE)</f>
        <v>#N/A</v>
      </c>
      <c r="K257" s="84" t="e">
        <f>VLOOKUP($H257,'Emission Factors'!$B:$E,4,FALSE)</f>
        <v>#N/A</v>
      </c>
      <c r="L257" s="33"/>
      <c r="M257" s="33"/>
      <c r="N257" s="77"/>
      <c r="O257" s="77"/>
      <c r="P257" s="77"/>
      <c r="Q257" s="86"/>
      <c r="R257" s="107" t="e">
        <f>VLOOKUP(I257,'Emission Factors'!C:M,11,FALSE)</f>
        <v>#N/A</v>
      </c>
      <c r="S257" s="109">
        <f>SUMIF('Emission Factors'!$C:$C,'Sample Report Format'!$I257,'Emission Factors'!$M:$M)*SUMIF('Emission Factors'!$C:$C,'Sample Report Format'!$I257,'Emission Factors'!F:F)*$L257/2000</f>
        <v>0</v>
      </c>
      <c r="T257" s="103">
        <f>SUMIF('Emission Factors'!$C:$C,'Sample Report Format'!$I257,'Emission Factors'!$M:$M)*SUMIF('Emission Factors'!$C:$C,'Sample Report Format'!$I257,'Emission Factors'!G:G)*$L257/2000</f>
        <v>0</v>
      </c>
      <c r="U257" s="103">
        <f>SUMIF('Emission Factors'!$C:$C,'Sample Report Format'!$I257,'Emission Factors'!$M:$M)*SUMIF('Emission Factors'!$C:$C,'Sample Report Format'!$I257,'Emission Factors'!H:H)*$L257/2000</f>
        <v>0</v>
      </c>
      <c r="V257" s="103">
        <f>SUMIF('Emission Factors'!$C:$C,'Sample Report Format'!$I257,'Emission Factors'!$M:$M)*SUMIF('Emission Factors'!$C:$C,'Sample Report Format'!$I257,'Emission Factors'!I:I)*$L257/2000</f>
        <v>0</v>
      </c>
      <c r="W257" s="103">
        <f>SUMIF('Emission Factors'!$C:$C,'Sample Report Format'!$I257,'Emission Factors'!$M:$M)*SUMIF('Emission Factors'!$C:$C,'Sample Report Format'!$I257,'Emission Factors'!J:J)*$L257/2000</f>
        <v>0</v>
      </c>
      <c r="X257" s="103">
        <f>SUMIF('Emission Factors'!$C:$C,'Sample Report Format'!$I257,'Emission Factors'!$M:$M)*SUMIF('Emission Factors'!$C:$C,'Sample Report Format'!$I257,'Emission Factors'!K:K)*$L257/2000</f>
        <v>0</v>
      </c>
      <c r="Y257" s="104">
        <f>SUMIF('Emission Factors'!$C:$C,'Sample Report Format'!$I257,'Emission Factors'!$M:$M)*SUMIF('Emission Factors'!$C:$C,'Sample Report Format'!$I257,'Emission Factors'!L:L)*$L257/2000</f>
        <v>0</v>
      </c>
    </row>
    <row r="258" spans="1:25" ht="12.75">
      <c r="A258" s="85"/>
      <c r="B258" s="132"/>
      <c r="C258" s="98" t="e">
        <f>VLOOKUP(B258,'CO AB Dis id'!E252:F266,2,FALSE)</f>
        <v>#N/A</v>
      </c>
      <c r="D258" s="132"/>
      <c r="E258" s="98" t="e">
        <f>VLOOKUP(D258,'CO AB Dis id'!E269:F303,2,FALSE)</f>
        <v>#N/A</v>
      </c>
      <c r="F258" s="33"/>
      <c r="G258" s="98" t="e">
        <f>VLOOKUP(F258,'CO AB Dis id'!$B$4:$C$61,2,FALSE)</f>
        <v>#N/A</v>
      </c>
      <c r="H258" s="33"/>
      <c r="I258" s="84" t="e">
        <f>VLOOKUP($H258,'Emission Factors'!$B:$E,2,FALSE)</f>
        <v>#N/A</v>
      </c>
      <c r="J258" s="84" t="e">
        <f>VLOOKUP($H258,'Emission Factors'!$B:$E,3,FALSE)</f>
        <v>#N/A</v>
      </c>
      <c r="K258" s="84" t="e">
        <f>VLOOKUP($H258,'Emission Factors'!$B:$E,4,FALSE)</f>
        <v>#N/A</v>
      </c>
      <c r="L258" s="33"/>
      <c r="M258" s="33"/>
      <c r="N258" s="77"/>
      <c r="O258" s="77"/>
      <c r="P258" s="77"/>
      <c r="Q258" s="86"/>
      <c r="R258" s="107" t="e">
        <f>VLOOKUP(I258,'Emission Factors'!C:M,11,FALSE)</f>
        <v>#N/A</v>
      </c>
      <c r="S258" s="109">
        <f>SUMIF('Emission Factors'!$C:$C,'Sample Report Format'!$I258,'Emission Factors'!$M:$M)*SUMIF('Emission Factors'!$C:$C,'Sample Report Format'!$I258,'Emission Factors'!F:F)*$L258/2000</f>
        <v>0</v>
      </c>
      <c r="T258" s="103">
        <f>SUMIF('Emission Factors'!$C:$C,'Sample Report Format'!$I258,'Emission Factors'!$M:$M)*SUMIF('Emission Factors'!$C:$C,'Sample Report Format'!$I258,'Emission Factors'!G:G)*$L258/2000</f>
        <v>0</v>
      </c>
      <c r="U258" s="103">
        <f>SUMIF('Emission Factors'!$C:$C,'Sample Report Format'!$I258,'Emission Factors'!$M:$M)*SUMIF('Emission Factors'!$C:$C,'Sample Report Format'!$I258,'Emission Factors'!H:H)*$L258/2000</f>
        <v>0</v>
      </c>
      <c r="V258" s="103">
        <f>SUMIF('Emission Factors'!$C:$C,'Sample Report Format'!$I258,'Emission Factors'!$M:$M)*SUMIF('Emission Factors'!$C:$C,'Sample Report Format'!$I258,'Emission Factors'!I:I)*$L258/2000</f>
        <v>0</v>
      </c>
      <c r="W258" s="103">
        <f>SUMIF('Emission Factors'!$C:$C,'Sample Report Format'!$I258,'Emission Factors'!$M:$M)*SUMIF('Emission Factors'!$C:$C,'Sample Report Format'!$I258,'Emission Factors'!J:J)*$L258/2000</f>
        <v>0</v>
      </c>
      <c r="X258" s="103">
        <f>SUMIF('Emission Factors'!$C:$C,'Sample Report Format'!$I258,'Emission Factors'!$M:$M)*SUMIF('Emission Factors'!$C:$C,'Sample Report Format'!$I258,'Emission Factors'!K:K)*$L258/2000</f>
        <v>0</v>
      </c>
      <c r="Y258" s="104">
        <f>SUMIF('Emission Factors'!$C:$C,'Sample Report Format'!$I258,'Emission Factors'!$M:$M)*SUMIF('Emission Factors'!$C:$C,'Sample Report Format'!$I258,'Emission Factors'!L:L)*$L258/2000</f>
        <v>0</v>
      </c>
    </row>
    <row r="259" spans="1:25" ht="12.75">
      <c r="A259" s="85"/>
      <c r="B259" s="132"/>
      <c r="C259" s="98" t="e">
        <f>VLOOKUP(B259,'CO AB Dis id'!E253:F267,2,FALSE)</f>
        <v>#N/A</v>
      </c>
      <c r="D259" s="132"/>
      <c r="E259" s="98" t="e">
        <f>VLOOKUP(D259,'CO AB Dis id'!E270:F304,2,FALSE)</f>
        <v>#N/A</v>
      </c>
      <c r="F259" s="33"/>
      <c r="G259" s="98" t="e">
        <f>VLOOKUP(F259,'CO AB Dis id'!$B$4:$C$61,2,FALSE)</f>
        <v>#N/A</v>
      </c>
      <c r="H259" s="33"/>
      <c r="I259" s="84" t="e">
        <f>VLOOKUP($H259,'Emission Factors'!$B:$E,2,FALSE)</f>
        <v>#N/A</v>
      </c>
      <c r="J259" s="84" t="e">
        <f>VLOOKUP($H259,'Emission Factors'!$B:$E,3,FALSE)</f>
        <v>#N/A</v>
      </c>
      <c r="K259" s="84" t="e">
        <f>VLOOKUP($H259,'Emission Factors'!$B:$E,4,FALSE)</f>
        <v>#N/A</v>
      </c>
      <c r="L259" s="33"/>
      <c r="M259" s="33"/>
      <c r="N259" s="77"/>
      <c r="O259" s="77"/>
      <c r="P259" s="77"/>
      <c r="Q259" s="86"/>
      <c r="R259" s="107" t="e">
        <f>VLOOKUP(I259,'Emission Factors'!C:M,11,FALSE)</f>
        <v>#N/A</v>
      </c>
      <c r="S259" s="109">
        <f>SUMIF('Emission Factors'!$C:$C,'Sample Report Format'!$I259,'Emission Factors'!$M:$M)*SUMIF('Emission Factors'!$C:$C,'Sample Report Format'!$I259,'Emission Factors'!F:F)*$L259/2000</f>
        <v>0</v>
      </c>
      <c r="T259" s="103">
        <f>SUMIF('Emission Factors'!$C:$C,'Sample Report Format'!$I259,'Emission Factors'!$M:$M)*SUMIF('Emission Factors'!$C:$C,'Sample Report Format'!$I259,'Emission Factors'!G:G)*$L259/2000</f>
        <v>0</v>
      </c>
      <c r="U259" s="103">
        <f>SUMIF('Emission Factors'!$C:$C,'Sample Report Format'!$I259,'Emission Factors'!$M:$M)*SUMIF('Emission Factors'!$C:$C,'Sample Report Format'!$I259,'Emission Factors'!H:H)*$L259/2000</f>
        <v>0</v>
      </c>
      <c r="V259" s="103">
        <f>SUMIF('Emission Factors'!$C:$C,'Sample Report Format'!$I259,'Emission Factors'!$M:$M)*SUMIF('Emission Factors'!$C:$C,'Sample Report Format'!$I259,'Emission Factors'!I:I)*$L259/2000</f>
        <v>0</v>
      </c>
      <c r="W259" s="103">
        <f>SUMIF('Emission Factors'!$C:$C,'Sample Report Format'!$I259,'Emission Factors'!$M:$M)*SUMIF('Emission Factors'!$C:$C,'Sample Report Format'!$I259,'Emission Factors'!J:J)*$L259/2000</f>
        <v>0</v>
      </c>
      <c r="X259" s="103">
        <f>SUMIF('Emission Factors'!$C:$C,'Sample Report Format'!$I259,'Emission Factors'!$M:$M)*SUMIF('Emission Factors'!$C:$C,'Sample Report Format'!$I259,'Emission Factors'!K:K)*$L259/2000</f>
        <v>0</v>
      </c>
      <c r="Y259" s="104">
        <f>SUMIF('Emission Factors'!$C:$C,'Sample Report Format'!$I259,'Emission Factors'!$M:$M)*SUMIF('Emission Factors'!$C:$C,'Sample Report Format'!$I259,'Emission Factors'!L:L)*$L259/2000</f>
        <v>0</v>
      </c>
    </row>
    <row r="260" spans="1:25" ht="12.75">
      <c r="A260" s="85"/>
      <c r="B260" s="132"/>
      <c r="C260" s="98" t="e">
        <f>VLOOKUP(B260,'CO AB Dis id'!E254:F268,2,FALSE)</f>
        <v>#N/A</v>
      </c>
      <c r="D260" s="132"/>
      <c r="E260" s="98" t="e">
        <f>VLOOKUP(D260,'CO AB Dis id'!E271:F305,2,FALSE)</f>
        <v>#N/A</v>
      </c>
      <c r="F260" s="33"/>
      <c r="G260" s="98" t="e">
        <f>VLOOKUP(F260,'CO AB Dis id'!$B$4:$C$61,2,FALSE)</f>
        <v>#N/A</v>
      </c>
      <c r="H260" s="33"/>
      <c r="I260" s="84" t="e">
        <f>VLOOKUP($H260,'Emission Factors'!$B:$E,2,FALSE)</f>
        <v>#N/A</v>
      </c>
      <c r="J260" s="84" t="e">
        <f>VLOOKUP($H260,'Emission Factors'!$B:$E,3,FALSE)</f>
        <v>#N/A</v>
      </c>
      <c r="K260" s="84" t="e">
        <f>VLOOKUP($H260,'Emission Factors'!$B:$E,4,FALSE)</f>
        <v>#N/A</v>
      </c>
      <c r="L260" s="33"/>
      <c r="M260" s="33"/>
      <c r="N260" s="77"/>
      <c r="O260" s="77"/>
      <c r="P260" s="77"/>
      <c r="Q260" s="86"/>
      <c r="R260" s="107" t="e">
        <f>VLOOKUP(I260,'Emission Factors'!C:M,11,FALSE)</f>
        <v>#N/A</v>
      </c>
      <c r="S260" s="109">
        <f>SUMIF('Emission Factors'!$C:$C,'Sample Report Format'!$I260,'Emission Factors'!$M:$M)*SUMIF('Emission Factors'!$C:$C,'Sample Report Format'!$I260,'Emission Factors'!F:F)*$L260/2000</f>
        <v>0</v>
      </c>
      <c r="T260" s="103">
        <f>SUMIF('Emission Factors'!$C:$C,'Sample Report Format'!$I260,'Emission Factors'!$M:$M)*SUMIF('Emission Factors'!$C:$C,'Sample Report Format'!$I260,'Emission Factors'!G:G)*$L260/2000</f>
        <v>0</v>
      </c>
      <c r="U260" s="103">
        <f>SUMIF('Emission Factors'!$C:$C,'Sample Report Format'!$I260,'Emission Factors'!$M:$M)*SUMIF('Emission Factors'!$C:$C,'Sample Report Format'!$I260,'Emission Factors'!H:H)*$L260/2000</f>
        <v>0</v>
      </c>
      <c r="V260" s="103">
        <f>SUMIF('Emission Factors'!$C:$C,'Sample Report Format'!$I260,'Emission Factors'!$M:$M)*SUMIF('Emission Factors'!$C:$C,'Sample Report Format'!$I260,'Emission Factors'!I:I)*$L260/2000</f>
        <v>0</v>
      </c>
      <c r="W260" s="103">
        <f>SUMIF('Emission Factors'!$C:$C,'Sample Report Format'!$I260,'Emission Factors'!$M:$M)*SUMIF('Emission Factors'!$C:$C,'Sample Report Format'!$I260,'Emission Factors'!J:J)*$L260/2000</f>
        <v>0</v>
      </c>
      <c r="X260" s="103">
        <f>SUMIF('Emission Factors'!$C:$C,'Sample Report Format'!$I260,'Emission Factors'!$M:$M)*SUMIF('Emission Factors'!$C:$C,'Sample Report Format'!$I260,'Emission Factors'!K:K)*$L260/2000</f>
        <v>0</v>
      </c>
      <c r="Y260" s="104">
        <f>SUMIF('Emission Factors'!$C:$C,'Sample Report Format'!$I260,'Emission Factors'!$M:$M)*SUMIF('Emission Factors'!$C:$C,'Sample Report Format'!$I260,'Emission Factors'!L:L)*$L260/2000</f>
        <v>0</v>
      </c>
    </row>
    <row r="261" spans="1:25" ht="12.75">
      <c r="A261" s="85"/>
      <c r="B261" s="132"/>
      <c r="C261" s="98" t="e">
        <f>VLOOKUP(B261,'CO AB Dis id'!E255:F269,2,FALSE)</f>
        <v>#N/A</v>
      </c>
      <c r="D261" s="132"/>
      <c r="E261" s="98" t="e">
        <f>VLOOKUP(D261,'CO AB Dis id'!E272:F306,2,FALSE)</f>
        <v>#N/A</v>
      </c>
      <c r="F261" s="33"/>
      <c r="G261" s="98" t="e">
        <f>VLOOKUP(F261,'CO AB Dis id'!$B$4:$C$61,2,FALSE)</f>
        <v>#N/A</v>
      </c>
      <c r="H261" s="33"/>
      <c r="I261" s="84" t="e">
        <f>VLOOKUP($H261,'Emission Factors'!$B:$E,2,FALSE)</f>
        <v>#N/A</v>
      </c>
      <c r="J261" s="84" t="e">
        <f>VLOOKUP($H261,'Emission Factors'!$B:$E,3,FALSE)</f>
        <v>#N/A</v>
      </c>
      <c r="K261" s="84" t="e">
        <f>VLOOKUP($H261,'Emission Factors'!$B:$E,4,FALSE)</f>
        <v>#N/A</v>
      </c>
      <c r="L261" s="33"/>
      <c r="M261" s="33"/>
      <c r="N261" s="77"/>
      <c r="O261" s="77"/>
      <c r="P261" s="77"/>
      <c r="Q261" s="86"/>
      <c r="R261" s="107" t="e">
        <f>VLOOKUP(I261,'Emission Factors'!C:M,11,FALSE)</f>
        <v>#N/A</v>
      </c>
      <c r="S261" s="109">
        <f>SUMIF('Emission Factors'!$C:$C,'Sample Report Format'!$I261,'Emission Factors'!$M:$M)*SUMIF('Emission Factors'!$C:$C,'Sample Report Format'!$I261,'Emission Factors'!F:F)*$L261/2000</f>
        <v>0</v>
      </c>
      <c r="T261" s="103">
        <f>SUMIF('Emission Factors'!$C:$C,'Sample Report Format'!$I261,'Emission Factors'!$M:$M)*SUMIF('Emission Factors'!$C:$C,'Sample Report Format'!$I261,'Emission Factors'!G:G)*$L261/2000</f>
        <v>0</v>
      </c>
      <c r="U261" s="103">
        <f>SUMIF('Emission Factors'!$C:$C,'Sample Report Format'!$I261,'Emission Factors'!$M:$M)*SUMIF('Emission Factors'!$C:$C,'Sample Report Format'!$I261,'Emission Factors'!H:H)*$L261/2000</f>
        <v>0</v>
      </c>
      <c r="V261" s="103">
        <f>SUMIF('Emission Factors'!$C:$C,'Sample Report Format'!$I261,'Emission Factors'!$M:$M)*SUMIF('Emission Factors'!$C:$C,'Sample Report Format'!$I261,'Emission Factors'!I:I)*$L261/2000</f>
        <v>0</v>
      </c>
      <c r="W261" s="103">
        <f>SUMIF('Emission Factors'!$C:$C,'Sample Report Format'!$I261,'Emission Factors'!$M:$M)*SUMIF('Emission Factors'!$C:$C,'Sample Report Format'!$I261,'Emission Factors'!J:J)*$L261/2000</f>
        <v>0</v>
      </c>
      <c r="X261" s="103">
        <f>SUMIF('Emission Factors'!$C:$C,'Sample Report Format'!$I261,'Emission Factors'!$M:$M)*SUMIF('Emission Factors'!$C:$C,'Sample Report Format'!$I261,'Emission Factors'!K:K)*$L261/2000</f>
        <v>0</v>
      </c>
      <c r="Y261" s="104">
        <f>SUMIF('Emission Factors'!$C:$C,'Sample Report Format'!$I261,'Emission Factors'!$M:$M)*SUMIF('Emission Factors'!$C:$C,'Sample Report Format'!$I261,'Emission Factors'!L:L)*$L261/2000</f>
        <v>0</v>
      </c>
    </row>
    <row r="262" spans="1:25" ht="12.75">
      <c r="A262" s="85"/>
      <c r="B262" s="132"/>
      <c r="C262" s="98" t="e">
        <f>VLOOKUP(B262,'CO AB Dis id'!E256:F270,2,FALSE)</f>
        <v>#N/A</v>
      </c>
      <c r="D262" s="132"/>
      <c r="E262" s="98" t="e">
        <f>VLOOKUP(D262,'CO AB Dis id'!E273:F307,2,FALSE)</f>
        <v>#N/A</v>
      </c>
      <c r="F262" s="33"/>
      <c r="G262" s="98" t="e">
        <f>VLOOKUP(F262,'CO AB Dis id'!$B$4:$C$61,2,FALSE)</f>
        <v>#N/A</v>
      </c>
      <c r="H262" s="33"/>
      <c r="I262" s="84" t="e">
        <f>VLOOKUP($H262,'Emission Factors'!$B:$E,2,FALSE)</f>
        <v>#N/A</v>
      </c>
      <c r="J262" s="84" t="e">
        <f>VLOOKUP($H262,'Emission Factors'!$B:$E,3,FALSE)</f>
        <v>#N/A</v>
      </c>
      <c r="K262" s="84" t="e">
        <f>VLOOKUP($H262,'Emission Factors'!$B:$E,4,FALSE)</f>
        <v>#N/A</v>
      </c>
      <c r="L262" s="33"/>
      <c r="M262" s="33"/>
      <c r="N262" s="77"/>
      <c r="O262" s="77"/>
      <c r="P262" s="77"/>
      <c r="Q262" s="86"/>
      <c r="R262" s="107" t="e">
        <f>VLOOKUP(I262,'Emission Factors'!C:M,11,FALSE)</f>
        <v>#N/A</v>
      </c>
      <c r="S262" s="109">
        <f>SUMIF('Emission Factors'!$C:$C,'Sample Report Format'!$I262,'Emission Factors'!$M:$M)*SUMIF('Emission Factors'!$C:$C,'Sample Report Format'!$I262,'Emission Factors'!F:F)*$L262/2000</f>
        <v>0</v>
      </c>
      <c r="T262" s="103">
        <f>SUMIF('Emission Factors'!$C:$C,'Sample Report Format'!$I262,'Emission Factors'!$M:$M)*SUMIF('Emission Factors'!$C:$C,'Sample Report Format'!$I262,'Emission Factors'!G:G)*$L262/2000</f>
        <v>0</v>
      </c>
      <c r="U262" s="103">
        <f>SUMIF('Emission Factors'!$C:$C,'Sample Report Format'!$I262,'Emission Factors'!$M:$M)*SUMIF('Emission Factors'!$C:$C,'Sample Report Format'!$I262,'Emission Factors'!H:H)*$L262/2000</f>
        <v>0</v>
      </c>
      <c r="V262" s="103">
        <f>SUMIF('Emission Factors'!$C:$C,'Sample Report Format'!$I262,'Emission Factors'!$M:$M)*SUMIF('Emission Factors'!$C:$C,'Sample Report Format'!$I262,'Emission Factors'!I:I)*$L262/2000</f>
        <v>0</v>
      </c>
      <c r="W262" s="103">
        <f>SUMIF('Emission Factors'!$C:$C,'Sample Report Format'!$I262,'Emission Factors'!$M:$M)*SUMIF('Emission Factors'!$C:$C,'Sample Report Format'!$I262,'Emission Factors'!J:J)*$L262/2000</f>
        <v>0</v>
      </c>
      <c r="X262" s="103">
        <f>SUMIF('Emission Factors'!$C:$C,'Sample Report Format'!$I262,'Emission Factors'!$M:$M)*SUMIF('Emission Factors'!$C:$C,'Sample Report Format'!$I262,'Emission Factors'!K:K)*$L262/2000</f>
        <v>0</v>
      </c>
      <c r="Y262" s="104">
        <f>SUMIF('Emission Factors'!$C:$C,'Sample Report Format'!$I262,'Emission Factors'!$M:$M)*SUMIF('Emission Factors'!$C:$C,'Sample Report Format'!$I262,'Emission Factors'!L:L)*$L262/2000</f>
        <v>0</v>
      </c>
    </row>
    <row r="263" spans="1:25" ht="12.75">
      <c r="A263" s="85"/>
      <c r="B263" s="132"/>
      <c r="C263" s="98" t="e">
        <f>VLOOKUP(B263,'CO AB Dis id'!E257:F271,2,FALSE)</f>
        <v>#N/A</v>
      </c>
      <c r="D263" s="132"/>
      <c r="E263" s="98" t="e">
        <f>VLOOKUP(D263,'CO AB Dis id'!E274:F308,2,FALSE)</f>
        <v>#N/A</v>
      </c>
      <c r="F263" s="33"/>
      <c r="G263" s="98" t="e">
        <f>VLOOKUP(F263,'CO AB Dis id'!$B$4:$C$61,2,FALSE)</f>
        <v>#N/A</v>
      </c>
      <c r="H263" s="33"/>
      <c r="I263" s="84" t="e">
        <f>VLOOKUP($H263,'Emission Factors'!$B:$E,2,FALSE)</f>
        <v>#N/A</v>
      </c>
      <c r="J263" s="84" t="e">
        <f>VLOOKUP($H263,'Emission Factors'!$B:$E,3,FALSE)</f>
        <v>#N/A</v>
      </c>
      <c r="K263" s="84" t="e">
        <f>VLOOKUP($H263,'Emission Factors'!$B:$E,4,FALSE)</f>
        <v>#N/A</v>
      </c>
      <c r="L263" s="33"/>
      <c r="M263" s="33"/>
      <c r="N263" s="77"/>
      <c r="O263" s="77"/>
      <c r="P263" s="77"/>
      <c r="Q263" s="86"/>
      <c r="R263" s="107" t="e">
        <f>VLOOKUP(I263,'Emission Factors'!C:M,11,FALSE)</f>
        <v>#N/A</v>
      </c>
      <c r="S263" s="109">
        <f>SUMIF('Emission Factors'!$C:$C,'Sample Report Format'!$I263,'Emission Factors'!$M:$M)*SUMIF('Emission Factors'!$C:$C,'Sample Report Format'!$I263,'Emission Factors'!F:F)*$L263/2000</f>
        <v>0</v>
      </c>
      <c r="T263" s="103">
        <f>SUMIF('Emission Factors'!$C:$C,'Sample Report Format'!$I263,'Emission Factors'!$M:$M)*SUMIF('Emission Factors'!$C:$C,'Sample Report Format'!$I263,'Emission Factors'!G:G)*$L263/2000</f>
        <v>0</v>
      </c>
      <c r="U263" s="103">
        <f>SUMIF('Emission Factors'!$C:$C,'Sample Report Format'!$I263,'Emission Factors'!$M:$M)*SUMIF('Emission Factors'!$C:$C,'Sample Report Format'!$I263,'Emission Factors'!H:H)*$L263/2000</f>
        <v>0</v>
      </c>
      <c r="V263" s="103">
        <f>SUMIF('Emission Factors'!$C:$C,'Sample Report Format'!$I263,'Emission Factors'!$M:$M)*SUMIF('Emission Factors'!$C:$C,'Sample Report Format'!$I263,'Emission Factors'!I:I)*$L263/2000</f>
        <v>0</v>
      </c>
      <c r="W263" s="103">
        <f>SUMIF('Emission Factors'!$C:$C,'Sample Report Format'!$I263,'Emission Factors'!$M:$M)*SUMIF('Emission Factors'!$C:$C,'Sample Report Format'!$I263,'Emission Factors'!J:J)*$L263/2000</f>
        <v>0</v>
      </c>
      <c r="X263" s="103">
        <f>SUMIF('Emission Factors'!$C:$C,'Sample Report Format'!$I263,'Emission Factors'!$M:$M)*SUMIF('Emission Factors'!$C:$C,'Sample Report Format'!$I263,'Emission Factors'!K:K)*$L263/2000</f>
        <v>0</v>
      </c>
      <c r="Y263" s="104">
        <f>SUMIF('Emission Factors'!$C:$C,'Sample Report Format'!$I263,'Emission Factors'!$M:$M)*SUMIF('Emission Factors'!$C:$C,'Sample Report Format'!$I263,'Emission Factors'!L:L)*$L263/2000</f>
        <v>0</v>
      </c>
    </row>
    <row r="264" spans="1:25" ht="12.75">
      <c r="A264" s="85"/>
      <c r="B264" s="132"/>
      <c r="C264" s="98" t="e">
        <f>VLOOKUP(B264,'CO AB Dis id'!E258:F272,2,FALSE)</f>
        <v>#N/A</v>
      </c>
      <c r="D264" s="132"/>
      <c r="E264" s="98" t="e">
        <f>VLOOKUP(D264,'CO AB Dis id'!E275:F309,2,FALSE)</f>
        <v>#N/A</v>
      </c>
      <c r="F264" s="33"/>
      <c r="G264" s="98" t="e">
        <f>VLOOKUP(F264,'CO AB Dis id'!$B$4:$C$61,2,FALSE)</f>
        <v>#N/A</v>
      </c>
      <c r="H264" s="33"/>
      <c r="I264" s="84" t="e">
        <f>VLOOKUP($H264,'Emission Factors'!$B:$E,2,FALSE)</f>
        <v>#N/A</v>
      </c>
      <c r="J264" s="84" t="e">
        <f>VLOOKUP($H264,'Emission Factors'!$B:$E,3,FALSE)</f>
        <v>#N/A</v>
      </c>
      <c r="K264" s="84" t="e">
        <f>VLOOKUP($H264,'Emission Factors'!$B:$E,4,FALSE)</f>
        <v>#N/A</v>
      </c>
      <c r="L264" s="33"/>
      <c r="M264" s="33"/>
      <c r="N264" s="77"/>
      <c r="O264" s="77"/>
      <c r="P264" s="77"/>
      <c r="Q264" s="86"/>
      <c r="R264" s="107" t="e">
        <f>VLOOKUP(I264,'Emission Factors'!C:M,11,FALSE)</f>
        <v>#N/A</v>
      </c>
      <c r="S264" s="109">
        <f>SUMIF('Emission Factors'!$C:$C,'Sample Report Format'!$I264,'Emission Factors'!$M:$M)*SUMIF('Emission Factors'!$C:$C,'Sample Report Format'!$I264,'Emission Factors'!F:F)*$L264/2000</f>
        <v>0</v>
      </c>
      <c r="T264" s="103">
        <f>SUMIF('Emission Factors'!$C:$C,'Sample Report Format'!$I264,'Emission Factors'!$M:$M)*SUMIF('Emission Factors'!$C:$C,'Sample Report Format'!$I264,'Emission Factors'!G:G)*$L264/2000</f>
        <v>0</v>
      </c>
      <c r="U264" s="103">
        <f>SUMIF('Emission Factors'!$C:$C,'Sample Report Format'!$I264,'Emission Factors'!$M:$M)*SUMIF('Emission Factors'!$C:$C,'Sample Report Format'!$I264,'Emission Factors'!H:H)*$L264/2000</f>
        <v>0</v>
      </c>
      <c r="V264" s="103">
        <f>SUMIF('Emission Factors'!$C:$C,'Sample Report Format'!$I264,'Emission Factors'!$M:$M)*SUMIF('Emission Factors'!$C:$C,'Sample Report Format'!$I264,'Emission Factors'!I:I)*$L264/2000</f>
        <v>0</v>
      </c>
      <c r="W264" s="103">
        <f>SUMIF('Emission Factors'!$C:$C,'Sample Report Format'!$I264,'Emission Factors'!$M:$M)*SUMIF('Emission Factors'!$C:$C,'Sample Report Format'!$I264,'Emission Factors'!J:J)*$L264/2000</f>
        <v>0</v>
      </c>
      <c r="X264" s="103">
        <f>SUMIF('Emission Factors'!$C:$C,'Sample Report Format'!$I264,'Emission Factors'!$M:$M)*SUMIF('Emission Factors'!$C:$C,'Sample Report Format'!$I264,'Emission Factors'!K:K)*$L264/2000</f>
        <v>0</v>
      </c>
      <c r="Y264" s="104">
        <f>SUMIF('Emission Factors'!$C:$C,'Sample Report Format'!$I264,'Emission Factors'!$M:$M)*SUMIF('Emission Factors'!$C:$C,'Sample Report Format'!$I264,'Emission Factors'!L:L)*$L264/2000</f>
        <v>0</v>
      </c>
    </row>
    <row r="265" spans="1:25" ht="12.75">
      <c r="A265" s="85"/>
      <c r="B265" s="132"/>
      <c r="C265" s="98" t="e">
        <f>VLOOKUP(B265,'CO AB Dis id'!E259:F273,2,FALSE)</f>
        <v>#N/A</v>
      </c>
      <c r="D265" s="132"/>
      <c r="E265" s="98" t="e">
        <f>VLOOKUP(D265,'CO AB Dis id'!E276:F310,2,FALSE)</f>
        <v>#N/A</v>
      </c>
      <c r="F265" s="33"/>
      <c r="G265" s="98" t="e">
        <f>VLOOKUP(F265,'CO AB Dis id'!$B$4:$C$61,2,FALSE)</f>
        <v>#N/A</v>
      </c>
      <c r="H265" s="33"/>
      <c r="I265" s="84" t="e">
        <f>VLOOKUP($H265,'Emission Factors'!$B:$E,2,FALSE)</f>
        <v>#N/A</v>
      </c>
      <c r="J265" s="84" t="e">
        <f>VLOOKUP($H265,'Emission Factors'!$B:$E,3,FALSE)</f>
        <v>#N/A</v>
      </c>
      <c r="K265" s="84" t="e">
        <f>VLOOKUP($H265,'Emission Factors'!$B:$E,4,FALSE)</f>
        <v>#N/A</v>
      </c>
      <c r="L265" s="33"/>
      <c r="M265" s="33"/>
      <c r="N265" s="77"/>
      <c r="O265" s="77"/>
      <c r="P265" s="77"/>
      <c r="Q265" s="86"/>
      <c r="R265" s="107" t="e">
        <f>VLOOKUP(I265,'Emission Factors'!C:M,11,FALSE)</f>
        <v>#N/A</v>
      </c>
      <c r="S265" s="109">
        <f>SUMIF('Emission Factors'!$C:$C,'Sample Report Format'!$I265,'Emission Factors'!$M:$M)*SUMIF('Emission Factors'!$C:$C,'Sample Report Format'!$I265,'Emission Factors'!F:F)*$L265/2000</f>
        <v>0</v>
      </c>
      <c r="T265" s="103">
        <f>SUMIF('Emission Factors'!$C:$C,'Sample Report Format'!$I265,'Emission Factors'!$M:$M)*SUMIF('Emission Factors'!$C:$C,'Sample Report Format'!$I265,'Emission Factors'!G:G)*$L265/2000</f>
        <v>0</v>
      </c>
      <c r="U265" s="103">
        <f>SUMIF('Emission Factors'!$C:$C,'Sample Report Format'!$I265,'Emission Factors'!$M:$M)*SUMIF('Emission Factors'!$C:$C,'Sample Report Format'!$I265,'Emission Factors'!H:H)*$L265/2000</f>
        <v>0</v>
      </c>
      <c r="V265" s="103">
        <f>SUMIF('Emission Factors'!$C:$C,'Sample Report Format'!$I265,'Emission Factors'!$M:$M)*SUMIF('Emission Factors'!$C:$C,'Sample Report Format'!$I265,'Emission Factors'!I:I)*$L265/2000</f>
        <v>0</v>
      </c>
      <c r="W265" s="103">
        <f>SUMIF('Emission Factors'!$C:$C,'Sample Report Format'!$I265,'Emission Factors'!$M:$M)*SUMIF('Emission Factors'!$C:$C,'Sample Report Format'!$I265,'Emission Factors'!J:J)*$L265/2000</f>
        <v>0</v>
      </c>
      <c r="X265" s="103">
        <f>SUMIF('Emission Factors'!$C:$C,'Sample Report Format'!$I265,'Emission Factors'!$M:$M)*SUMIF('Emission Factors'!$C:$C,'Sample Report Format'!$I265,'Emission Factors'!K:K)*$L265/2000</f>
        <v>0</v>
      </c>
      <c r="Y265" s="104">
        <f>SUMIF('Emission Factors'!$C:$C,'Sample Report Format'!$I265,'Emission Factors'!$M:$M)*SUMIF('Emission Factors'!$C:$C,'Sample Report Format'!$I265,'Emission Factors'!L:L)*$L265/2000</f>
        <v>0</v>
      </c>
    </row>
    <row r="266" spans="1:25" ht="12.75">
      <c r="A266" s="85"/>
      <c r="B266" s="132"/>
      <c r="C266" s="98" t="e">
        <f>VLOOKUP(B266,'CO AB Dis id'!E260:F274,2,FALSE)</f>
        <v>#N/A</v>
      </c>
      <c r="D266" s="132"/>
      <c r="E266" s="98" t="e">
        <f>VLOOKUP(D266,'CO AB Dis id'!E277:F311,2,FALSE)</f>
        <v>#N/A</v>
      </c>
      <c r="F266" s="33"/>
      <c r="G266" s="98" t="e">
        <f>VLOOKUP(F266,'CO AB Dis id'!$B$4:$C$61,2,FALSE)</f>
        <v>#N/A</v>
      </c>
      <c r="H266" s="33"/>
      <c r="I266" s="84" t="e">
        <f>VLOOKUP($H266,'Emission Factors'!$B:$E,2,FALSE)</f>
        <v>#N/A</v>
      </c>
      <c r="J266" s="84" t="e">
        <f>VLOOKUP($H266,'Emission Factors'!$B:$E,3,FALSE)</f>
        <v>#N/A</v>
      </c>
      <c r="K266" s="84" t="e">
        <f>VLOOKUP($H266,'Emission Factors'!$B:$E,4,FALSE)</f>
        <v>#N/A</v>
      </c>
      <c r="L266" s="33"/>
      <c r="M266" s="33"/>
      <c r="N266" s="77"/>
      <c r="O266" s="77"/>
      <c r="P266" s="77"/>
      <c r="Q266" s="86"/>
      <c r="R266" s="107" t="e">
        <f>VLOOKUP(I266,'Emission Factors'!C:M,11,FALSE)</f>
        <v>#N/A</v>
      </c>
      <c r="S266" s="109">
        <f>SUMIF('Emission Factors'!$C:$C,'Sample Report Format'!$I266,'Emission Factors'!$M:$M)*SUMIF('Emission Factors'!$C:$C,'Sample Report Format'!$I266,'Emission Factors'!F:F)*$L266/2000</f>
        <v>0</v>
      </c>
      <c r="T266" s="103">
        <f>SUMIF('Emission Factors'!$C:$C,'Sample Report Format'!$I266,'Emission Factors'!$M:$M)*SUMIF('Emission Factors'!$C:$C,'Sample Report Format'!$I266,'Emission Factors'!G:G)*$L266/2000</f>
        <v>0</v>
      </c>
      <c r="U266" s="103">
        <f>SUMIF('Emission Factors'!$C:$C,'Sample Report Format'!$I266,'Emission Factors'!$M:$M)*SUMIF('Emission Factors'!$C:$C,'Sample Report Format'!$I266,'Emission Factors'!H:H)*$L266/2000</f>
        <v>0</v>
      </c>
      <c r="V266" s="103">
        <f>SUMIF('Emission Factors'!$C:$C,'Sample Report Format'!$I266,'Emission Factors'!$M:$M)*SUMIF('Emission Factors'!$C:$C,'Sample Report Format'!$I266,'Emission Factors'!I:I)*$L266/2000</f>
        <v>0</v>
      </c>
      <c r="W266" s="103">
        <f>SUMIF('Emission Factors'!$C:$C,'Sample Report Format'!$I266,'Emission Factors'!$M:$M)*SUMIF('Emission Factors'!$C:$C,'Sample Report Format'!$I266,'Emission Factors'!J:J)*$L266/2000</f>
        <v>0</v>
      </c>
      <c r="X266" s="103">
        <f>SUMIF('Emission Factors'!$C:$C,'Sample Report Format'!$I266,'Emission Factors'!$M:$M)*SUMIF('Emission Factors'!$C:$C,'Sample Report Format'!$I266,'Emission Factors'!K:K)*$L266/2000</f>
        <v>0</v>
      </c>
      <c r="Y266" s="104">
        <f>SUMIF('Emission Factors'!$C:$C,'Sample Report Format'!$I266,'Emission Factors'!$M:$M)*SUMIF('Emission Factors'!$C:$C,'Sample Report Format'!$I266,'Emission Factors'!L:L)*$L266/2000</f>
        <v>0</v>
      </c>
    </row>
    <row r="267" spans="1:25" ht="12.75">
      <c r="A267" s="85"/>
      <c r="B267" s="132"/>
      <c r="C267" s="98" t="e">
        <f>VLOOKUP(B267,'CO AB Dis id'!E261:F275,2,FALSE)</f>
        <v>#N/A</v>
      </c>
      <c r="D267" s="132"/>
      <c r="E267" s="98" t="e">
        <f>VLOOKUP(D267,'CO AB Dis id'!E278:F312,2,FALSE)</f>
        <v>#N/A</v>
      </c>
      <c r="F267" s="33"/>
      <c r="G267" s="98" t="e">
        <f>VLOOKUP(F267,'CO AB Dis id'!$B$4:$C$61,2,FALSE)</f>
        <v>#N/A</v>
      </c>
      <c r="H267" s="33"/>
      <c r="I267" s="84" t="e">
        <f>VLOOKUP($H267,'Emission Factors'!$B:$E,2,FALSE)</f>
        <v>#N/A</v>
      </c>
      <c r="J267" s="84" t="e">
        <f>VLOOKUP($H267,'Emission Factors'!$B:$E,3,FALSE)</f>
        <v>#N/A</v>
      </c>
      <c r="K267" s="84" t="e">
        <f>VLOOKUP($H267,'Emission Factors'!$B:$E,4,FALSE)</f>
        <v>#N/A</v>
      </c>
      <c r="L267" s="33"/>
      <c r="M267" s="33"/>
      <c r="N267" s="77"/>
      <c r="O267" s="77"/>
      <c r="P267" s="77"/>
      <c r="Q267" s="86"/>
      <c r="R267" s="107" t="e">
        <f>VLOOKUP(I267,'Emission Factors'!C:M,11,FALSE)</f>
        <v>#N/A</v>
      </c>
      <c r="S267" s="109">
        <f>SUMIF('Emission Factors'!$C:$C,'Sample Report Format'!$I267,'Emission Factors'!$M:$M)*SUMIF('Emission Factors'!$C:$C,'Sample Report Format'!$I267,'Emission Factors'!F:F)*$L267/2000</f>
        <v>0</v>
      </c>
      <c r="T267" s="103">
        <f>SUMIF('Emission Factors'!$C:$C,'Sample Report Format'!$I267,'Emission Factors'!$M:$M)*SUMIF('Emission Factors'!$C:$C,'Sample Report Format'!$I267,'Emission Factors'!G:G)*$L267/2000</f>
        <v>0</v>
      </c>
      <c r="U267" s="103">
        <f>SUMIF('Emission Factors'!$C:$C,'Sample Report Format'!$I267,'Emission Factors'!$M:$M)*SUMIF('Emission Factors'!$C:$C,'Sample Report Format'!$I267,'Emission Factors'!H:H)*$L267/2000</f>
        <v>0</v>
      </c>
      <c r="V267" s="103">
        <f>SUMIF('Emission Factors'!$C:$C,'Sample Report Format'!$I267,'Emission Factors'!$M:$M)*SUMIF('Emission Factors'!$C:$C,'Sample Report Format'!$I267,'Emission Factors'!I:I)*$L267/2000</f>
        <v>0</v>
      </c>
      <c r="W267" s="103">
        <f>SUMIF('Emission Factors'!$C:$C,'Sample Report Format'!$I267,'Emission Factors'!$M:$M)*SUMIF('Emission Factors'!$C:$C,'Sample Report Format'!$I267,'Emission Factors'!J:J)*$L267/2000</f>
        <v>0</v>
      </c>
      <c r="X267" s="103">
        <f>SUMIF('Emission Factors'!$C:$C,'Sample Report Format'!$I267,'Emission Factors'!$M:$M)*SUMIF('Emission Factors'!$C:$C,'Sample Report Format'!$I267,'Emission Factors'!K:K)*$L267/2000</f>
        <v>0</v>
      </c>
      <c r="Y267" s="104">
        <f>SUMIF('Emission Factors'!$C:$C,'Sample Report Format'!$I267,'Emission Factors'!$M:$M)*SUMIF('Emission Factors'!$C:$C,'Sample Report Format'!$I267,'Emission Factors'!L:L)*$L267/2000</f>
        <v>0</v>
      </c>
    </row>
    <row r="268" spans="1:25" ht="12.75">
      <c r="A268" s="85"/>
      <c r="B268" s="132"/>
      <c r="C268" s="98" t="e">
        <f>VLOOKUP(B268,'CO AB Dis id'!E262:F276,2,FALSE)</f>
        <v>#N/A</v>
      </c>
      <c r="D268" s="132"/>
      <c r="E268" s="98" t="e">
        <f>VLOOKUP(D268,'CO AB Dis id'!E279:F313,2,FALSE)</f>
        <v>#N/A</v>
      </c>
      <c r="F268" s="33"/>
      <c r="G268" s="98" t="e">
        <f>VLOOKUP(F268,'CO AB Dis id'!$B$4:$C$61,2,FALSE)</f>
        <v>#N/A</v>
      </c>
      <c r="H268" s="33"/>
      <c r="I268" s="84" t="e">
        <f>VLOOKUP($H268,'Emission Factors'!$B:$E,2,FALSE)</f>
        <v>#N/A</v>
      </c>
      <c r="J268" s="84" t="e">
        <f>VLOOKUP($H268,'Emission Factors'!$B:$E,3,FALSE)</f>
        <v>#N/A</v>
      </c>
      <c r="K268" s="84" t="e">
        <f>VLOOKUP($H268,'Emission Factors'!$B:$E,4,FALSE)</f>
        <v>#N/A</v>
      </c>
      <c r="L268" s="33"/>
      <c r="M268" s="33"/>
      <c r="N268" s="77"/>
      <c r="O268" s="77"/>
      <c r="P268" s="77"/>
      <c r="Q268" s="86"/>
      <c r="R268" s="107" t="e">
        <f>VLOOKUP(I268,'Emission Factors'!C:M,11,FALSE)</f>
        <v>#N/A</v>
      </c>
      <c r="S268" s="109">
        <f>SUMIF('Emission Factors'!$C:$C,'Sample Report Format'!$I268,'Emission Factors'!$M:$M)*SUMIF('Emission Factors'!$C:$C,'Sample Report Format'!$I268,'Emission Factors'!F:F)*$L268/2000</f>
        <v>0</v>
      </c>
      <c r="T268" s="103">
        <f>SUMIF('Emission Factors'!$C:$C,'Sample Report Format'!$I268,'Emission Factors'!$M:$M)*SUMIF('Emission Factors'!$C:$C,'Sample Report Format'!$I268,'Emission Factors'!G:G)*$L268/2000</f>
        <v>0</v>
      </c>
      <c r="U268" s="103">
        <f>SUMIF('Emission Factors'!$C:$C,'Sample Report Format'!$I268,'Emission Factors'!$M:$M)*SUMIF('Emission Factors'!$C:$C,'Sample Report Format'!$I268,'Emission Factors'!H:H)*$L268/2000</f>
        <v>0</v>
      </c>
      <c r="V268" s="103">
        <f>SUMIF('Emission Factors'!$C:$C,'Sample Report Format'!$I268,'Emission Factors'!$M:$M)*SUMIF('Emission Factors'!$C:$C,'Sample Report Format'!$I268,'Emission Factors'!I:I)*$L268/2000</f>
        <v>0</v>
      </c>
      <c r="W268" s="103">
        <f>SUMIF('Emission Factors'!$C:$C,'Sample Report Format'!$I268,'Emission Factors'!$M:$M)*SUMIF('Emission Factors'!$C:$C,'Sample Report Format'!$I268,'Emission Factors'!J:J)*$L268/2000</f>
        <v>0</v>
      </c>
      <c r="X268" s="103">
        <f>SUMIF('Emission Factors'!$C:$C,'Sample Report Format'!$I268,'Emission Factors'!$M:$M)*SUMIF('Emission Factors'!$C:$C,'Sample Report Format'!$I268,'Emission Factors'!K:K)*$L268/2000</f>
        <v>0</v>
      </c>
      <c r="Y268" s="104">
        <f>SUMIF('Emission Factors'!$C:$C,'Sample Report Format'!$I268,'Emission Factors'!$M:$M)*SUMIF('Emission Factors'!$C:$C,'Sample Report Format'!$I268,'Emission Factors'!L:L)*$L268/2000</f>
        <v>0</v>
      </c>
    </row>
    <row r="269" spans="1:25" ht="12.75">
      <c r="A269" s="85"/>
      <c r="B269" s="132"/>
      <c r="C269" s="98" t="e">
        <f>VLOOKUP(B269,'CO AB Dis id'!E263:F277,2,FALSE)</f>
        <v>#N/A</v>
      </c>
      <c r="D269" s="132"/>
      <c r="E269" s="98" t="e">
        <f>VLOOKUP(D269,'CO AB Dis id'!E280:F314,2,FALSE)</f>
        <v>#N/A</v>
      </c>
      <c r="F269" s="33"/>
      <c r="G269" s="98" t="e">
        <f>VLOOKUP(F269,'CO AB Dis id'!$B$4:$C$61,2,FALSE)</f>
        <v>#N/A</v>
      </c>
      <c r="H269" s="33"/>
      <c r="I269" s="84" t="e">
        <f>VLOOKUP($H269,'Emission Factors'!$B:$E,2,FALSE)</f>
        <v>#N/A</v>
      </c>
      <c r="J269" s="84" t="e">
        <f>VLOOKUP($H269,'Emission Factors'!$B:$E,3,FALSE)</f>
        <v>#N/A</v>
      </c>
      <c r="K269" s="84" t="e">
        <f>VLOOKUP($H269,'Emission Factors'!$B:$E,4,FALSE)</f>
        <v>#N/A</v>
      </c>
      <c r="L269" s="33"/>
      <c r="M269" s="33"/>
      <c r="N269" s="77"/>
      <c r="O269" s="77"/>
      <c r="P269" s="77"/>
      <c r="Q269" s="86"/>
      <c r="R269" s="107" t="e">
        <f>VLOOKUP(I269,'Emission Factors'!C:M,11,FALSE)</f>
        <v>#N/A</v>
      </c>
      <c r="S269" s="109">
        <f>SUMIF('Emission Factors'!$C:$C,'Sample Report Format'!$I269,'Emission Factors'!$M:$M)*SUMIF('Emission Factors'!$C:$C,'Sample Report Format'!$I269,'Emission Factors'!F:F)*$L269/2000</f>
        <v>0</v>
      </c>
      <c r="T269" s="103">
        <f>SUMIF('Emission Factors'!$C:$C,'Sample Report Format'!$I269,'Emission Factors'!$M:$M)*SUMIF('Emission Factors'!$C:$C,'Sample Report Format'!$I269,'Emission Factors'!G:G)*$L269/2000</f>
        <v>0</v>
      </c>
      <c r="U269" s="103">
        <f>SUMIF('Emission Factors'!$C:$C,'Sample Report Format'!$I269,'Emission Factors'!$M:$M)*SUMIF('Emission Factors'!$C:$C,'Sample Report Format'!$I269,'Emission Factors'!H:H)*$L269/2000</f>
        <v>0</v>
      </c>
      <c r="V269" s="103">
        <f>SUMIF('Emission Factors'!$C:$C,'Sample Report Format'!$I269,'Emission Factors'!$M:$M)*SUMIF('Emission Factors'!$C:$C,'Sample Report Format'!$I269,'Emission Factors'!I:I)*$L269/2000</f>
        <v>0</v>
      </c>
      <c r="W269" s="103">
        <f>SUMIF('Emission Factors'!$C:$C,'Sample Report Format'!$I269,'Emission Factors'!$M:$M)*SUMIF('Emission Factors'!$C:$C,'Sample Report Format'!$I269,'Emission Factors'!J:J)*$L269/2000</f>
        <v>0</v>
      </c>
      <c r="X269" s="103">
        <f>SUMIF('Emission Factors'!$C:$C,'Sample Report Format'!$I269,'Emission Factors'!$M:$M)*SUMIF('Emission Factors'!$C:$C,'Sample Report Format'!$I269,'Emission Factors'!K:K)*$L269/2000</f>
        <v>0</v>
      </c>
      <c r="Y269" s="104">
        <f>SUMIF('Emission Factors'!$C:$C,'Sample Report Format'!$I269,'Emission Factors'!$M:$M)*SUMIF('Emission Factors'!$C:$C,'Sample Report Format'!$I269,'Emission Factors'!L:L)*$L269/2000</f>
        <v>0</v>
      </c>
    </row>
    <row r="270" spans="1:25" ht="12.75">
      <c r="A270" s="85"/>
      <c r="B270" s="132"/>
      <c r="C270" s="98" t="e">
        <f>VLOOKUP(B270,'CO AB Dis id'!E264:F278,2,FALSE)</f>
        <v>#N/A</v>
      </c>
      <c r="D270" s="132"/>
      <c r="E270" s="98" t="e">
        <f>VLOOKUP(D270,'CO AB Dis id'!E281:F315,2,FALSE)</f>
        <v>#N/A</v>
      </c>
      <c r="F270" s="33"/>
      <c r="G270" s="98" t="e">
        <f>VLOOKUP(F270,'CO AB Dis id'!$B$4:$C$61,2,FALSE)</f>
        <v>#N/A</v>
      </c>
      <c r="H270" s="33"/>
      <c r="I270" s="84" t="e">
        <f>VLOOKUP($H270,'Emission Factors'!$B:$E,2,FALSE)</f>
        <v>#N/A</v>
      </c>
      <c r="J270" s="84" t="e">
        <f>VLOOKUP($H270,'Emission Factors'!$B:$E,3,FALSE)</f>
        <v>#N/A</v>
      </c>
      <c r="K270" s="84" t="e">
        <f>VLOOKUP($H270,'Emission Factors'!$B:$E,4,FALSE)</f>
        <v>#N/A</v>
      </c>
      <c r="L270" s="33"/>
      <c r="M270" s="33"/>
      <c r="N270" s="77"/>
      <c r="O270" s="77"/>
      <c r="P270" s="77"/>
      <c r="Q270" s="86"/>
      <c r="R270" s="107" t="e">
        <f>VLOOKUP(I270,'Emission Factors'!C:M,11,FALSE)</f>
        <v>#N/A</v>
      </c>
      <c r="S270" s="109">
        <f>SUMIF('Emission Factors'!$C:$C,'Sample Report Format'!$I270,'Emission Factors'!$M:$M)*SUMIF('Emission Factors'!$C:$C,'Sample Report Format'!$I270,'Emission Factors'!F:F)*$L270/2000</f>
        <v>0</v>
      </c>
      <c r="T270" s="103">
        <f>SUMIF('Emission Factors'!$C:$C,'Sample Report Format'!$I270,'Emission Factors'!$M:$M)*SUMIF('Emission Factors'!$C:$C,'Sample Report Format'!$I270,'Emission Factors'!G:G)*$L270/2000</f>
        <v>0</v>
      </c>
      <c r="U270" s="103">
        <f>SUMIF('Emission Factors'!$C:$C,'Sample Report Format'!$I270,'Emission Factors'!$M:$M)*SUMIF('Emission Factors'!$C:$C,'Sample Report Format'!$I270,'Emission Factors'!H:H)*$L270/2000</f>
        <v>0</v>
      </c>
      <c r="V270" s="103">
        <f>SUMIF('Emission Factors'!$C:$C,'Sample Report Format'!$I270,'Emission Factors'!$M:$M)*SUMIF('Emission Factors'!$C:$C,'Sample Report Format'!$I270,'Emission Factors'!I:I)*$L270/2000</f>
        <v>0</v>
      </c>
      <c r="W270" s="103">
        <f>SUMIF('Emission Factors'!$C:$C,'Sample Report Format'!$I270,'Emission Factors'!$M:$M)*SUMIF('Emission Factors'!$C:$C,'Sample Report Format'!$I270,'Emission Factors'!J:J)*$L270/2000</f>
        <v>0</v>
      </c>
      <c r="X270" s="103">
        <f>SUMIF('Emission Factors'!$C:$C,'Sample Report Format'!$I270,'Emission Factors'!$M:$M)*SUMIF('Emission Factors'!$C:$C,'Sample Report Format'!$I270,'Emission Factors'!K:K)*$L270/2000</f>
        <v>0</v>
      </c>
      <c r="Y270" s="104">
        <f>SUMIF('Emission Factors'!$C:$C,'Sample Report Format'!$I270,'Emission Factors'!$M:$M)*SUMIF('Emission Factors'!$C:$C,'Sample Report Format'!$I270,'Emission Factors'!L:L)*$L270/2000</f>
        <v>0</v>
      </c>
    </row>
    <row r="271" spans="1:25" ht="12.75">
      <c r="A271" s="85"/>
      <c r="B271" s="132"/>
      <c r="C271" s="98" t="e">
        <f>VLOOKUP(B271,'CO AB Dis id'!E265:F279,2,FALSE)</f>
        <v>#N/A</v>
      </c>
      <c r="D271" s="132"/>
      <c r="E271" s="98" t="e">
        <f>VLOOKUP(D271,'CO AB Dis id'!E282:F316,2,FALSE)</f>
        <v>#N/A</v>
      </c>
      <c r="F271" s="33"/>
      <c r="G271" s="98" t="e">
        <f>VLOOKUP(F271,'CO AB Dis id'!$B$4:$C$61,2,FALSE)</f>
        <v>#N/A</v>
      </c>
      <c r="H271" s="33"/>
      <c r="I271" s="84" t="e">
        <f>VLOOKUP($H271,'Emission Factors'!$B:$E,2,FALSE)</f>
        <v>#N/A</v>
      </c>
      <c r="J271" s="84" t="e">
        <f>VLOOKUP($H271,'Emission Factors'!$B:$E,3,FALSE)</f>
        <v>#N/A</v>
      </c>
      <c r="K271" s="84" t="e">
        <f>VLOOKUP($H271,'Emission Factors'!$B:$E,4,FALSE)</f>
        <v>#N/A</v>
      </c>
      <c r="L271" s="33"/>
      <c r="M271" s="33"/>
      <c r="N271" s="77"/>
      <c r="O271" s="77"/>
      <c r="P271" s="77"/>
      <c r="Q271" s="86"/>
      <c r="R271" s="107" t="e">
        <f>VLOOKUP(I271,'Emission Factors'!C:M,11,FALSE)</f>
        <v>#N/A</v>
      </c>
      <c r="S271" s="109">
        <f>SUMIF('Emission Factors'!$C:$C,'Sample Report Format'!$I271,'Emission Factors'!$M:$M)*SUMIF('Emission Factors'!$C:$C,'Sample Report Format'!$I271,'Emission Factors'!F:F)*$L271/2000</f>
        <v>0</v>
      </c>
      <c r="T271" s="103">
        <f>SUMIF('Emission Factors'!$C:$C,'Sample Report Format'!$I271,'Emission Factors'!$M:$M)*SUMIF('Emission Factors'!$C:$C,'Sample Report Format'!$I271,'Emission Factors'!G:G)*$L271/2000</f>
        <v>0</v>
      </c>
      <c r="U271" s="103">
        <f>SUMIF('Emission Factors'!$C:$C,'Sample Report Format'!$I271,'Emission Factors'!$M:$M)*SUMIF('Emission Factors'!$C:$C,'Sample Report Format'!$I271,'Emission Factors'!H:H)*$L271/2000</f>
        <v>0</v>
      </c>
      <c r="V271" s="103">
        <f>SUMIF('Emission Factors'!$C:$C,'Sample Report Format'!$I271,'Emission Factors'!$M:$M)*SUMIF('Emission Factors'!$C:$C,'Sample Report Format'!$I271,'Emission Factors'!I:I)*$L271/2000</f>
        <v>0</v>
      </c>
      <c r="W271" s="103">
        <f>SUMIF('Emission Factors'!$C:$C,'Sample Report Format'!$I271,'Emission Factors'!$M:$M)*SUMIF('Emission Factors'!$C:$C,'Sample Report Format'!$I271,'Emission Factors'!J:J)*$L271/2000</f>
        <v>0</v>
      </c>
      <c r="X271" s="103">
        <f>SUMIF('Emission Factors'!$C:$C,'Sample Report Format'!$I271,'Emission Factors'!$M:$M)*SUMIF('Emission Factors'!$C:$C,'Sample Report Format'!$I271,'Emission Factors'!K:K)*$L271/2000</f>
        <v>0</v>
      </c>
      <c r="Y271" s="104">
        <f>SUMIF('Emission Factors'!$C:$C,'Sample Report Format'!$I271,'Emission Factors'!$M:$M)*SUMIF('Emission Factors'!$C:$C,'Sample Report Format'!$I271,'Emission Factors'!L:L)*$L271/2000</f>
        <v>0</v>
      </c>
    </row>
    <row r="272" spans="1:25" ht="12.75">
      <c r="A272" s="85"/>
      <c r="B272" s="132"/>
      <c r="C272" s="98" t="e">
        <f>VLOOKUP(B272,'CO AB Dis id'!E266:F280,2,FALSE)</f>
        <v>#N/A</v>
      </c>
      <c r="D272" s="132"/>
      <c r="E272" s="98" t="e">
        <f>VLOOKUP(D272,'CO AB Dis id'!E283:F317,2,FALSE)</f>
        <v>#N/A</v>
      </c>
      <c r="F272" s="33"/>
      <c r="G272" s="98" t="e">
        <f>VLOOKUP(F272,'CO AB Dis id'!$B$4:$C$61,2,FALSE)</f>
        <v>#N/A</v>
      </c>
      <c r="H272" s="33"/>
      <c r="I272" s="84" t="e">
        <f>VLOOKUP($H272,'Emission Factors'!$B:$E,2,FALSE)</f>
        <v>#N/A</v>
      </c>
      <c r="J272" s="84" t="e">
        <f>VLOOKUP($H272,'Emission Factors'!$B:$E,3,FALSE)</f>
        <v>#N/A</v>
      </c>
      <c r="K272" s="84" t="e">
        <f>VLOOKUP($H272,'Emission Factors'!$B:$E,4,FALSE)</f>
        <v>#N/A</v>
      </c>
      <c r="L272" s="33"/>
      <c r="M272" s="33"/>
      <c r="N272" s="77"/>
      <c r="O272" s="77"/>
      <c r="P272" s="77"/>
      <c r="Q272" s="86"/>
      <c r="R272" s="107" t="e">
        <f>VLOOKUP(I272,'Emission Factors'!C:M,11,FALSE)</f>
        <v>#N/A</v>
      </c>
      <c r="S272" s="109">
        <f>SUMIF('Emission Factors'!$C:$C,'Sample Report Format'!$I272,'Emission Factors'!$M:$M)*SUMIF('Emission Factors'!$C:$C,'Sample Report Format'!$I272,'Emission Factors'!F:F)*$L272/2000</f>
        <v>0</v>
      </c>
      <c r="T272" s="103">
        <f>SUMIF('Emission Factors'!$C:$C,'Sample Report Format'!$I272,'Emission Factors'!$M:$M)*SUMIF('Emission Factors'!$C:$C,'Sample Report Format'!$I272,'Emission Factors'!G:G)*$L272/2000</f>
        <v>0</v>
      </c>
      <c r="U272" s="103">
        <f>SUMIF('Emission Factors'!$C:$C,'Sample Report Format'!$I272,'Emission Factors'!$M:$M)*SUMIF('Emission Factors'!$C:$C,'Sample Report Format'!$I272,'Emission Factors'!H:H)*$L272/2000</f>
        <v>0</v>
      </c>
      <c r="V272" s="103">
        <f>SUMIF('Emission Factors'!$C:$C,'Sample Report Format'!$I272,'Emission Factors'!$M:$M)*SUMIF('Emission Factors'!$C:$C,'Sample Report Format'!$I272,'Emission Factors'!I:I)*$L272/2000</f>
        <v>0</v>
      </c>
      <c r="W272" s="103">
        <f>SUMIF('Emission Factors'!$C:$C,'Sample Report Format'!$I272,'Emission Factors'!$M:$M)*SUMIF('Emission Factors'!$C:$C,'Sample Report Format'!$I272,'Emission Factors'!J:J)*$L272/2000</f>
        <v>0</v>
      </c>
      <c r="X272" s="103">
        <f>SUMIF('Emission Factors'!$C:$C,'Sample Report Format'!$I272,'Emission Factors'!$M:$M)*SUMIF('Emission Factors'!$C:$C,'Sample Report Format'!$I272,'Emission Factors'!K:K)*$L272/2000</f>
        <v>0</v>
      </c>
      <c r="Y272" s="104">
        <f>SUMIF('Emission Factors'!$C:$C,'Sample Report Format'!$I272,'Emission Factors'!$M:$M)*SUMIF('Emission Factors'!$C:$C,'Sample Report Format'!$I272,'Emission Factors'!L:L)*$L272/2000</f>
        <v>0</v>
      </c>
    </row>
    <row r="273" spans="1:25" ht="12.75">
      <c r="A273" s="85"/>
      <c r="B273" s="132"/>
      <c r="C273" s="98" t="e">
        <f>VLOOKUP(B273,'CO AB Dis id'!E267:F281,2,FALSE)</f>
        <v>#N/A</v>
      </c>
      <c r="D273" s="132"/>
      <c r="E273" s="98" t="e">
        <f>VLOOKUP(D273,'CO AB Dis id'!E284:F318,2,FALSE)</f>
        <v>#N/A</v>
      </c>
      <c r="F273" s="33"/>
      <c r="G273" s="98" t="e">
        <f>VLOOKUP(F273,'CO AB Dis id'!$B$4:$C$61,2,FALSE)</f>
        <v>#N/A</v>
      </c>
      <c r="H273" s="33"/>
      <c r="I273" s="84" t="e">
        <f>VLOOKUP($H273,'Emission Factors'!$B:$E,2,FALSE)</f>
        <v>#N/A</v>
      </c>
      <c r="J273" s="84" t="e">
        <f>VLOOKUP($H273,'Emission Factors'!$B:$E,3,FALSE)</f>
        <v>#N/A</v>
      </c>
      <c r="K273" s="84" t="e">
        <f>VLOOKUP($H273,'Emission Factors'!$B:$E,4,FALSE)</f>
        <v>#N/A</v>
      </c>
      <c r="L273" s="33"/>
      <c r="M273" s="33"/>
      <c r="N273" s="77"/>
      <c r="O273" s="77"/>
      <c r="P273" s="77"/>
      <c r="Q273" s="86"/>
      <c r="R273" s="107" t="e">
        <f>VLOOKUP(I273,'Emission Factors'!C:M,11,FALSE)</f>
        <v>#N/A</v>
      </c>
      <c r="S273" s="109">
        <f>SUMIF('Emission Factors'!$C:$C,'Sample Report Format'!$I273,'Emission Factors'!$M:$M)*SUMIF('Emission Factors'!$C:$C,'Sample Report Format'!$I273,'Emission Factors'!F:F)*$L273/2000</f>
        <v>0</v>
      </c>
      <c r="T273" s="103">
        <f>SUMIF('Emission Factors'!$C:$C,'Sample Report Format'!$I273,'Emission Factors'!$M:$M)*SUMIF('Emission Factors'!$C:$C,'Sample Report Format'!$I273,'Emission Factors'!G:G)*$L273/2000</f>
        <v>0</v>
      </c>
      <c r="U273" s="103">
        <f>SUMIF('Emission Factors'!$C:$C,'Sample Report Format'!$I273,'Emission Factors'!$M:$M)*SUMIF('Emission Factors'!$C:$C,'Sample Report Format'!$I273,'Emission Factors'!H:H)*$L273/2000</f>
        <v>0</v>
      </c>
      <c r="V273" s="103">
        <f>SUMIF('Emission Factors'!$C:$C,'Sample Report Format'!$I273,'Emission Factors'!$M:$M)*SUMIF('Emission Factors'!$C:$C,'Sample Report Format'!$I273,'Emission Factors'!I:I)*$L273/2000</f>
        <v>0</v>
      </c>
      <c r="W273" s="103">
        <f>SUMIF('Emission Factors'!$C:$C,'Sample Report Format'!$I273,'Emission Factors'!$M:$M)*SUMIF('Emission Factors'!$C:$C,'Sample Report Format'!$I273,'Emission Factors'!J:J)*$L273/2000</f>
        <v>0</v>
      </c>
      <c r="X273" s="103">
        <f>SUMIF('Emission Factors'!$C:$C,'Sample Report Format'!$I273,'Emission Factors'!$M:$M)*SUMIF('Emission Factors'!$C:$C,'Sample Report Format'!$I273,'Emission Factors'!K:K)*$L273/2000</f>
        <v>0</v>
      </c>
      <c r="Y273" s="104">
        <f>SUMIF('Emission Factors'!$C:$C,'Sample Report Format'!$I273,'Emission Factors'!$M:$M)*SUMIF('Emission Factors'!$C:$C,'Sample Report Format'!$I273,'Emission Factors'!L:L)*$L273/2000</f>
        <v>0</v>
      </c>
    </row>
    <row r="274" spans="1:25" ht="12.75">
      <c r="A274" s="85"/>
      <c r="B274" s="132"/>
      <c r="C274" s="98" t="e">
        <f>VLOOKUP(B274,'CO AB Dis id'!E268:F282,2,FALSE)</f>
        <v>#N/A</v>
      </c>
      <c r="D274" s="132"/>
      <c r="E274" s="98" t="e">
        <f>VLOOKUP(D274,'CO AB Dis id'!E285:F319,2,FALSE)</f>
        <v>#N/A</v>
      </c>
      <c r="F274" s="33"/>
      <c r="G274" s="98" t="e">
        <f>VLOOKUP(F274,'CO AB Dis id'!$B$4:$C$61,2,FALSE)</f>
        <v>#N/A</v>
      </c>
      <c r="H274" s="33"/>
      <c r="I274" s="84" t="e">
        <f>VLOOKUP($H274,'Emission Factors'!$B:$E,2,FALSE)</f>
        <v>#N/A</v>
      </c>
      <c r="J274" s="84" t="e">
        <f>VLOOKUP($H274,'Emission Factors'!$B:$E,3,FALSE)</f>
        <v>#N/A</v>
      </c>
      <c r="K274" s="84" t="e">
        <f>VLOOKUP($H274,'Emission Factors'!$B:$E,4,FALSE)</f>
        <v>#N/A</v>
      </c>
      <c r="L274" s="33"/>
      <c r="M274" s="33"/>
      <c r="N274" s="77"/>
      <c r="O274" s="77"/>
      <c r="P274" s="77"/>
      <c r="Q274" s="86"/>
      <c r="R274" s="107" t="e">
        <f>VLOOKUP(I274,'Emission Factors'!C:M,11,FALSE)</f>
        <v>#N/A</v>
      </c>
      <c r="S274" s="109">
        <f>SUMIF('Emission Factors'!$C:$C,'Sample Report Format'!$I274,'Emission Factors'!$M:$M)*SUMIF('Emission Factors'!$C:$C,'Sample Report Format'!$I274,'Emission Factors'!F:F)*$L274/2000</f>
        <v>0</v>
      </c>
      <c r="T274" s="103">
        <f>SUMIF('Emission Factors'!$C:$C,'Sample Report Format'!$I274,'Emission Factors'!$M:$M)*SUMIF('Emission Factors'!$C:$C,'Sample Report Format'!$I274,'Emission Factors'!G:G)*$L274/2000</f>
        <v>0</v>
      </c>
      <c r="U274" s="103">
        <f>SUMIF('Emission Factors'!$C:$C,'Sample Report Format'!$I274,'Emission Factors'!$M:$M)*SUMIF('Emission Factors'!$C:$C,'Sample Report Format'!$I274,'Emission Factors'!H:H)*$L274/2000</f>
        <v>0</v>
      </c>
      <c r="V274" s="103">
        <f>SUMIF('Emission Factors'!$C:$C,'Sample Report Format'!$I274,'Emission Factors'!$M:$M)*SUMIF('Emission Factors'!$C:$C,'Sample Report Format'!$I274,'Emission Factors'!I:I)*$L274/2000</f>
        <v>0</v>
      </c>
      <c r="W274" s="103">
        <f>SUMIF('Emission Factors'!$C:$C,'Sample Report Format'!$I274,'Emission Factors'!$M:$M)*SUMIF('Emission Factors'!$C:$C,'Sample Report Format'!$I274,'Emission Factors'!J:J)*$L274/2000</f>
        <v>0</v>
      </c>
      <c r="X274" s="103">
        <f>SUMIF('Emission Factors'!$C:$C,'Sample Report Format'!$I274,'Emission Factors'!$M:$M)*SUMIF('Emission Factors'!$C:$C,'Sample Report Format'!$I274,'Emission Factors'!K:K)*$L274/2000</f>
        <v>0</v>
      </c>
      <c r="Y274" s="104">
        <f>SUMIF('Emission Factors'!$C:$C,'Sample Report Format'!$I274,'Emission Factors'!$M:$M)*SUMIF('Emission Factors'!$C:$C,'Sample Report Format'!$I274,'Emission Factors'!L:L)*$L274/2000</f>
        <v>0</v>
      </c>
    </row>
    <row r="275" spans="1:25" ht="12.75">
      <c r="A275" s="85"/>
      <c r="B275" s="132"/>
      <c r="C275" s="98" t="e">
        <f>VLOOKUP(B275,'CO AB Dis id'!E269:F283,2,FALSE)</f>
        <v>#N/A</v>
      </c>
      <c r="D275" s="132"/>
      <c r="E275" s="98" t="e">
        <f>VLOOKUP(D275,'CO AB Dis id'!E286:F320,2,FALSE)</f>
        <v>#N/A</v>
      </c>
      <c r="F275" s="33"/>
      <c r="G275" s="98" t="e">
        <f>VLOOKUP(F275,'CO AB Dis id'!$B$4:$C$61,2,FALSE)</f>
        <v>#N/A</v>
      </c>
      <c r="H275" s="33"/>
      <c r="I275" s="84" t="e">
        <f>VLOOKUP($H275,'Emission Factors'!$B:$E,2,FALSE)</f>
        <v>#N/A</v>
      </c>
      <c r="J275" s="84" t="e">
        <f>VLOOKUP($H275,'Emission Factors'!$B:$E,3,FALSE)</f>
        <v>#N/A</v>
      </c>
      <c r="K275" s="84" t="e">
        <f>VLOOKUP($H275,'Emission Factors'!$B:$E,4,FALSE)</f>
        <v>#N/A</v>
      </c>
      <c r="L275" s="33"/>
      <c r="M275" s="33"/>
      <c r="N275" s="77"/>
      <c r="O275" s="77"/>
      <c r="P275" s="77"/>
      <c r="Q275" s="86"/>
      <c r="R275" s="107" t="e">
        <f>VLOOKUP(I275,'Emission Factors'!C:M,11,FALSE)</f>
        <v>#N/A</v>
      </c>
      <c r="S275" s="109">
        <f>SUMIF('Emission Factors'!$C:$C,'Sample Report Format'!$I275,'Emission Factors'!$M:$M)*SUMIF('Emission Factors'!$C:$C,'Sample Report Format'!$I275,'Emission Factors'!F:F)*$L275/2000</f>
        <v>0</v>
      </c>
      <c r="T275" s="103">
        <f>SUMIF('Emission Factors'!$C:$C,'Sample Report Format'!$I275,'Emission Factors'!$M:$M)*SUMIF('Emission Factors'!$C:$C,'Sample Report Format'!$I275,'Emission Factors'!G:G)*$L275/2000</f>
        <v>0</v>
      </c>
      <c r="U275" s="103">
        <f>SUMIF('Emission Factors'!$C:$C,'Sample Report Format'!$I275,'Emission Factors'!$M:$M)*SUMIF('Emission Factors'!$C:$C,'Sample Report Format'!$I275,'Emission Factors'!H:H)*$L275/2000</f>
        <v>0</v>
      </c>
      <c r="V275" s="103">
        <f>SUMIF('Emission Factors'!$C:$C,'Sample Report Format'!$I275,'Emission Factors'!$M:$M)*SUMIF('Emission Factors'!$C:$C,'Sample Report Format'!$I275,'Emission Factors'!I:I)*$L275/2000</f>
        <v>0</v>
      </c>
      <c r="W275" s="103">
        <f>SUMIF('Emission Factors'!$C:$C,'Sample Report Format'!$I275,'Emission Factors'!$M:$M)*SUMIF('Emission Factors'!$C:$C,'Sample Report Format'!$I275,'Emission Factors'!J:J)*$L275/2000</f>
        <v>0</v>
      </c>
      <c r="X275" s="103">
        <f>SUMIF('Emission Factors'!$C:$C,'Sample Report Format'!$I275,'Emission Factors'!$M:$M)*SUMIF('Emission Factors'!$C:$C,'Sample Report Format'!$I275,'Emission Factors'!K:K)*$L275/2000</f>
        <v>0</v>
      </c>
      <c r="Y275" s="104">
        <f>SUMIF('Emission Factors'!$C:$C,'Sample Report Format'!$I275,'Emission Factors'!$M:$M)*SUMIF('Emission Factors'!$C:$C,'Sample Report Format'!$I275,'Emission Factors'!L:L)*$L275/2000</f>
        <v>0</v>
      </c>
    </row>
    <row r="276" spans="1:25" ht="12.75">
      <c r="A276" s="85"/>
      <c r="B276" s="132"/>
      <c r="C276" s="98" t="e">
        <f>VLOOKUP(B276,'CO AB Dis id'!E270:F284,2,FALSE)</f>
        <v>#N/A</v>
      </c>
      <c r="D276" s="132"/>
      <c r="E276" s="98" t="e">
        <f>VLOOKUP(D276,'CO AB Dis id'!E287:F321,2,FALSE)</f>
        <v>#N/A</v>
      </c>
      <c r="F276" s="33"/>
      <c r="G276" s="98" t="e">
        <f>VLOOKUP(F276,'CO AB Dis id'!$B$4:$C$61,2,FALSE)</f>
        <v>#N/A</v>
      </c>
      <c r="H276" s="33"/>
      <c r="I276" s="84" t="e">
        <f>VLOOKUP($H276,'Emission Factors'!$B:$E,2,FALSE)</f>
        <v>#N/A</v>
      </c>
      <c r="J276" s="84" t="e">
        <f>VLOOKUP($H276,'Emission Factors'!$B:$E,3,FALSE)</f>
        <v>#N/A</v>
      </c>
      <c r="K276" s="84" t="e">
        <f>VLOOKUP($H276,'Emission Factors'!$B:$E,4,FALSE)</f>
        <v>#N/A</v>
      </c>
      <c r="L276" s="33"/>
      <c r="M276" s="33"/>
      <c r="N276" s="77"/>
      <c r="O276" s="77"/>
      <c r="P276" s="77"/>
      <c r="Q276" s="86"/>
      <c r="R276" s="107" t="e">
        <f>VLOOKUP(I276,'Emission Factors'!C:M,11,FALSE)</f>
        <v>#N/A</v>
      </c>
      <c r="S276" s="109">
        <f>SUMIF('Emission Factors'!$C:$C,'Sample Report Format'!$I276,'Emission Factors'!$M:$M)*SUMIF('Emission Factors'!$C:$C,'Sample Report Format'!$I276,'Emission Factors'!F:F)*$L276/2000</f>
        <v>0</v>
      </c>
      <c r="T276" s="103">
        <f>SUMIF('Emission Factors'!$C:$C,'Sample Report Format'!$I276,'Emission Factors'!$M:$M)*SUMIF('Emission Factors'!$C:$C,'Sample Report Format'!$I276,'Emission Factors'!G:G)*$L276/2000</f>
        <v>0</v>
      </c>
      <c r="U276" s="103">
        <f>SUMIF('Emission Factors'!$C:$C,'Sample Report Format'!$I276,'Emission Factors'!$M:$M)*SUMIF('Emission Factors'!$C:$C,'Sample Report Format'!$I276,'Emission Factors'!H:H)*$L276/2000</f>
        <v>0</v>
      </c>
      <c r="V276" s="103">
        <f>SUMIF('Emission Factors'!$C:$C,'Sample Report Format'!$I276,'Emission Factors'!$M:$M)*SUMIF('Emission Factors'!$C:$C,'Sample Report Format'!$I276,'Emission Factors'!I:I)*$L276/2000</f>
        <v>0</v>
      </c>
      <c r="W276" s="103">
        <f>SUMIF('Emission Factors'!$C:$C,'Sample Report Format'!$I276,'Emission Factors'!$M:$M)*SUMIF('Emission Factors'!$C:$C,'Sample Report Format'!$I276,'Emission Factors'!J:J)*$L276/2000</f>
        <v>0</v>
      </c>
      <c r="X276" s="103">
        <f>SUMIF('Emission Factors'!$C:$C,'Sample Report Format'!$I276,'Emission Factors'!$M:$M)*SUMIF('Emission Factors'!$C:$C,'Sample Report Format'!$I276,'Emission Factors'!K:K)*$L276/2000</f>
        <v>0</v>
      </c>
      <c r="Y276" s="104">
        <f>SUMIF('Emission Factors'!$C:$C,'Sample Report Format'!$I276,'Emission Factors'!$M:$M)*SUMIF('Emission Factors'!$C:$C,'Sample Report Format'!$I276,'Emission Factors'!L:L)*$L276/2000</f>
        <v>0</v>
      </c>
    </row>
    <row r="277" spans="1:25" ht="12.75">
      <c r="A277" s="85"/>
      <c r="B277" s="132"/>
      <c r="C277" s="98" t="e">
        <f>VLOOKUP(B277,'CO AB Dis id'!E271:F285,2,FALSE)</f>
        <v>#N/A</v>
      </c>
      <c r="D277" s="132"/>
      <c r="E277" s="98" t="e">
        <f>VLOOKUP(D277,'CO AB Dis id'!E288:F322,2,FALSE)</f>
        <v>#N/A</v>
      </c>
      <c r="F277" s="33"/>
      <c r="G277" s="98" t="e">
        <f>VLOOKUP(F277,'CO AB Dis id'!$B$4:$C$61,2,FALSE)</f>
        <v>#N/A</v>
      </c>
      <c r="H277" s="33"/>
      <c r="I277" s="84" t="e">
        <f>VLOOKUP($H277,'Emission Factors'!$B:$E,2,FALSE)</f>
        <v>#N/A</v>
      </c>
      <c r="J277" s="84" t="e">
        <f>VLOOKUP($H277,'Emission Factors'!$B:$E,3,FALSE)</f>
        <v>#N/A</v>
      </c>
      <c r="K277" s="84" t="e">
        <f>VLOOKUP($H277,'Emission Factors'!$B:$E,4,FALSE)</f>
        <v>#N/A</v>
      </c>
      <c r="L277" s="33"/>
      <c r="M277" s="33"/>
      <c r="N277" s="77"/>
      <c r="O277" s="77"/>
      <c r="P277" s="77"/>
      <c r="Q277" s="86"/>
      <c r="R277" s="107" t="e">
        <f>VLOOKUP(I277,'Emission Factors'!C:M,11,FALSE)</f>
        <v>#N/A</v>
      </c>
      <c r="S277" s="109">
        <f>SUMIF('Emission Factors'!$C:$C,'Sample Report Format'!$I277,'Emission Factors'!$M:$M)*SUMIF('Emission Factors'!$C:$C,'Sample Report Format'!$I277,'Emission Factors'!F:F)*$L277/2000</f>
        <v>0</v>
      </c>
      <c r="T277" s="103">
        <f>SUMIF('Emission Factors'!$C:$C,'Sample Report Format'!$I277,'Emission Factors'!$M:$M)*SUMIF('Emission Factors'!$C:$C,'Sample Report Format'!$I277,'Emission Factors'!G:G)*$L277/2000</f>
        <v>0</v>
      </c>
      <c r="U277" s="103">
        <f>SUMIF('Emission Factors'!$C:$C,'Sample Report Format'!$I277,'Emission Factors'!$M:$M)*SUMIF('Emission Factors'!$C:$C,'Sample Report Format'!$I277,'Emission Factors'!H:H)*$L277/2000</f>
        <v>0</v>
      </c>
      <c r="V277" s="103">
        <f>SUMIF('Emission Factors'!$C:$C,'Sample Report Format'!$I277,'Emission Factors'!$M:$M)*SUMIF('Emission Factors'!$C:$C,'Sample Report Format'!$I277,'Emission Factors'!I:I)*$L277/2000</f>
        <v>0</v>
      </c>
      <c r="W277" s="103">
        <f>SUMIF('Emission Factors'!$C:$C,'Sample Report Format'!$I277,'Emission Factors'!$M:$M)*SUMIF('Emission Factors'!$C:$C,'Sample Report Format'!$I277,'Emission Factors'!J:J)*$L277/2000</f>
        <v>0</v>
      </c>
      <c r="X277" s="103">
        <f>SUMIF('Emission Factors'!$C:$C,'Sample Report Format'!$I277,'Emission Factors'!$M:$M)*SUMIF('Emission Factors'!$C:$C,'Sample Report Format'!$I277,'Emission Factors'!K:K)*$L277/2000</f>
        <v>0</v>
      </c>
      <c r="Y277" s="104">
        <f>SUMIF('Emission Factors'!$C:$C,'Sample Report Format'!$I277,'Emission Factors'!$M:$M)*SUMIF('Emission Factors'!$C:$C,'Sample Report Format'!$I277,'Emission Factors'!L:L)*$L277/2000</f>
        <v>0</v>
      </c>
    </row>
    <row r="278" spans="1:25" ht="12.75">
      <c r="A278" s="85"/>
      <c r="B278" s="132"/>
      <c r="C278" s="98" t="e">
        <f>VLOOKUP(B278,'CO AB Dis id'!E272:F286,2,FALSE)</f>
        <v>#N/A</v>
      </c>
      <c r="D278" s="132"/>
      <c r="E278" s="98" t="e">
        <f>VLOOKUP(D278,'CO AB Dis id'!E289:F323,2,FALSE)</f>
        <v>#N/A</v>
      </c>
      <c r="F278" s="33"/>
      <c r="G278" s="98" t="e">
        <f>VLOOKUP(F278,'CO AB Dis id'!$B$4:$C$61,2,FALSE)</f>
        <v>#N/A</v>
      </c>
      <c r="H278" s="33"/>
      <c r="I278" s="84" t="e">
        <f>VLOOKUP($H278,'Emission Factors'!$B:$E,2,FALSE)</f>
        <v>#N/A</v>
      </c>
      <c r="J278" s="84" t="e">
        <f>VLOOKUP($H278,'Emission Factors'!$B:$E,3,FALSE)</f>
        <v>#N/A</v>
      </c>
      <c r="K278" s="84" t="e">
        <f>VLOOKUP($H278,'Emission Factors'!$B:$E,4,FALSE)</f>
        <v>#N/A</v>
      </c>
      <c r="L278" s="33"/>
      <c r="M278" s="33"/>
      <c r="N278" s="77"/>
      <c r="O278" s="77"/>
      <c r="P278" s="77"/>
      <c r="Q278" s="86"/>
      <c r="R278" s="107" t="e">
        <f>VLOOKUP(I278,'Emission Factors'!C:M,11,FALSE)</f>
        <v>#N/A</v>
      </c>
      <c r="S278" s="109">
        <f>SUMIF('Emission Factors'!$C:$C,'Sample Report Format'!$I278,'Emission Factors'!$M:$M)*SUMIF('Emission Factors'!$C:$C,'Sample Report Format'!$I278,'Emission Factors'!F:F)*$L278/2000</f>
        <v>0</v>
      </c>
      <c r="T278" s="103">
        <f>SUMIF('Emission Factors'!$C:$C,'Sample Report Format'!$I278,'Emission Factors'!$M:$M)*SUMIF('Emission Factors'!$C:$C,'Sample Report Format'!$I278,'Emission Factors'!G:G)*$L278/2000</f>
        <v>0</v>
      </c>
      <c r="U278" s="103">
        <f>SUMIF('Emission Factors'!$C:$C,'Sample Report Format'!$I278,'Emission Factors'!$M:$M)*SUMIF('Emission Factors'!$C:$C,'Sample Report Format'!$I278,'Emission Factors'!H:H)*$L278/2000</f>
        <v>0</v>
      </c>
      <c r="V278" s="103">
        <f>SUMIF('Emission Factors'!$C:$C,'Sample Report Format'!$I278,'Emission Factors'!$M:$M)*SUMIF('Emission Factors'!$C:$C,'Sample Report Format'!$I278,'Emission Factors'!I:I)*$L278/2000</f>
        <v>0</v>
      </c>
      <c r="W278" s="103">
        <f>SUMIF('Emission Factors'!$C:$C,'Sample Report Format'!$I278,'Emission Factors'!$M:$M)*SUMIF('Emission Factors'!$C:$C,'Sample Report Format'!$I278,'Emission Factors'!J:J)*$L278/2000</f>
        <v>0</v>
      </c>
      <c r="X278" s="103">
        <f>SUMIF('Emission Factors'!$C:$C,'Sample Report Format'!$I278,'Emission Factors'!$M:$M)*SUMIF('Emission Factors'!$C:$C,'Sample Report Format'!$I278,'Emission Factors'!K:K)*$L278/2000</f>
        <v>0</v>
      </c>
      <c r="Y278" s="104">
        <f>SUMIF('Emission Factors'!$C:$C,'Sample Report Format'!$I278,'Emission Factors'!$M:$M)*SUMIF('Emission Factors'!$C:$C,'Sample Report Format'!$I278,'Emission Factors'!L:L)*$L278/2000</f>
        <v>0</v>
      </c>
    </row>
    <row r="279" spans="1:25" ht="12.75">
      <c r="A279" s="85"/>
      <c r="B279" s="132"/>
      <c r="C279" s="98" t="e">
        <f>VLOOKUP(B279,'CO AB Dis id'!E273:F287,2,FALSE)</f>
        <v>#N/A</v>
      </c>
      <c r="D279" s="132"/>
      <c r="E279" s="98" t="e">
        <f>VLOOKUP(D279,'CO AB Dis id'!E290:F324,2,FALSE)</f>
        <v>#N/A</v>
      </c>
      <c r="F279" s="33"/>
      <c r="G279" s="98" t="e">
        <f>VLOOKUP(F279,'CO AB Dis id'!$B$4:$C$61,2,FALSE)</f>
        <v>#N/A</v>
      </c>
      <c r="H279" s="33"/>
      <c r="I279" s="84" t="e">
        <f>VLOOKUP($H279,'Emission Factors'!$B:$E,2,FALSE)</f>
        <v>#N/A</v>
      </c>
      <c r="J279" s="84" t="e">
        <f>VLOOKUP($H279,'Emission Factors'!$B:$E,3,FALSE)</f>
        <v>#N/A</v>
      </c>
      <c r="K279" s="84" t="e">
        <f>VLOOKUP($H279,'Emission Factors'!$B:$E,4,FALSE)</f>
        <v>#N/A</v>
      </c>
      <c r="L279" s="33"/>
      <c r="M279" s="33"/>
      <c r="N279" s="77"/>
      <c r="O279" s="77"/>
      <c r="P279" s="77"/>
      <c r="Q279" s="86"/>
      <c r="R279" s="107" t="e">
        <f>VLOOKUP(I279,'Emission Factors'!C:M,11,FALSE)</f>
        <v>#N/A</v>
      </c>
      <c r="S279" s="109">
        <f>SUMIF('Emission Factors'!$C:$C,'Sample Report Format'!$I279,'Emission Factors'!$M:$M)*SUMIF('Emission Factors'!$C:$C,'Sample Report Format'!$I279,'Emission Factors'!F:F)*$L279/2000</f>
        <v>0</v>
      </c>
      <c r="T279" s="103">
        <f>SUMIF('Emission Factors'!$C:$C,'Sample Report Format'!$I279,'Emission Factors'!$M:$M)*SUMIF('Emission Factors'!$C:$C,'Sample Report Format'!$I279,'Emission Factors'!G:G)*$L279/2000</f>
        <v>0</v>
      </c>
      <c r="U279" s="103">
        <f>SUMIF('Emission Factors'!$C:$C,'Sample Report Format'!$I279,'Emission Factors'!$M:$M)*SUMIF('Emission Factors'!$C:$C,'Sample Report Format'!$I279,'Emission Factors'!H:H)*$L279/2000</f>
        <v>0</v>
      </c>
      <c r="V279" s="103">
        <f>SUMIF('Emission Factors'!$C:$C,'Sample Report Format'!$I279,'Emission Factors'!$M:$M)*SUMIF('Emission Factors'!$C:$C,'Sample Report Format'!$I279,'Emission Factors'!I:I)*$L279/2000</f>
        <v>0</v>
      </c>
      <c r="W279" s="103">
        <f>SUMIF('Emission Factors'!$C:$C,'Sample Report Format'!$I279,'Emission Factors'!$M:$M)*SUMIF('Emission Factors'!$C:$C,'Sample Report Format'!$I279,'Emission Factors'!J:J)*$L279/2000</f>
        <v>0</v>
      </c>
      <c r="X279" s="103">
        <f>SUMIF('Emission Factors'!$C:$C,'Sample Report Format'!$I279,'Emission Factors'!$M:$M)*SUMIF('Emission Factors'!$C:$C,'Sample Report Format'!$I279,'Emission Factors'!K:K)*$L279/2000</f>
        <v>0</v>
      </c>
      <c r="Y279" s="104">
        <f>SUMIF('Emission Factors'!$C:$C,'Sample Report Format'!$I279,'Emission Factors'!$M:$M)*SUMIF('Emission Factors'!$C:$C,'Sample Report Format'!$I279,'Emission Factors'!L:L)*$L279/2000</f>
        <v>0</v>
      </c>
    </row>
    <row r="280" spans="1:25" ht="12.75">
      <c r="A280" s="85"/>
      <c r="B280" s="132"/>
      <c r="C280" s="98" t="e">
        <f>VLOOKUP(B280,'CO AB Dis id'!E274:F288,2,FALSE)</f>
        <v>#N/A</v>
      </c>
      <c r="D280" s="132"/>
      <c r="E280" s="98" t="e">
        <f>VLOOKUP(D280,'CO AB Dis id'!E291:F325,2,FALSE)</f>
        <v>#N/A</v>
      </c>
      <c r="F280" s="33"/>
      <c r="G280" s="98" t="e">
        <f>VLOOKUP(F280,'CO AB Dis id'!$B$4:$C$61,2,FALSE)</f>
        <v>#N/A</v>
      </c>
      <c r="H280" s="33"/>
      <c r="I280" s="84" t="e">
        <f>VLOOKUP($H280,'Emission Factors'!$B:$E,2,FALSE)</f>
        <v>#N/A</v>
      </c>
      <c r="J280" s="84" t="e">
        <f>VLOOKUP($H280,'Emission Factors'!$B:$E,3,FALSE)</f>
        <v>#N/A</v>
      </c>
      <c r="K280" s="84" t="e">
        <f>VLOOKUP($H280,'Emission Factors'!$B:$E,4,FALSE)</f>
        <v>#N/A</v>
      </c>
      <c r="L280" s="33"/>
      <c r="M280" s="33"/>
      <c r="N280" s="77"/>
      <c r="O280" s="77"/>
      <c r="P280" s="77"/>
      <c r="Q280" s="86"/>
      <c r="R280" s="107" t="e">
        <f>VLOOKUP(I280,'Emission Factors'!C:M,11,FALSE)</f>
        <v>#N/A</v>
      </c>
      <c r="S280" s="109">
        <f>SUMIF('Emission Factors'!$C:$C,'Sample Report Format'!$I280,'Emission Factors'!$M:$M)*SUMIF('Emission Factors'!$C:$C,'Sample Report Format'!$I280,'Emission Factors'!F:F)*$L280/2000</f>
        <v>0</v>
      </c>
      <c r="T280" s="103">
        <f>SUMIF('Emission Factors'!$C:$C,'Sample Report Format'!$I280,'Emission Factors'!$M:$M)*SUMIF('Emission Factors'!$C:$C,'Sample Report Format'!$I280,'Emission Factors'!G:G)*$L280/2000</f>
        <v>0</v>
      </c>
      <c r="U280" s="103">
        <f>SUMIF('Emission Factors'!$C:$C,'Sample Report Format'!$I280,'Emission Factors'!$M:$M)*SUMIF('Emission Factors'!$C:$C,'Sample Report Format'!$I280,'Emission Factors'!H:H)*$L280/2000</f>
        <v>0</v>
      </c>
      <c r="V280" s="103">
        <f>SUMIF('Emission Factors'!$C:$C,'Sample Report Format'!$I280,'Emission Factors'!$M:$M)*SUMIF('Emission Factors'!$C:$C,'Sample Report Format'!$I280,'Emission Factors'!I:I)*$L280/2000</f>
        <v>0</v>
      </c>
      <c r="W280" s="103">
        <f>SUMIF('Emission Factors'!$C:$C,'Sample Report Format'!$I280,'Emission Factors'!$M:$M)*SUMIF('Emission Factors'!$C:$C,'Sample Report Format'!$I280,'Emission Factors'!J:J)*$L280/2000</f>
        <v>0</v>
      </c>
      <c r="X280" s="103">
        <f>SUMIF('Emission Factors'!$C:$C,'Sample Report Format'!$I280,'Emission Factors'!$M:$M)*SUMIF('Emission Factors'!$C:$C,'Sample Report Format'!$I280,'Emission Factors'!K:K)*$L280/2000</f>
        <v>0</v>
      </c>
      <c r="Y280" s="104">
        <f>SUMIF('Emission Factors'!$C:$C,'Sample Report Format'!$I280,'Emission Factors'!$M:$M)*SUMIF('Emission Factors'!$C:$C,'Sample Report Format'!$I280,'Emission Factors'!L:L)*$L280/2000</f>
        <v>0</v>
      </c>
    </row>
    <row r="281" spans="1:25" ht="12.75">
      <c r="A281" s="85"/>
      <c r="B281" s="132"/>
      <c r="C281" s="98" t="e">
        <f>VLOOKUP(B281,'CO AB Dis id'!E275:F289,2,FALSE)</f>
        <v>#N/A</v>
      </c>
      <c r="D281" s="132"/>
      <c r="E281" s="98" t="e">
        <f>VLOOKUP(D281,'CO AB Dis id'!E292:F326,2,FALSE)</f>
        <v>#N/A</v>
      </c>
      <c r="F281" s="33"/>
      <c r="G281" s="98" t="e">
        <f>VLOOKUP(F281,'CO AB Dis id'!$B$4:$C$61,2,FALSE)</f>
        <v>#N/A</v>
      </c>
      <c r="H281" s="33"/>
      <c r="I281" s="84" t="e">
        <f>VLOOKUP($H281,'Emission Factors'!$B:$E,2,FALSE)</f>
        <v>#N/A</v>
      </c>
      <c r="J281" s="84" t="e">
        <f>VLOOKUP($H281,'Emission Factors'!$B:$E,3,FALSE)</f>
        <v>#N/A</v>
      </c>
      <c r="K281" s="84" t="e">
        <f>VLOOKUP($H281,'Emission Factors'!$B:$E,4,FALSE)</f>
        <v>#N/A</v>
      </c>
      <c r="L281" s="33"/>
      <c r="M281" s="33"/>
      <c r="N281" s="77"/>
      <c r="O281" s="77"/>
      <c r="P281" s="77"/>
      <c r="Q281" s="86"/>
      <c r="R281" s="107" t="e">
        <f>VLOOKUP(I281,'Emission Factors'!C:M,11,FALSE)</f>
        <v>#N/A</v>
      </c>
      <c r="S281" s="109">
        <f>SUMIF('Emission Factors'!$C:$C,'Sample Report Format'!$I281,'Emission Factors'!$M:$M)*SUMIF('Emission Factors'!$C:$C,'Sample Report Format'!$I281,'Emission Factors'!F:F)*$L281/2000</f>
        <v>0</v>
      </c>
      <c r="T281" s="103">
        <f>SUMIF('Emission Factors'!$C:$C,'Sample Report Format'!$I281,'Emission Factors'!$M:$M)*SUMIF('Emission Factors'!$C:$C,'Sample Report Format'!$I281,'Emission Factors'!G:G)*$L281/2000</f>
        <v>0</v>
      </c>
      <c r="U281" s="103">
        <f>SUMIF('Emission Factors'!$C:$C,'Sample Report Format'!$I281,'Emission Factors'!$M:$M)*SUMIF('Emission Factors'!$C:$C,'Sample Report Format'!$I281,'Emission Factors'!H:H)*$L281/2000</f>
        <v>0</v>
      </c>
      <c r="V281" s="103">
        <f>SUMIF('Emission Factors'!$C:$C,'Sample Report Format'!$I281,'Emission Factors'!$M:$M)*SUMIF('Emission Factors'!$C:$C,'Sample Report Format'!$I281,'Emission Factors'!I:I)*$L281/2000</f>
        <v>0</v>
      </c>
      <c r="W281" s="103">
        <f>SUMIF('Emission Factors'!$C:$C,'Sample Report Format'!$I281,'Emission Factors'!$M:$M)*SUMIF('Emission Factors'!$C:$C,'Sample Report Format'!$I281,'Emission Factors'!J:J)*$L281/2000</f>
        <v>0</v>
      </c>
      <c r="X281" s="103">
        <f>SUMIF('Emission Factors'!$C:$C,'Sample Report Format'!$I281,'Emission Factors'!$M:$M)*SUMIF('Emission Factors'!$C:$C,'Sample Report Format'!$I281,'Emission Factors'!K:K)*$L281/2000</f>
        <v>0</v>
      </c>
      <c r="Y281" s="104">
        <f>SUMIF('Emission Factors'!$C:$C,'Sample Report Format'!$I281,'Emission Factors'!$M:$M)*SUMIF('Emission Factors'!$C:$C,'Sample Report Format'!$I281,'Emission Factors'!L:L)*$L281/2000</f>
        <v>0</v>
      </c>
    </row>
    <row r="282" spans="1:25" ht="12.75">
      <c r="A282" s="85"/>
      <c r="B282" s="132"/>
      <c r="C282" s="98" t="e">
        <f>VLOOKUP(B282,'CO AB Dis id'!E276:F290,2,FALSE)</f>
        <v>#N/A</v>
      </c>
      <c r="D282" s="132"/>
      <c r="E282" s="98" t="e">
        <f>VLOOKUP(D282,'CO AB Dis id'!E293:F327,2,FALSE)</f>
        <v>#N/A</v>
      </c>
      <c r="F282" s="33"/>
      <c r="G282" s="98" t="e">
        <f>VLOOKUP(F282,'CO AB Dis id'!$B$4:$C$61,2,FALSE)</f>
        <v>#N/A</v>
      </c>
      <c r="H282" s="33"/>
      <c r="I282" s="84" t="e">
        <f>VLOOKUP($H282,'Emission Factors'!$B:$E,2,FALSE)</f>
        <v>#N/A</v>
      </c>
      <c r="J282" s="84" t="e">
        <f>VLOOKUP($H282,'Emission Factors'!$B:$E,3,FALSE)</f>
        <v>#N/A</v>
      </c>
      <c r="K282" s="84" t="e">
        <f>VLOOKUP($H282,'Emission Factors'!$B:$E,4,FALSE)</f>
        <v>#N/A</v>
      </c>
      <c r="L282" s="33"/>
      <c r="M282" s="33"/>
      <c r="N282" s="77"/>
      <c r="O282" s="77"/>
      <c r="P282" s="77"/>
      <c r="Q282" s="86"/>
      <c r="R282" s="107" t="e">
        <f>VLOOKUP(I282,'Emission Factors'!C:M,11,FALSE)</f>
        <v>#N/A</v>
      </c>
      <c r="S282" s="109">
        <f>SUMIF('Emission Factors'!$C:$C,'Sample Report Format'!$I282,'Emission Factors'!$M:$M)*SUMIF('Emission Factors'!$C:$C,'Sample Report Format'!$I282,'Emission Factors'!F:F)*$L282/2000</f>
        <v>0</v>
      </c>
      <c r="T282" s="103">
        <f>SUMIF('Emission Factors'!$C:$C,'Sample Report Format'!$I282,'Emission Factors'!$M:$M)*SUMIF('Emission Factors'!$C:$C,'Sample Report Format'!$I282,'Emission Factors'!G:G)*$L282/2000</f>
        <v>0</v>
      </c>
      <c r="U282" s="103">
        <f>SUMIF('Emission Factors'!$C:$C,'Sample Report Format'!$I282,'Emission Factors'!$M:$M)*SUMIF('Emission Factors'!$C:$C,'Sample Report Format'!$I282,'Emission Factors'!H:H)*$L282/2000</f>
        <v>0</v>
      </c>
      <c r="V282" s="103">
        <f>SUMIF('Emission Factors'!$C:$C,'Sample Report Format'!$I282,'Emission Factors'!$M:$M)*SUMIF('Emission Factors'!$C:$C,'Sample Report Format'!$I282,'Emission Factors'!I:I)*$L282/2000</f>
        <v>0</v>
      </c>
      <c r="W282" s="103">
        <f>SUMIF('Emission Factors'!$C:$C,'Sample Report Format'!$I282,'Emission Factors'!$M:$M)*SUMIF('Emission Factors'!$C:$C,'Sample Report Format'!$I282,'Emission Factors'!J:J)*$L282/2000</f>
        <v>0</v>
      </c>
      <c r="X282" s="103">
        <f>SUMIF('Emission Factors'!$C:$C,'Sample Report Format'!$I282,'Emission Factors'!$M:$M)*SUMIF('Emission Factors'!$C:$C,'Sample Report Format'!$I282,'Emission Factors'!K:K)*$L282/2000</f>
        <v>0</v>
      </c>
      <c r="Y282" s="104">
        <f>SUMIF('Emission Factors'!$C:$C,'Sample Report Format'!$I282,'Emission Factors'!$M:$M)*SUMIF('Emission Factors'!$C:$C,'Sample Report Format'!$I282,'Emission Factors'!L:L)*$L282/2000</f>
        <v>0</v>
      </c>
    </row>
    <row r="283" spans="1:25" ht="12.75">
      <c r="A283" s="85"/>
      <c r="B283" s="132"/>
      <c r="C283" s="98" t="e">
        <f>VLOOKUP(B283,'CO AB Dis id'!E277:F291,2,FALSE)</f>
        <v>#N/A</v>
      </c>
      <c r="D283" s="132"/>
      <c r="E283" s="98" t="e">
        <f>VLOOKUP(D283,'CO AB Dis id'!E294:F328,2,FALSE)</f>
        <v>#N/A</v>
      </c>
      <c r="F283" s="33"/>
      <c r="G283" s="98" t="e">
        <f>VLOOKUP(F283,'CO AB Dis id'!$B$4:$C$61,2,FALSE)</f>
        <v>#N/A</v>
      </c>
      <c r="H283" s="33"/>
      <c r="I283" s="84" t="e">
        <f>VLOOKUP($H283,'Emission Factors'!$B:$E,2,FALSE)</f>
        <v>#N/A</v>
      </c>
      <c r="J283" s="84" t="e">
        <f>VLOOKUP($H283,'Emission Factors'!$B:$E,3,FALSE)</f>
        <v>#N/A</v>
      </c>
      <c r="K283" s="84" t="e">
        <f>VLOOKUP($H283,'Emission Factors'!$B:$E,4,FALSE)</f>
        <v>#N/A</v>
      </c>
      <c r="L283" s="33"/>
      <c r="M283" s="33"/>
      <c r="N283" s="77"/>
      <c r="O283" s="77"/>
      <c r="P283" s="77"/>
      <c r="Q283" s="86"/>
      <c r="R283" s="107" t="e">
        <f>VLOOKUP(I283,'Emission Factors'!C:M,11,FALSE)</f>
        <v>#N/A</v>
      </c>
      <c r="S283" s="109">
        <f>SUMIF('Emission Factors'!$C:$C,'Sample Report Format'!$I283,'Emission Factors'!$M:$M)*SUMIF('Emission Factors'!$C:$C,'Sample Report Format'!$I283,'Emission Factors'!F:F)*$L283/2000</f>
        <v>0</v>
      </c>
      <c r="T283" s="103">
        <f>SUMIF('Emission Factors'!$C:$C,'Sample Report Format'!$I283,'Emission Factors'!$M:$M)*SUMIF('Emission Factors'!$C:$C,'Sample Report Format'!$I283,'Emission Factors'!G:G)*$L283/2000</f>
        <v>0</v>
      </c>
      <c r="U283" s="103">
        <f>SUMIF('Emission Factors'!$C:$C,'Sample Report Format'!$I283,'Emission Factors'!$M:$M)*SUMIF('Emission Factors'!$C:$C,'Sample Report Format'!$I283,'Emission Factors'!H:H)*$L283/2000</f>
        <v>0</v>
      </c>
      <c r="V283" s="103">
        <f>SUMIF('Emission Factors'!$C:$C,'Sample Report Format'!$I283,'Emission Factors'!$M:$M)*SUMIF('Emission Factors'!$C:$C,'Sample Report Format'!$I283,'Emission Factors'!I:I)*$L283/2000</f>
        <v>0</v>
      </c>
      <c r="W283" s="103">
        <f>SUMIF('Emission Factors'!$C:$C,'Sample Report Format'!$I283,'Emission Factors'!$M:$M)*SUMIF('Emission Factors'!$C:$C,'Sample Report Format'!$I283,'Emission Factors'!J:J)*$L283/2000</f>
        <v>0</v>
      </c>
      <c r="X283" s="103">
        <f>SUMIF('Emission Factors'!$C:$C,'Sample Report Format'!$I283,'Emission Factors'!$M:$M)*SUMIF('Emission Factors'!$C:$C,'Sample Report Format'!$I283,'Emission Factors'!K:K)*$L283/2000</f>
        <v>0</v>
      </c>
      <c r="Y283" s="104">
        <f>SUMIF('Emission Factors'!$C:$C,'Sample Report Format'!$I283,'Emission Factors'!$M:$M)*SUMIF('Emission Factors'!$C:$C,'Sample Report Format'!$I283,'Emission Factors'!L:L)*$L283/2000</f>
        <v>0</v>
      </c>
    </row>
    <row r="284" spans="1:25" ht="12.75">
      <c r="A284" s="85"/>
      <c r="B284" s="132"/>
      <c r="C284" s="98" t="e">
        <f>VLOOKUP(B284,'CO AB Dis id'!E278:F292,2,FALSE)</f>
        <v>#N/A</v>
      </c>
      <c r="D284" s="132"/>
      <c r="E284" s="98" t="e">
        <f>VLOOKUP(D284,'CO AB Dis id'!E295:F329,2,FALSE)</f>
        <v>#N/A</v>
      </c>
      <c r="F284" s="33"/>
      <c r="G284" s="98" t="e">
        <f>VLOOKUP(F284,'CO AB Dis id'!$B$4:$C$61,2,FALSE)</f>
        <v>#N/A</v>
      </c>
      <c r="H284" s="33"/>
      <c r="I284" s="84" t="e">
        <f>VLOOKUP($H284,'Emission Factors'!$B:$E,2,FALSE)</f>
        <v>#N/A</v>
      </c>
      <c r="J284" s="84" t="e">
        <f>VLOOKUP($H284,'Emission Factors'!$B:$E,3,FALSE)</f>
        <v>#N/A</v>
      </c>
      <c r="K284" s="84" t="e">
        <f>VLOOKUP($H284,'Emission Factors'!$B:$E,4,FALSE)</f>
        <v>#N/A</v>
      </c>
      <c r="L284" s="33"/>
      <c r="M284" s="33"/>
      <c r="N284" s="77"/>
      <c r="O284" s="77"/>
      <c r="P284" s="77"/>
      <c r="Q284" s="86"/>
      <c r="R284" s="107" t="e">
        <f>VLOOKUP(I284,'Emission Factors'!C:M,11,FALSE)</f>
        <v>#N/A</v>
      </c>
      <c r="S284" s="109">
        <f>SUMIF('Emission Factors'!$C:$C,'Sample Report Format'!$I284,'Emission Factors'!$M:$M)*SUMIF('Emission Factors'!$C:$C,'Sample Report Format'!$I284,'Emission Factors'!F:F)*$L284/2000</f>
        <v>0</v>
      </c>
      <c r="T284" s="103">
        <f>SUMIF('Emission Factors'!$C:$C,'Sample Report Format'!$I284,'Emission Factors'!$M:$M)*SUMIF('Emission Factors'!$C:$C,'Sample Report Format'!$I284,'Emission Factors'!G:G)*$L284/2000</f>
        <v>0</v>
      </c>
      <c r="U284" s="103">
        <f>SUMIF('Emission Factors'!$C:$C,'Sample Report Format'!$I284,'Emission Factors'!$M:$M)*SUMIF('Emission Factors'!$C:$C,'Sample Report Format'!$I284,'Emission Factors'!H:H)*$L284/2000</f>
        <v>0</v>
      </c>
      <c r="V284" s="103">
        <f>SUMIF('Emission Factors'!$C:$C,'Sample Report Format'!$I284,'Emission Factors'!$M:$M)*SUMIF('Emission Factors'!$C:$C,'Sample Report Format'!$I284,'Emission Factors'!I:I)*$L284/2000</f>
        <v>0</v>
      </c>
      <c r="W284" s="103">
        <f>SUMIF('Emission Factors'!$C:$C,'Sample Report Format'!$I284,'Emission Factors'!$M:$M)*SUMIF('Emission Factors'!$C:$C,'Sample Report Format'!$I284,'Emission Factors'!J:J)*$L284/2000</f>
        <v>0</v>
      </c>
      <c r="X284" s="103">
        <f>SUMIF('Emission Factors'!$C:$C,'Sample Report Format'!$I284,'Emission Factors'!$M:$M)*SUMIF('Emission Factors'!$C:$C,'Sample Report Format'!$I284,'Emission Factors'!K:K)*$L284/2000</f>
        <v>0</v>
      </c>
      <c r="Y284" s="104">
        <f>SUMIF('Emission Factors'!$C:$C,'Sample Report Format'!$I284,'Emission Factors'!$M:$M)*SUMIF('Emission Factors'!$C:$C,'Sample Report Format'!$I284,'Emission Factors'!L:L)*$L284/2000</f>
        <v>0</v>
      </c>
    </row>
    <row r="285" spans="1:25" ht="12.75">
      <c r="A285" s="85"/>
      <c r="B285" s="132"/>
      <c r="C285" s="98" t="e">
        <f>VLOOKUP(B285,'CO AB Dis id'!E279:F293,2,FALSE)</f>
        <v>#N/A</v>
      </c>
      <c r="D285" s="132"/>
      <c r="E285" s="98" t="e">
        <f>VLOOKUP(D285,'CO AB Dis id'!E296:F330,2,FALSE)</f>
        <v>#N/A</v>
      </c>
      <c r="F285" s="33"/>
      <c r="G285" s="98" t="e">
        <f>VLOOKUP(F285,'CO AB Dis id'!$B$4:$C$61,2,FALSE)</f>
        <v>#N/A</v>
      </c>
      <c r="H285" s="33"/>
      <c r="I285" s="84" t="e">
        <f>VLOOKUP($H285,'Emission Factors'!$B:$E,2,FALSE)</f>
        <v>#N/A</v>
      </c>
      <c r="J285" s="84" t="e">
        <f>VLOOKUP($H285,'Emission Factors'!$B:$E,3,FALSE)</f>
        <v>#N/A</v>
      </c>
      <c r="K285" s="84" t="e">
        <f>VLOOKUP($H285,'Emission Factors'!$B:$E,4,FALSE)</f>
        <v>#N/A</v>
      </c>
      <c r="L285" s="33"/>
      <c r="M285" s="33"/>
      <c r="N285" s="77"/>
      <c r="O285" s="77"/>
      <c r="P285" s="77"/>
      <c r="Q285" s="86"/>
      <c r="R285" s="107" t="e">
        <f>VLOOKUP(I285,'Emission Factors'!C:M,11,FALSE)</f>
        <v>#N/A</v>
      </c>
      <c r="S285" s="109">
        <f>SUMIF('Emission Factors'!$C:$C,'Sample Report Format'!$I285,'Emission Factors'!$M:$M)*SUMIF('Emission Factors'!$C:$C,'Sample Report Format'!$I285,'Emission Factors'!F:F)*$L285/2000</f>
        <v>0</v>
      </c>
      <c r="T285" s="103">
        <f>SUMIF('Emission Factors'!$C:$C,'Sample Report Format'!$I285,'Emission Factors'!$M:$M)*SUMIF('Emission Factors'!$C:$C,'Sample Report Format'!$I285,'Emission Factors'!G:G)*$L285/2000</f>
        <v>0</v>
      </c>
      <c r="U285" s="103">
        <f>SUMIF('Emission Factors'!$C:$C,'Sample Report Format'!$I285,'Emission Factors'!$M:$M)*SUMIF('Emission Factors'!$C:$C,'Sample Report Format'!$I285,'Emission Factors'!H:H)*$L285/2000</f>
        <v>0</v>
      </c>
      <c r="V285" s="103">
        <f>SUMIF('Emission Factors'!$C:$C,'Sample Report Format'!$I285,'Emission Factors'!$M:$M)*SUMIF('Emission Factors'!$C:$C,'Sample Report Format'!$I285,'Emission Factors'!I:I)*$L285/2000</f>
        <v>0</v>
      </c>
      <c r="W285" s="103">
        <f>SUMIF('Emission Factors'!$C:$C,'Sample Report Format'!$I285,'Emission Factors'!$M:$M)*SUMIF('Emission Factors'!$C:$C,'Sample Report Format'!$I285,'Emission Factors'!J:J)*$L285/2000</f>
        <v>0</v>
      </c>
      <c r="X285" s="103">
        <f>SUMIF('Emission Factors'!$C:$C,'Sample Report Format'!$I285,'Emission Factors'!$M:$M)*SUMIF('Emission Factors'!$C:$C,'Sample Report Format'!$I285,'Emission Factors'!K:K)*$L285/2000</f>
        <v>0</v>
      </c>
      <c r="Y285" s="104">
        <f>SUMIF('Emission Factors'!$C:$C,'Sample Report Format'!$I285,'Emission Factors'!$M:$M)*SUMIF('Emission Factors'!$C:$C,'Sample Report Format'!$I285,'Emission Factors'!L:L)*$L285/2000</f>
        <v>0</v>
      </c>
    </row>
    <row r="286" spans="1:25" ht="12.75">
      <c r="A286" s="85"/>
      <c r="B286" s="132"/>
      <c r="C286" s="98" t="e">
        <f>VLOOKUP(B286,'CO AB Dis id'!E280:F294,2,FALSE)</f>
        <v>#N/A</v>
      </c>
      <c r="D286" s="132"/>
      <c r="E286" s="98" t="e">
        <f>VLOOKUP(D286,'CO AB Dis id'!E297:F331,2,FALSE)</f>
        <v>#N/A</v>
      </c>
      <c r="F286" s="33"/>
      <c r="G286" s="98" t="e">
        <f>VLOOKUP(F286,'CO AB Dis id'!$B$4:$C$61,2,FALSE)</f>
        <v>#N/A</v>
      </c>
      <c r="H286" s="33"/>
      <c r="I286" s="84" t="e">
        <f>VLOOKUP($H286,'Emission Factors'!$B:$E,2,FALSE)</f>
        <v>#N/A</v>
      </c>
      <c r="J286" s="84" t="e">
        <f>VLOOKUP($H286,'Emission Factors'!$B:$E,3,FALSE)</f>
        <v>#N/A</v>
      </c>
      <c r="K286" s="84" t="e">
        <f>VLOOKUP($H286,'Emission Factors'!$B:$E,4,FALSE)</f>
        <v>#N/A</v>
      </c>
      <c r="L286" s="33"/>
      <c r="M286" s="33"/>
      <c r="N286" s="77"/>
      <c r="O286" s="77"/>
      <c r="P286" s="77"/>
      <c r="Q286" s="86"/>
      <c r="R286" s="107" t="e">
        <f>VLOOKUP(I286,'Emission Factors'!C:M,11,FALSE)</f>
        <v>#N/A</v>
      </c>
      <c r="S286" s="109">
        <f>SUMIF('Emission Factors'!$C:$C,'Sample Report Format'!$I286,'Emission Factors'!$M:$M)*SUMIF('Emission Factors'!$C:$C,'Sample Report Format'!$I286,'Emission Factors'!F:F)*$L286/2000</f>
        <v>0</v>
      </c>
      <c r="T286" s="103">
        <f>SUMIF('Emission Factors'!$C:$C,'Sample Report Format'!$I286,'Emission Factors'!$M:$M)*SUMIF('Emission Factors'!$C:$C,'Sample Report Format'!$I286,'Emission Factors'!G:G)*$L286/2000</f>
        <v>0</v>
      </c>
      <c r="U286" s="103">
        <f>SUMIF('Emission Factors'!$C:$C,'Sample Report Format'!$I286,'Emission Factors'!$M:$M)*SUMIF('Emission Factors'!$C:$C,'Sample Report Format'!$I286,'Emission Factors'!H:H)*$L286/2000</f>
        <v>0</v>
      </c>
      <c r="V286" s="103">
        <f>SUMIF('Emission Factors'!$C:$C,'Sample Report Format'!$I286,'Emission Factors'!$M:$M)*SUMIF('Emission Factors'!$C:$C,'Sample Report Format'!$I286,'Emission Factors'!I:I)*$L286/2000</f>
        <v>0</v>
      </c>
      <c r="W286" s="103">
        <f>SUMIF('Emission Factors'!$C:$C,'Sample Report Format'!$I286,'Emission Factors'!$M:$M)*SUMIF('Emission Factors'!$C:$C,'Sample Report Format'!$I286,'Emission Factors'!J:J)*$L286/2000</f>
        <v>0</v>
      </c>
      <c r="X286" s="103">
        <f>SUMIF('Emission Factors'!$C:$C,'Sample Report Format'!$I286,'Emission Factors'!$M:$M)*SUMIF('Emission Factors'!$C:$C,'Sample Report Format'!$I286,'Emission Factors'!K:K)*$L286/2000</f>
        <v>0</v>
      </c>
      <c r="Y286" s="104">
        <f>SUMIF('Emission Factors'!$C:$C,'Sample Report Format'!$I286,'Emission Factors'!$M:$M)*SUMIF('Emission Factors'!$C:$C,'Sample Report Format'!$I286,'Emission Factors'!L:L)*$L286/2000</f>
        <v>0</v>
      </c>
    </row>
    <row r="287" spans="1:25" ht="12.75">
      <c r="A287" s="85"/>
      <c r="B287" s="132"/>
      <c r="C287" s="98" t="e">
        <f>VLOOKUP(B287,'CO AB Dis id'!E281:F295,2,FALSE)</f>
        <v>#N/A</v>
      </c>
      <c r="D287" s="132"/>
      <c r="E287" s="98" t="e">
        <f>VLOOKUP(D287,'CO AB Dis id'!E298:F332,2,FALSE)</f>
        <v>#N/A</v>
      </c>
      <c r="F287" s="33"/>
      <c r="G287" s="98" t="e">
        <f>VLOOKUP(F287,'CO AB Dis id'!$B$4:$C$61,2,FALSE)</f>
        <v>#N/A</v>
      </c>
      <c r="H287" s="33"/>
      <c r="I287" s="84" t="e">
        <f>VLOOKUP($H287,'Emission Factors'!$B:$E,2,FALSE)</f>
        <v>#N/A</v>
      </c>
      <c r="J287" s="84" t="e">
        <f>VLOOKUP($H287,'Emission Factors'!$B:$E,3,FALSE)</f>
        <v>#N/A</v>
      </c>
      <c r="K287" s="84" t="e">
        <f>VLOOKUP($H287,'Emission Factors'!$B:$E,4,FALSE)</f>
        <v>#N/A</v>
      </c>
      <c r="L287" s="33"/>
      <c r="M287" s="33"/>
      <c r="N287" s="77"/>
      <c r="O287" s="77"/>
      <c r="P287" s="77"/>
      <c r="Q287" s="86"/>
      <c r="R287" s="107" t="e">
        <f>VLOOKUP(I287,'Emission Factors'!C:M,11,FALSE)</f>
        <v>#N/A</v>
      </c>
      <c r="S287" s="109">
        <f>SUMIF('Emission Factors'!$C:$C,'Sample Report Format'!$I287,'Emission Factors'!$M:$M)*SUMIF('Emission Factors'!$C:$C,'Sample Report Format'!$I287,'Emission Factors'!F:F)*$L287/2000</f>
        <v>0</v>
      </c>
      <c r="T287" s="103">
        <f>SUMIF('Emission Factors'!$C:$C,'Sample Report Format'!$I287,'Emission Factors'!$M:$M)*SUMIF('Emission Factors'!$C:$C,'Sample Report Format'!$I287,'Emission Factors'!G:G)*$L287/2000</f>
        <v>0</v>
      </c>
      <c r="U287" s="103">
        <f>SUMIF('Emission Factors'!$C:$C,'Sample Report Format'!$I287,'Emission Factors'!$M:$M)*SUMIF('Emission Factors'!$C:$C,'Sample Report Format'!$I287,'Emission Factors'!H:H)*$L287/2000</f>
        <v>0</v>
      </c>
      <c r="V287" s="103">
        <f>SUMIF('Emission Factors'!$C:$C,'Sample Report Format'!$I287,'Emission Factors'!$M:$M)*SUMIF('Emission Factors'!$C:$C,'Sample Report Format'!$I287,'Emission Factors'!I:I)*$L287/2000</f>
        <v>0</v>
      </c>
      <c r="W287" s="103">
        <f>SUMIF('Emission Factors'!$C:$C,'Sample Report Format'!$I287,'Emission Factors'!$M:$M)*SUMIF('Emission Factors'!$C:$C,'Sample Report Format'!$I287,'Emission Factors'!J:J)*$L287/2000</f>
        <v>0</v>
      </c>
      <c r="X287" s="103">
        <f>SUMIF('Emission Factors'!$C:$C,'Sample Report Format'!$I287,'Emission Factors'!$M:$M)*SUMIF('Emission Factors'!$C:$C,'Sample Report Format'!$I287,'Emission Factors'!K:K)*$L287/2000</f>
        <v>0</v>
      </c>
      <c r="Y287" s="104">
        <f>SUMIF('Emission Factors'!$C:$C,'Sample Report Format'!$I287,'Emission Factors'!$M:$M)*SUMIF('Emission Factors'!$C:$C,'Sample Report Format'!$I287,'Emission Factors'!L:L)*$L287/2000</f>
        <v>0</v>
      </c>
    </row>
    <row r="288" spans="1:25" ht="12.75">
      <c r="A288" s="85"/>
      <c r="B288" s="132"/>
      <c r="C288" s="98" t="e">
        <f>VLOOKUP(B288,'CO AB Dis id'!E282:F296,2,FALSE)</f>
        <v>#N/A</v>
      </c>
      <c r="D288" s="132"/>
      <c r="E288" s="98" t="e">
        <f>VLOOKUP(D288,'CO AB Dis id'!E299:F333,2,FALSE)</f>
        <v>#N/A</v>
      </c>
      <c r="F288" s="33"/>
      <c r="G288" s="98" t="e">
        <f>VLOOKUP(F288,'CO AB Dis id'!$B$4:$C$61,2,FALSE)</f>
        <v>#N/A</v>
      </c>
      <c r="H288" s="33"/>
      <c r="I288" s="84" t="e">
        <f>VLOOKUP($H288,'Emission Factors'!$B:$E,2,FALSE)</f>
        <v>#N/A</v>
      </c>
      <c r="J288" s="84" t="e">
        <f>VLOOKUP($H288,'Emission Factors'!$B:$E,3,FALSE)</f>
        <v>#N/A</v>
      </c>
      <c r="K288" s="84" t="e">
        <f>VLOOKUP($H288,'Emission Factors'!$B:$E,4,FALSE)</f>
        <v>#N/A</v>
      </c>
      <c r="L288" s="33"/>
      <c r="M288" s="33"/>
      <c r="N288" s="77"/>
      <c r="O288" s="77"/>
      <c r="P288" s="77"/>
      <c r="Q288" s="86"/>
      <c r="R288" s="107" t="e">
        <f>VLOOKUP(I288,'Emission Factors'!C:M,11,FALSE)</f>
        <v>#N/A</v>
      </c>
      <c r="S288" s="109">
        <f>SUMIF('Emission Factors'!$C:$C,'Sample Report Format'!$I288,'Emission Factors'!$M:$M)*SUMIF('Emission Factors'!$C:$C,'Sample Report Format'!$I288,'Emission Factors'!F:F)*$L288/2000</f>
        <v>0</v>
      </c>
      <c r="T288" s="103">
        <f>SUMIF('Emission Factors'!$C:$C,'Sample Report Format'!$I288,'Emission Factors'!$M:$M)*SUMIF('Emission Factors'!$C:$C,'Sample Report Format'!$I288,'Emission Factors'!G:G)*$L288/2000</f>
        <v>0</v>
      </c>
      <c r="U288" s="103">
        <f>SUMIF('Emission Factors'!$C:$C,'Sample Report Format'!$I288,'Emission Factors'!$M:$M)*SUMIF('Emission Factors'!$C:$C,'Sample Report Format'!$I288,'Emission Factors'!H:H)*$L288/2000</f>
        <v>0</v>
      </c>
      <c r="V288" s="103">
        <f>SUMIF('Emission Factors'!$C:$C,'Sample Report Format'!$I288,'Emission Factors'!$M:$M)*SUMIF('Emission Factors'!$C:$C,'Sample Report Format'!$I288,'Emission Factors'!I:I)*$L288/2000</f>
        <v>0</v>
      </c>
      <c r="W288" s="103">
        <f>SUMIF('Emission Factors'!$C:$C,'Sample Report Format'!$I288,'Emission Factors'!$M:$M)*SUMIF('Emission Factors'!$C:$C,'Sample Report Format'!$I288,'Emission Factors'!J:J)*$L288/2000</f>
        <v>0</v>
      </c>
      <c r="X288" s="103">
        <f>SUMIF('Emission Factors'!$C:$C,'Sample Report Format'!$I288,'Emission Factors'!$M:$M)*SUMIF('Emission Factors'!$C:$C,'Sample Report Format'!$I288,'Emission Factors'!K:K)*$L288/2000</f>
        <v>0</v>
      </c>
      <c r="Y288" s="104">
        <f>SUMIF('Emission Factors'!$C:$C,'Sample Report Format'!$I288,'Emission Factors'!$M:$M)*SUMIF('Emission Factors'!$C:$C,'Sample Report Format'!$I288,'Emission Factors'!L:L)*$L288/2000</f>
        <v>0</v>
      </c>
    </row>
    <row r="289" spans="1:25" ht="12.75">
      <c r="A289" s="85"/>
      <c r="B289" s="132"/>
      <c r="C289" s="98" t="e">
        <f>VLOOKUP(B289,'CO AB Dis id'!E283:F297,2,FALSE)</f>
        <v>#N/A</v>
      </c>
      <c r="D289" s="132"/>
      <c r="E289" s="98" t="e">
        <f>VLOOKUP(D289,'CO AB Dis id'!E300:F334,2,FALSE)</f>
        <v>#N/A</v>
      </c>
      <c r="F289" s="33"/>
      <c r="G289" s="98" t="e">
        <f>VLOOKUP(F289,'CO AB Dis id'!$B$4:$C$61,2,FALSE)</f>
        <v>#N/A</v>
      </c>
      <c r="H289" s="33"/>
      <c r="I289" s="84" t="e">
        <f>VLOOKUP($H289,'Emission Factors'!$B:$E,2,FALSE)</f>
        <v>#N/A</v>
      </c>
      <c r="J289" s="84" t="e">
        <f>VLOOKUP($H289,'Emission Factors'!$B:$E,3,FALSE)</f>
        <v>#N/A</v>
      </c>
      <c r="K289" s="84" t="e">
        <f>VLOOKUP($H289,'Emission Factors'!$B:$E,4,FALSE)</f>
        <v>#N/A</v>
      </c>
      <c r="L289" s="33"/>
      <c r="M289" s="33"/>
      <c r="N289" s="77"/>
      <c r="O289" s="77"/>
      <c r="P289" s="77"/>
      <c r="Q289" s="86"/>
      <c r="R289" s="107" t="e">
        <f>VLOOKUP(I289,'Emission Factors'!C:M,11,FALSE)</f>
        <v>#N/A</v>
      </c>
      <c r="S289" s="109">
        <f>SUMIF('Emission Factors'!$C:$C,'Sample Report Format'!$I289,'Emission Factors'!$M:$M)*SUMIF('Emission Factors'!$C:$C,'Sample Report Format'!$I289,'Emission Factors'!F:F)*$L289/2000</f>
        <v>0</v>
      </c>
      <c r="T289" s="103">
        <f>SUMIF('Emission Factors'!$C:$C,'Sample Report Format'!$I289,'Emission Factors'!$M:$M)*SUMIF('Emission Factors'!$C:$C,'Sample Report Format'!$I289,'Emission Factors'!G:G)*$L289/2000</f>
        <v>0</v>
      </c>
      <c r="U289" s="103">
        <f>SUMIF('Emission Factors'!$C:$C,'Sample Report Format'!$I289,'Emission Factors'!$M:$M)*SUMIF('Emission Factors'!$C:$C,'Sample Report Format'!$I289,'Emission Factors'!H:H)*$L289/2000</f>
        <v>0</v>
      </c>
      <c r="V289" s="103">
        <f>SUMIF('Emission Factors'!$C:$C,'Sample Report Format'!$I289,'Emission Factors'!$M:$M)*SUMIF('Emission Factors'!$C:$C,'Sample Report Format'!$I289,'Emission Factors'!I:I)*$L289/2000</f>
        <v>0</v>
      </c>
      <c r="W289" s="103">
        <f>SUMIF('Emission Factors'!$C:$C,'Sample Report Format'!$I289,'Emission Factors'!$M:$M)*SUMIF('Emission Factors'!$C:$C,'Sample Report Format'!$I289,'Emission Factors'!J:J)*$L289/2000</f>
        <v>0</v>
      </c>
      <c r="X289" s="103">
        <f>SUMIF('Emission Factors'!$C:$C,'Sample Report Format'!$I289,'Emission Factors'!$M:$M)*SUMIF('Emission Factors'!$C:$C,'Sample Report Format'!$I289,'Emission Factors'!K:K)*$L289/2000</f>
        <v>0</v>
      </c>
      <c r="Y289" s="104">
        <f>SUMIF('Emission Factors'!$C:$C,'Sample Report Format'!$I289,'Emission Factors'!$M:$M)*SUMIF('Emission Factors'!$C:$C,'Sample Report Format'!$I289,'Emission Factors'!L:L)*$L289/2000</f>
        <v>0</v>
      </c>
    </row>
    <row r="290" spans="1:25" ht="12.75">
      <c r="A290" s="85"/>
      <c r="B290" s="132"/>
      <c r="C290" s="98" t="e">
        <f>VLOOKUP(B290,'CO AB Dis id'!E284:F298,2,FALSE)</f>
        <v>#N/A</v>
      </c>
      <c r="D290" s="132"/>
      <c r="E290" s="98" t="e">
        <f>VLOOKUP(D290,'CO AB Dis id'!E301:F335,2,FALSE)</f>
        <v>#N/A</v>
      </c>
      <c r="F290" s="33"/>
      <c r="G290" s="98" t="e">
        <f>VLOOKUP(F290,'CO AB Dis id'!$B$4:$C$61,2,FALSE)</f>
        <v>#N/A</v>
      </c>
      <c r="H290" s="33"/>
      <c r="I290" s="84" t="e">
        <f>VLOOKUP($H290,'Emission Factors'!$B:$E,2,FALSE)</f>
        <v>#N/A</v>
      </c>
      <c r="J290" s="84" t="e">
        <f>VLOOKUP($H290,'Emission Factors'!$B:$E,3,FALSE)</f>
        <v>#N/A</v>
      </c>
      <c r="K290" s="84" t="e">
        <f>VLOOKUP($H290,'Emission Factors'!$B:$E,4,FALSE)</f>
        <v>#N/A</v>
      </c>
      <c r="L290" s="33"/>
      <c r="M290" s="33"/>
      <c r="N290" s="77"/>
      <c r="O290" s="77"/>
      <c r="P290" s="77"/>
      <c r="Q290" s="86"/>
      <c r="R290" s="107" t="e">
        <f>VLOOKUP(I290,'Emission Factors'!C:M,11,FALSE)</f>
        <v>#N/A</v>
      </c>
      <c r="S290" s="109">
        <f>SUMIF('Emission Factors'!$C:$C,'Sample Report Format'!$I290,'Emission Factors'!$M:$M)*SUMIF('Emission Factors'!$C:$C,'Sample Report Format'!$I290,'Emission Factors'!F:F)*$L290/2000</f>
        <v>0</v>
      </c>
      <c r="T290" s="103">
        <f>SUMIF('Emission Factors'!$C:$C,'Sample Report Format'!$I290,'Emission Factors'!$M:$M)*SUMIF('Emission Factors'!$C:$C,'Sample Report Format'!$I290,'Emission Factors'!G:G)*$L290/2000</f>
        <v>0</v>
      </c>
      <c r="U290" s="103">
        <f>SUMIF('Emission Factors'!$C:$C,'Sample Report Format'!$I290,'Emission Factors'!$M:$M)*SUMIF('Emission Factors'!$C:$C,'Sample Report Format'!$I290,'Emission Factors'!H:H)*$L290/2000</f>
        <v>0</v>
      </c>
      <c r="V290" s="103">
        <f>SUMIF('Emission Factors'!$C:$C,'Sample Report Format'!$I290,'Emission Factors'!$M:$M)*SUMIF('Emission Factors'!$C:$C,'Sample Report Format'!$I290,'Emission Factors'!I:I)*$L290/2000</f>
        <v>0</v>
      </c>
      <c r="W290" s="103">
        <f>SUMIF('Emission Factors'!$C:$C,'Sample Report Format'!$I290,'Emission Factors'!$M:$M)*SUMIF('Emission Factors'!$C:$C,'Sample Report Format'!$I290,'Emission Factors'!J:J)*$L290/2000</f>
        <v>0</v>
      </c>
      <c r="X290" s="103">
        <f>SUMIF('Emission Factors'!$C:$C,'Sample Report Format'!$I290,'Emission Factors'!$M:$M)*SUMIF('Emission Factors'!$C:$C,'Sample Report Format'!$I290,'Emission Factors'!K:K)*$L290/2000</f>
        <v>0</v>
      </c>
      <c r="Y290" s="104">
        <f>SUMIF('Emission Factors'!$C:$C,'Sample Report Format'!$I290,'Emission Factors'!$M:$M)*SUMIF('Emission Factors'!$C:$C,'Sample Report Format'!$I290,'Emission Factors'!L:L)*$L290/2000</f>
        <v>0</v>
      </c>
    </row>
    <row r="291" spans="1:25" ht="12.75">
      <c r="A291" s="85"/>
      <c r="B291" s="132"/>
      <c r="C291" s="98" t="e">
        <f>VLOOKUP(B291,'CO AB Dis id'!E285:F299,2,FALSE)</f>
        <v>#N/A</v>
      </c>
      <c r="D291" s="132"/>
      <c r="E291" s="98" t="e">
        <f>VLOOKUP(D291,'CO AB Dis id'!E302:F336,2,FALSE)</f>
        <v>#N/A</v>
      </c>
      <c r="F291" s="33"/>
      <c r="G291" s="98" t="e">
        <f>VLOOKUP(F291,'CO AB Dis id'!$B$4:$C$61,2,FALSE)</f>
        <v>#N/A</v>
      </c>
      <c r="H291" s="33"/>
      <c r="I291" s="84" t="e">
        <f>VLOOKUP($H291,'Emission Factors'!$B:$E,2,FALSE)</f>
        <v>#N/A</v>
      </c>
      <c r="J291" s="84" t="e">
        <f>VLOOKUP($H291,'Emission Factors'!$B:$E,3,FALSE)</f>
        <v>#N/A</v>
      </c>
      <c r="K291" s="84" t="e">
        <f>VLOOKUP($H291,'Emission Factors'!$B:$E,4,FALSE)</f>
        <v>#N/A</v>
      </c>
      <c r="L291" s="33"/>
      <c r="M291" s="33"/>
      <c r="N291" s="77"/>
      <c r="O291" s="77"/>
      <c r="P291" s="77"/>
      <c r="Q291" s="86"/>
      <c r="R291" s="107" t="e">
        <f>VLOOKUP(I291,'Emission Factors'!C:M,11,FALSE)</f>
        <v>#N/A</v>
      </c>
      <c r="S291" s="109">
        <f>SUMIF('Emission Factors'!$C:$C,'Sample Report Format'!$I291,'Emission Factors'!$M:$M)*SUMIF('Emission Factors'!$C:$C,'Sample Report Format'!$I291,'Emission Factors'!F:F)*$L291/2000</f>
        <v>0</v>
      </c>
      <c r="T291" s="103">
        <f>SUMIF('Emission Factors'!$C:$C,'Sample Report Format'!$I291,'Emission Factors'!$M:$M)*SUMIF('Emission Factors'!$C:$C,'Sample Report Format'!$I291,'Emission Factors'!G:G)*$L291/2000</f>
        <v>0</v>
      </c>
      <c r="U291" s="103">
        <f>SUMIF('Emission Factors'!$C:$C,'Sample Report Format'!$I291,'Emission Factors'!$M:$M)*SUMIF('Emission Factors'!$C:$C,'Sample Report Format'!$I291,'Emission Factors'!H:H)*$L291/2000</f>
        <v>0</v>
      </c>
      <c r="V291" s="103">
        <f>SUMIF('Emission Factors'!$C:$C,'Sample Report Format'!$I291,'Emission Factors'!$M:$M)*SUMIF('Emission Factors'!$C:$C,'Sample Report Format'!$I291,'Emission Factors'!I:I)*$L291/2000</f>
        <v>0</v>
      </c>
      <c r="W291" s="103">
        <f>SUMIF('Emission Factors'!$C:$C,'Sample Report Format'!$I291,'Emission Factors'!$M:$M)*SUMIF('Emission Factors'!$C:$C,'Sample Report Format'!$I291,'Emission Factors'!J:J)*$L291/2000</f>
        <v>0</v>
      </c>
      <c r="X291" s="103">
        <f>SUMIF('Emission Factors'!$C:$C,'Sample Report Format'!$I291,'Emission Factors'!$M:$M)*SUMIF('Emission Factors'!$C:$C,'Sample Report Format'!$I291,'Emission Factors'!K:K)*$L291/2000</f>
        <v>0</v>
      </c>
      <c r="Y291" s="104">
        <f>SUMIF('Emission Factors'!$C:$C,'Sample Report Format'!$I291,'Emission Factors'!$M:$M)*SUMIF('Emission Factors'!$C:$C,'Sample Report Format'!$I291,'Emission Factors'!L:L)*$L291/2000</f>
        <v>0</v>
      </c>
    </row>
    <row r="292" spans="1:25" ht="12.75">
      <c r="A292" s="85"/>
      <c r="B292" s="132"/>
      <c r="C292" s="98" t="e">
        <f>VLOOKUP(B292,'CO AB Dis id'!E286:F300,2,FALSE)</f>
        <v>#N/A</v>
      </c>
      <c r="D292" s="132"/>
      <c r="E292" s="98" t="e">
        <f>VLOOKUP(D292,'CO AB Dis id'!E303:F337,2,FALSE)</f>
        <v>#N/A</v>
      </c>
      <c r="F292" s="33"/>
      <c r="G292" s="98" t="e">
        <f>VLOOKUP(F292,'CO AB Dis id'!$B$4:$C$61,2,FALSE)</f>
        <v>#N/A</v>
      </c>
      <c r="H292" s="33"/>
      <c r="I292" s="84" t="e">
        <f>VLOOKUP($H292,'Emission Factors'!$B:$E,2,FALSE)</f>
        <v>#N/A</v>
      </c>
      <c r="J292" s="84" t="e">
        <f>VLOOKUP($H292,'Emission Factors'!$B:$E,3,FALSE)</f>
        <v>#N/A</v>
      </c>
      <c r="K292" s="84" t="e">
        <f>VLOOKUP($H292,'Emission Factors'!$B:$E,4,FALSE)</f>
        <v>#N/A</v>
      </c>
      <c r="L292" s="33"/>
      <c r="M292" s="33"/>
      <c r="N292" s="77"/>
      <c r="O292" s="77"/>
      <c r="P292" s="77"/>
      <c r="Q292" s="86"/>
      <c r="R292" s="107" t="e">
        <f>VLOOKUP(I292,'Emission Factors'!C:M,11,FALSE)</f>
        <v>#N/A</v>
      </c>
      <c r="S292" s="109">
        <f>SUMIF('Emission Factors'!$C:$C,'Sample Report Format'!$I292,'Emission Factors'!$M:$M)*SUMIF('Emission Factors'!$C:$C,'Sample Report Format'!$I292,'Emission Factors'!F:F)*$L292/2000</f>
        <v>0</v>
      </c>
      <c r="T292" s="103">
        <f>SUMIF('Emission Factors'!$C:$C,'Sample Report Format'!$I292,'Emission Factors'!$M:$M)*SUMIF('Emission Factors'!$C:$C,'Sample Report Format'!$I292,'Emission Factors'!G:G)*$L292/2000</f>
        <v>0</v>
      </c>
      <c r="U292" s="103">
        <f>SUMIF('Emission Factors'!$C:$C,'Sample Report Format'!$I292,'Emission Factors'!$M:$M)*SUMIF('Emission Factors'!$C:$C,'Sample Report Format'!$I292,'Emission Factors'!H:H)*$L292/2000</f>
        <v>0</v>
      </c>
      <c r="V292" s="103">
        <f>SUMIF('Emission Factors'!$C:$C,'Sample Report Format'!$I292,'Emission Factors'!$M:$M)*SUMIF('Emission Factors'!$C:$C,'Sample Report Format'!$I292,'Emission Factors'!I:I)*$L292/2000</f>
        <v>0</v>
      </c>
      <c r="W292" s="103">
        <f>SUMIF('Emission Factors'!$C:$C,'Sample Report Format'!$I292,'Emission Factors'!$M:$M)*SUMIF('Emission Factors'!$C:$C,'Sample Report Format'!$I292,'Emission Factors'!J:J)*$L292/2000</f>
        <v>0</v>
      </c>
      <c r="X292" s="103">
        <f>SUMIF('Emission Factors'!$C:$C,'Sample Report Format'!$I292,'Emission Factors'!$M:$M)*SUMIF('Emission Factors'!$C:$C,'Sample Report Format'!$I292,'Emission Factors'!K:K)*$L292/2000</f>
        <v>0</v>
      </c>
      <c r="Y292" s="104">
        <f>SUMIF('Emission Factors'!$C:$C,'Sample Report Format'!$I292,'Emission Factors'!$M:$M)*SUMIF('Emission Factors'!$C:$C,'Sample Report Format'!$I292,'Emission Factors'!L:L)*$L292/2000</f>
        <v>0</v>
      </c>
    </row>
    <row r="293" spans="1:25" ht="12.75">
      <c r="A293" s="85"/>
      <c r="B293" s="132"/>
      <c r="C293" s="98" t="e">
        <f>VLOOKUP(B293,'CO AB Dis id'!E287:F301,2,FALSE)</f>
        <v>#N/A</v>
      </c>
      <c r="D293" s="132"/>
      <c r="E293" s="98" t="e">
        <f>VLOOKUP(D293,'CO AB Dis id'!E304:F338,2,FALSE)</f>
        <v>#N/A</v>
      </c>
      <c r="F293" s="33"/>
      <c r="G293" s="98" t="e">
        <f>VLOOKUP(F293,'CO AB Dis id'!$B$4:$C$61,2,FALSE)</f>
        <v>#N/A</v>
      </c>
      <c r="H293" s="33"/>
      <c r="I293" s="84" t="e">
        <f>VLOOKUP($H293,'Emission Factors'!$B:$E,2,FALSE)</f>
        <v>#N/A</v>
      </c>
      <c r="J293" s="84" t="e">
        <f>VLOOKUP($H293,'Emission Factors'!$B:$E,3,FALSE)</f>
        <v>#N/A</v>
      </c>
      <c r="K293" s="84" t="e">
        <f>VLOOKUP($H293,'Emission Factors'!$B:$E,4,FALSE)</f>
        <v>#N/A</v>
      </c>
      <c r="L293" s="33"/>
      <c r="M293" s="33"/>
      <c r="N293" s="77"/>
      <c r="O293" s="77"/>
      <c r="P293" s="77"/>
      <c r="Q293" s="86"/>
      <c r="R293" s="107" t="e">
        <f>VLOOKUP(I293,'Emission Factors'!C:M,11,FALSE)</f>
        <v>#N/A</v>
      </c>
      <c r="S293" s="109">
        <f>SUMIF('Emission Factors'!$C:$C,'Sample Report Format'!$I293,'Emission Factors'!$M:$M)*SUMIF('Emission Factors'!$C:$C,'Sample Report Format'!$I293,'Emission Factors'!F:F)*$L293/2000</f>
        <v>0</v>
      </c>
      <c r="T293" s="103">
        <f>SUMIF('Emission Factors'!$C:$C,'Sample Report Format'!$I293,'Emission Factors'!$M:$M)*SUMIF('Emission Factors'!$C:$C,'Sample Report Format'!$I293,'Emission Factors'!G:G)*$L293/2000</f>
        <v>0</v>
      </c>
      <c r="U293" s="103">
        <f>SUMIF('Emission Factors'!$C:$C,'Sample Report Format'!$I293,'Emission Factors'!$M:$M)*SUMIF('Emission Factors'!$C:$C,'Sample Report Format'!$I293,'Emission Factors'!H:H)*$L293/2000</f>
        <v>0</v>
      </c>
      <c r="V293" s="103">
        <f>SUMIF('Emission Factors'!$C:$C,'Sample Report Format'!$I293,'Emission Factors'!$M:$M)*SUMIF('Emission Factors'!$C:$C,'Sample Report Format'!$I293,'Emission Factors'!I:I)*$L293/2000</f>
        <v>0</v>
      </c>
      <c r="W293" s="103">
        <f>SUMIF('Emission Factors'!$C:$C,'Sample Report Format'!$I293,'Emission Factors'!$M:$M)*SUMIF('Emission Factors'!$C:$C,'Sample Report Format'!$I293,'Emission Factors'!J:J)*$L293/2000</f>
        <v>0</v>
      </c>
      <c r="X293" s="103">
        <f>SUMIF('Emission Factors'!$C:$C,'Sample Report Format'!$I293,'Emission Factors'!$M:$M)*SUMIF('Emission Factors'!$C:$C,'Sample Report Format'!$I293,'Emission Factors'!K:K)*$L293/2000</f>
        <v>0</v>
      </c>
      <c r="Y293" s="104">
        <f>SUMIF('Emission Factors'!$C:$C,'Sample Report Format'!$I293,'Emission Factors'!$M:$M)*SUMIF('Emission Factors'!$C:$C,'Sample Report Format'!$I293,'Emission Factors'!L:L)*$L293/2000</f>
        <v>0</v>
      </c>
    </row>
    <row r="294" spans="1:25" ht="12.75">
      <c r="A294" s="85"/>
      <c r="B294" s="132"/>
      <c r="C294" s="98" t="e">
        <f>VLOOKUP(B294,'CO AB Dis id'!E288:F302,2,FALSE)</f>
        <v>#N/A</v>
      </c>
      <c r="D294" s="132"/>
      <c r="E294" s="98" t="e">
        <f>VLOOKUP(D294,'CO AB Dis id'!E305:F339,2,FALSE)</f>
        <v>#N/A</v>
      </c>
      <c r="F294" s="33"/>
      <c r="G294" s="98" t="e">
        <f>VLOOKUP(F294,'CO AB Dis id'!$B$4:$C$61,2,FALSE)</f>
        <v>#N/A</v>
      </c>
      <c r="H294" s="33"/>
      <c r="I294" s="84" t="e">
        <f>VLOOKUP($H294,'Emission Factors'!$B:$E,2,FALSE)</f>
        <v>#N/A</v>
      </c>
      <c r="J294" s="84" t="e">
        <f>VLOOKUP($H294,'Emission Factors'!$B:$E,3,FALSE)</f>
        <v>#N/A</v>
      </c>
      <c r="K294" s="84" t="e">
        <f>VLOOKUP($H294,'Emission Factors'!$B:$E,4,FALSE)</f>
        <v>#N/A</v>
      </c>
      <c r="L294" s="33"/>
      <c r="M294" s="33"/>
      <c r="N294" s="77"/>
      <c r="O294" s="77"/>
      <c r="P294" s="77"/>
      <c r="Q294" s="86"/>
      <c r="R294" s="107" t="e">
        <f>VLOOKUP(I294,'Emission Factors'!C:M,11,FALSE)</f>
        <v>#N/A</v>
      </c>
      <c r="S294" s="109">
        <f>SUMIF('Emission Factors'!$C:$C,'Sample Report Format'!$I294,'Emission Factors'!$M:$M)*SUMIF('Emission Factors'!$C:$C,'Sample Report Format'!$I294,'Emission Factors'!F:F)*$L294/2000</f>
        <v>0</v>
      </c>
      <c r="T294" s="103">
        <f>SUMIF('Emission Factors'!$C:$C,'Sample Report Format'!$I294,'Emission Factors'!$M:$M)*SUMIF('Emission Factors'!$C:$C,'Sample Report Format'!$I294,'Emission Factors'!G:G)*$L294/2000</f>
        <v>0</v>
      </c>
      <c r="U294" s="103">
        <f>SUMIF('Emission Factors'!$C:$C,'Sample Report Format'!$I294,'Emission Factors'!$M:$M)*SUMIF('Emission Factors'!$C:$C,'Sample Report Format'!$I294,'Emission Factors'!H:H)*$L294/2000</f>
        <v>0</v>
      </c>
      <c r="V294" s="103">
        <f>SUMIF('Emission Factors'!$C:$C,'Sample Report Format'!$I294,'Emission Factors'!$M:$M)*SUMIF('Emission Factors'!$C:$C,'Sample Report Format'!$I294,'Emission Factors'!I:I)*$L294/2000</f>
        <v>0</v>
      </c>
      <c r="W294" s="103">
        <f>SUMIF('Emission Factors'!$C:$C,'Sample Report Format'!$I294,'Emission Factors'!$M:$M)*SUMIF('Emission Factors'!$C:$C,'Sample Report Format'!$I294,'Emission Factors'!J:J)*$L294/2000</f>
        <v>0</v>
      </c>
      <c r="X294" s="103">
        <f>SUMIF('Emission Factors'!$C:$C,'Sample Report Format'!$I294,'Emission Factors'!$M:$M)*SUMIF('Emission Factors'!$C:$C,'Sample Report Format'!$I294,'Emission Factors'!K:K)*$L294/2000</f>
        <v>0</v>
      </c>
      <c r="Y294" s="104">
        <f>SUMIF('Emission Factors'!$C:$C,'Sample Report Format'!$I294,'Emission Factors'!$M:$M)*SUMIF('Emission Factors'!$C:$C,'Sample Report Format'!$I294,'Emission Factors'!L:L)*$L294/2000</f>
        <v>0</v>
      </c>
    </row>
    <row r="295" spans="1:25" ht="12.75">
      <c r="A295" s="85"/>
      <c r="B295" s="132"/>
      <c r="C295" s="98" t="e">
        <f>VLOOKUP(B295,'CO AB Dis id'!E289:F303,2,FALSE)</f>
        <v>#N/A</v>
      </c>
      <c r="D295" s="132"/>
      <c r="E295" s="98" t="e">
        <f>VLOOKUP(D295,'CO AB Dis id'!E306:F340,2,FALSE)</f>
        <v>#N/A</v>
      </c>
      <c r="F295" s="33"/>
      <c r="G295" s="98" t="e">
        <f>VLOOKUP(F295,'CO AB Dis id'!$B$4:$C$61,2,FALSE)</f>
        <v>#N/A</v>
      </c>
      <c r="H295" s="33"/>
      <c r="I295" s="84" t="e">
        <f>VLOOKUP($H295,'Emission Factors'!$B:$E,2,FALSE)</f>
        <v>#N/A</v>
      </c>
      <c r="J295" s="84" t="e">
        <f>VLOOKUP($H295,'Emission Factors'!$B:$E,3,FALSE)</f>
        <v>#N/A</v>
      </c>
      <c r="K295" s="84" t="e">
        <f>VLOOKUP($H295,'Emission Factors'!$B:$E,4,FALSE)</f>
        <v>#N/A</v>
      </c>
      <c r="L295" s="33"/>
      <c r="M295" s="33"/>
      <c r="N295" s="77"/>
      <c r="O295" s="77"/>
      <c r="P295" s="77"/>
      <c r="Q295" s="86"/>
      <c r="R295" s="107" t="e">
        <f>VLOOKUP(I295,'Emission Factors'!C:M,11,FALSE)</f>
        <v>#N/A</v>
      </c>
      <c r="S295" s="109">
        <f>SUMIF('Emission Factors'!$C:$C,'Sample Report Format'!$I295,'Emission Factors'!$M:$M)*SUMIF('Emission Factors'!$C:$C,'Sample Report Format'!$I295,'Emission Factors'!F:F)*$L295/2000</f>
        <v>0</v>
      </c>
      <c r="T295" s="103">
        <f>SUMIF('Emission Factors'!$C:$C,'Sample Report Format'!$I295,'Emission Factors'!$M:$M)*SUMIF('Emission Factors'!$C:$C,'Sample Report Format'!$I295,'Emission Factors'!G:G)*$L295/2000</f>
        <v>0</v>
      </c>
      <c r="U295" s="103">
        <f>SUMIF('Emission Factors'!$C:$C,'Sample Report Format'!$I295,'Emission Factors'!$M:$M)*SUMIF('Emission Factors'!$C:$C,'Sample Report Format'!$I295,'Emission Factors'!H:H)*$L295/2000</f>
        <v>0</v>
      </c>
      <c r="V295" s="103">
        <f>SUMIF('Emission Factors'!$C:$C,'Sample Report Format'!$I295,'Emission Factors'!$M:$M)*SUMIF('Emission Factors'!$C:$C,'Sample Report Format'!$I295,'Emission Factors'!I:I)*$L295/2000</f>
        <v>0</v>
      </c>
      <c r="W295" s="103">
        <f>SUMIF('Emission Factors'!$C:$C,'Sample Report Format'!$I295,'Emission Factors'!$M:$M)*SUMIF('Emission Factors'!$C:$C,'Sample Report Format'!$I295,'Emission Factors'!J:J)*$L295/2000</f>
        <v>0</v>
      </c>
      <c r="X295" s="103">
        <f>SUMIF('Emission Factors'!$C:$C,'Sample Report Format'!$I295,'Emission Factors'!$M:$M)*SUMIF('Emission Factors'!$C:$C,'Sample Report Format'!$I295,'Emission Factors'!K:K)*$L295/2000</f>
        <v>0</v>
      </c>
      <c r="Y295" s="104">
        <f>SUMIF('Emission Factors'!$C:$C,'Sample Report Format'!$I295,'Emission Factors'!$M:$M)*SUMIF('Emission Factors'!$C:$C,'Sample Report Format'!$I295,'Emission Factors'!L:L)*$L295/2000</f>
        <v>0</v>
      </c>
    </row>
    <row r="296" spans="1:25" ht="12.75">
      <c r="A296" s="85"/>
      <c r="B296" s="132"/>
      <c r="C296" s="98" t="e">
        <f>VLOOKUP(B296,'CO AB Dis id'!E290:F304,2,FALSE)</f>
        <v>#N/A</v>
      </c>
      <c r="D296" s="132"/>
      <c r="E296" s="98" t="e">
        <f>VLOOKUP(D296,'CO AB Dis id'!E307:F341,2,FALSE)</f>
        <v>#N/A</v>
      </c>
      <c r="F296" s="33"/>
      <c r="G296" s="98" t="e">
        <f>VLOOKUP(F296,'CO AB Dis id'!$B$4:$C$61,2,FALSE)</f>
        <v>#N/A</v>
      </c>
      <c r="H296" s="33"/>
      <c r="I296" s="84" t="e">
        <f>VLOOKUP($H296,'Emission Factors'!$B:$E,2,FALSE)</f>
        <v>#N/A</v>
      </c>
      <c r="J296" s="84" t="e">
        <f>VLOOKUP($H296,'Emission Factors'!$B:$E,3,FALSE)</f>
        <v>#N/A</v>
      </c>
      <c r="K296" s="84" t="e">
        <f>VLOOKUP($H296,'Emission Factors'!$B:$E,4,FALSE)</f>
        <v>#N/A</v>
      </c>
      <c r="L296" s="33"/>
      <c r="M296" s="33"/>
      <c r="N296" s="77"/>
      <c r="O296" s="77"/>
      <c r="P296" s="77"/>
      <c r="Q296" s="86"/>
      <c r="R296" s="107" t="e">
        <f>VLOOKUP(I296,'Emission Factors'!C:M,11,FALSE)</f>
        <v>#N/A</v>
      </c>
      <c r="S296" s="109">
        <f>SUMIF('Emission Factors'!$C:$C,'Sample Report Format'!$I296,'Emission Factors'!$M:$M)*SUMIF('Emission Factors'!$C:$C,'Sample Report Format'!$I296,'Emission Factors'!F:F)*$L296/2000</f>
        <v>0</v>
      </c>
      <c r="T296" s="103">
        <f>SUMIF('Emission Factors'!$C:$C,'Sample Report Format'!$I296,'Emission Factors'!$M:$M)*SUMIF('Emission Factors'!$C:$C,'Sample Report Format'!$I296,'Emission Factors'!G:G)*$L296/2000</f>
        <v>0</v>
      </c>
      <c r="U296" s="103">
        <f>SUMIF('Emission Factors'!$C:$C,'Sample Report Format'!$I296,'Emission Factors'!$M:$M)*SUMIF('Emission Factors'!$C:$C,'Sample Report Format'!$I296,'Emission Factors'!H:H)*$L296/2000</f>
        <v>0</v>
      </c>
      <c r="V296" s="103">
        <f>SUMIF('Emission Factors'!$C:$C,'Sample Report Format'!$I296,'Emission Factors'!$M:$M)*SUMIF('Emission Factors'!$C:$C,'Sample Report Format'!$I296,'Emission Factors'!I:I)*$L296/2000</f>
        <v>0</v>
      </c>
      <c r="W296" s="103">
        <f>SUMIF('Emission Factors'!$C:$C,'Sample Report Format'!$I296,'Emission Factors'!$M:$M)*SUMIF('Emission Factors'!$C:$C,'Sample Report Format'!$I296,'Emission Factors'!J:J)*$L296/2000</f>
        <v>0</v>
      </c>
      <c r="X296" s="103">
        <f>SUMIF('Emission Factors'!$C:$C,'Sample Report Format'!$I296,'Emission Factors'!$M:$M)*SUMIF('Emission Factors'!$C:$C,'Sample Report Format'!$I296,'Emission Factors'!K:K)*$L296/2000</f>
        <v>0</v>
      </c>
      <c r="Y296" s="104">
        <f>SUMIF('Emission Factors'!$C:$C,'Sample Report Format'!$I296,'Emission Factors'!$M:$M)*SUMIF('Emission Factors'!$C:$C,'Sample Report Format'!$I296,'Emission Factors'!L:L)*$L296/2000</f>
        <v>0</v>
      </c>
    </row>
    <row r="297" spans="1:25" ht="12.75">
      <c r="A297" s="85"/>
      <c r="B297" s="132"/>
      <c r="C297" s="98" t="e">
        <f>VLOOKUP(B297,'CO AB Dis id'!E291:F305,2,FALSE)</f>
        <v>#N/A</v>
      </c>
      <c r="D297" s="132"/>
      <c r="E297" s="98" t="e">
        <f>VLOOKUP(D297,'CO AB Dis id'!E308:F342,2,FALSE)</f>
        <v>#N/A</v>
      </c>
      <c r="F297" s="33"/>
      <c r="G297" s="98" t="e">
        <f>VLOOKUP(F297,'CO AB Dis id'!$B$4:$C$61,2,FALSE)</f>
        <v>#N/A</v>
      </c>
      <c r="H297" s="33"/>
      <c r="I297" s="84" t="e">
        <f>VLOOKUP($H297,'Emission Factors'!$B:$E,2,FALSE)</f>
        <v>#N/A</v>
      </c>
      <c r="J297" s="84" t="e">
        <f>VLOOKUP($H297,'Emission Factors'!$B:$E,3,FALSE)</f>
        <v>#N/A</v>
      </c>
      <c r="K297" s="84" t="e">
        <f>VLOOKUP($H297,'Emission Factors'!$B:$E,4,FALSE)</f>
        <v>#N/A</v>
      </c>
      <c r="L297" s="33"/>
      <c r="M297" s="33"/>
      <c r="N297" s="77"/>
      <c r="O297" s="77"/>
      <c r="P297" s="77"/>
      <c r="Q297" s="86"/>
      <c r="R297" s="107" t="e">
        <f>VLOOKUP(I297,'Emission Factors'!C:M,11,FALSE)</f>
        <v>#N/A</v>
      </c>
      <c r="S297" s="109">
        <f>SUMIF('Emission Factors'!$C:$C,'Sample Report Format'!$I297,'Emission Factors'!$M:$M)*SUMIF('Emission Factors'!$C:$C,'Sample Report Format'!$I297,'Emission Factors'!F:F)*$L297/2000</f>
        <v>0</v>
      </c>
      <c r="T297" s="103">
        <f>SUMIF('Emission Factors'!$C:$C,'Sample Report Format'!$I297,'Emission Factors'!$M:$M)*SUMIF('Emission Factors'!$C:$C,'Sample Report Format'!$I297,'Emission Factors'!G:G)*$L297/2000</f>
        <v>0</v>
      </c>
      <c r="U297" s="103">
        <f>SUMIF('Emission Factors'!$C:$C,'Sample Report Format'!$I297,'Emission Factors'!$M:$M)*SUMIF('Emission Factors'!$C:$C,'Sample Report Format'!$I297,'Emission Factors'!H:H)*$L297/2000</f>
        <v>0</v>
      </c>
      <c r="V297" s="103">
        <f>SUMIF('Emission Factors'!$C:$C,'Sample Report Format'!$I297,'Emission Factors'!$M:$M)*SUMIF('Emission Factors'!$C:$C,'Sample Report Format'!$I297,'Emission Factors'!I:I)*$L297/2000</f>
        <v>0</v>
      </c>
      <c r="W297" s="103">
        <f>SUMIF('Emission Factors'!$C:$C,'Sample Report Format'!$I297,'Emission Factors'!$M:$M)*SUMIF('Emission Factors'!$C:$C,'Sample Report Format'!$I297,'Emission Factors'!J:J)*$L297/2000</f>
        <v>0</v>
      </c>
      <c r="X297" s="103">
        <f>SUMIF('Emission Factors'!$C:$C,'Sample Report Format'!$I297,'Emission Factors'!$M:$M)*SUMIF('Emission Factors'!$C:$C,'Sample Report Format'!$I297,'Emission Factors'!K:K)*$L297/2000</f>
        <v>0</v>
      </c>
      <c r="Y297" s="104">
        <f>SUMIF('Emission Factors'!$C:$C,'Sample Report Format'!$I297,'Emission Factors'!$M:$M)*SUMIF('Emission Factors'!$C:$C,'Sample Report Format'!$I297,'Emission Factors'!L:L)*$L297/2000</f>
        <v>0</v>
      </c>
    </row>
    <row r="298" spans="1:25" ht="12.75">
      <c r="A298" s="85"/>
      <c r="B298" s="132"/>
      <c r="C298" s="98" t="e">
        <f>VLOOKUP(B298,'CO AB Dis id'!E292:F306,2,FALSE)</f>
        <v>#N/A</v>
      </c>
      <c r="D298" s="132"/>
      <c r="E298" s="98" t="e">
        <f>VLOOKUP(D298,'CO AB Dis id'!E309:F343,2,FALSE)</f>
        <v>#N/A</v>
      </c>
      <c r="F298" s="33"/>
      <c r="G298" s="98" t="e">
        <f>VLOOKUP(F298,'CO AB Dis id'!$B$4:$C$61,2,FALSE)</f>
        <v>#N/A</v>
      </c>
      <c r="H298" s="33"/>
      <c r="I298" s="84" t="e">
        <f>VLOOKUP($H298,'Emission Factors'!$B:$E,2,FALSE)</f>
        <v>#N/A</v>
      </c>
      <c r="J298" s="84" t="e">
        <f>VLOOKUP($H298,'Emission Factors'!$B:$E,3,FALSE)</f>
        <v>#N/A</v>
      </c>
      <c r="K298" s="84" t="e">
        <f>VLOOKUP($H298,'Emission Factors'!$B:$E,4,FALSE)</f>
        <v>#N/A</v>
      </c>
      <c r="L298" s="33"/>
      <c r="M298" s="33"/>
      <c r="N298" s="77"/>
      <c r="O298" s="77"/>
      <c r="P298" s="77"/>
      <c r="Q298" s="86"/>
      <c r="R298" s="107" t="e">
        <f>VLOOKUP(I298,'Emission Factors'!C:M,11,FALSE)</f>
        <v>#N/A</v>
      </c>
      <c r="S298" s="109">
        <f>SUMIF('Emission Factors'!$C:$C,'Sample Report Format'!$I298,'Emission Factors'!$M:$M)*SUMIF('Emission Factors'!$C:$C,'Sample Report Format'!$I298,'Emission Factors'!F:F)*$L298/2000</f>
        <v>0</v>
      </c>
      <c r="T298" s="103">
        <f>SUMIF('Emission Factors'!$C:$C,'Sample Report Format'!$I298,'Emission Factors'!$M:$M)*SUMIF('Emission Factors'!$C:$C,'Sample Report Format'!$I298,'Emission Factors'!G:G)*$L298/2000</f>
        <v>0</v>
      </c>
      <c r="U298" s="103">
        <f>SUMIF('Emission Factors'!$C:$C,'Sample Report Format'!$I298,'Emission Factors'!$M:$M)*SUMIF('Emission Factors'!$C:$C,'Sample Report Format'!$I298,'Emission Factors'!H:H)*$L298/2000</f>
        <v>0</v>
      </c>
      <c r="V298" s="103">
        <f>SUMIF('Emission Factors'!$C:$C,'Sample Report Format'!$I298,'Emission Factors'!$M:$M)*SUMIF('Emission Factors'!$C:$C,'Sample Report Format'!$I298,'Emission Factors'!I:I)*$L298/2000</f>
        <v>0</v>
      </c>
      <c r="W298" s="103">
        <f>SUMIF('Emission Factors'!$C:$C,'Sample Report Format'!$I298,'Emission Factors'!$M:$M)*SUMIF('Emission Factors'!$C:$C,'Sample Report Format'!$I298,'Emission Factors'!J:J)*$L298/2000</f>
        <v>0</v>
      </c>
      <c r="X298" s="103">
        <f>SUMIF('Emission Factors'!$C:$C,'Sample Report Format'!$I298,'Emission Factors'!$M:$M)*SUMIF('Emission Factors'!$C:$C,'Sample Report Format'!$I298,'Emission Factors'!K:K)*$L298/2000</f>
        <v>0</v>
      </c>
      <c r="Y298" s="104">
        <f>SUMIF('Emission Factors'!$C:$C,'Sample Report Format'!$I298,'Emission Factors'!$M:$M)*SUMIF('Emission Factors'!$C:$C,'Sample Report Format'!$I298,'Emission Factors'!L:L)*$L298/2000</f>
        <v>0</v>
      </c>
    </row>
    <row r="299" spans="1:25" ht="12.75">
      <c r="A299" s="85"/>
      <c r="B299" s="132"/>
      <c r="C299" s="98" t="e">
        <f>VLOOKUP(B299,'CO AB Dis id'!E293:F307,2,FALSE)</f>
        <v>#N/A</v>
      </c>
      <c r="D299" s="132"/>
      <c r="E299" s="98" t="e">
        <f>VLOOKUP(D299,'CO AB Dis id'!E310:F344,2,FALSE)</f>
        <v>#N/A</v>
      </c>
      <c r="F299" s="33"/>
      <c r="G299" s="98" t="e">
        <f>VLOOKUP(F299,'CO AB Dis id'!$B$4:$C$61,2,FALSE)</f>
        <v>#N/A</v>
      </c>
      <c r="H299" s="33"/>
      <c r="I299" s="84" t="e">
        <f>VLOOKUP($H299,'Emission Factors'!$B:$E,2,FALSE)</f>
        <v>#N/A</v>
      </c>
      <c r="J299" s="84" t="e">
        <f>VLOOKUP($H299,'Emission Factors'!$B:$E,3,FALSE)</f>
        <v>#N/A</v>
      </c>
      <c r="K299" s="84" t="e">
        <f>VLOOKUP($H299,'Emission Factors'!$B:$E,4,FALSE)</f>
        <v>#N/A</v>
      </c>
      <c r="L299" s="33"/>
      <c r="M299" s="33"/>
      <c r="N299" s="77"/>
      <c r="O299" s="77"/>
      <c r="P299" s="77"/>
      <c r="Q299" s="86"/>
      <c r="R299" s="107" t="e">
        <f>VLOOKUP(I299,'Emission Factors'!C:M,11,FALSE)</f>
        <v>#N/A</v>
      </c>
      <c r="S299" s="109">
        <f>SUMIF('Emission Factors'!$C:$C,'Sample Report Format'!$I299,'Emission Factors'!$M:$M)*SUMIF('Emission Factors'!$C:$C,'Sample Report Format'!$I299,'Emission Factors'!F:F)*$L299/2000</f>
        <v>0</v>
      </c>
      <c r="T299" s="103">
        <f>SUMIF('Emission Factors'!$C:$C,'Sample Report Format'!$I299,'Emission Factors'!$M:$M)*SUMIF('Emission Factors'!$C:$C,'Sample Report Format'!$I299,'Emission Factors'!G:G)*$L299/2000</f>
        <v>0</v>
      </c>
      <c r="U299" s="103">
        <f>SUMIF('Emission Factors'!$C:$C,'Sample Report Format'!$I299,'Emission Factors'!$M:$M)*SUMIF('Emission Factors'!$C:$C,'Sample Report Format'!$I299,'Emission Factors'!H:H)*$L299/2000</f>
        <v>0</v>
      </c>
      <c r="V299" s="103">
        <f>SUMIF('Emission Factors'!$C:$C,'Sample Report Format'!$I299,'Emission Factors'!$M:$M)*SUMIF('Emission Factors'!$C:$C,'Sample Report Format'!$I299,'Emission Factors'!I:I)*$L299/2000</f>
        <v>0</v>
      </c>
      <c r="W299" s="103">
        <f>SUMIF('Emission Factors'!$C:$C,'Sample Report Format'!$I299,'Emission Factors'!$M:$M)*SUMIF('Emission Factors'!$C:$C,'Sample Report Format'!$I299,'Emission Factors'!J:J)*$L299/2000</f>
        <v>0</v>
      </c>
      <c r="X299" s="103">
        <f>SUMIF('Emission Factors'!$C:$C,'Sample Report Format'!$I299,'Emission Factors'!$M:$M)*SUMIF('Emission Factors'!$C:$C,'Sample Report Format'!$I299,'Emission Factors'!K:K)*$L299/2000</f>
        <v>0</v>
      </c>
      <c r="Y299" s="104">
        <f>SUMIF('Emission Factors'!$C:$C,'Sample Report Format'!$I299,'Emission Factors'!$M:$M)*SUMIF('Emission Factors'!$C:$C,'Sample Report Format'!$I299,'Emission Factors'!L:L)*$L299/2000</f>
        <v>0</v>
      </c>
    </row>
    <row r="300" spans="1:25" ht="12.75">
      <c r="A300" s="85"/>
      <c r="B300" s="132"/>
      <c r="C300" s="98" t="e">
        <f>VLOOKUP(B300,'CO AB Dis id'!E294:F308,2,FALSE)</f>
        <v>#N/A</v>
      </c>
      <c r="D300" s="132"/>
      <c r="E300" s="98" t="e">
        <f>VLOOKUP(D300,'CO AB Dis id'!E311:F345,2,FALSE)</f>
        <v>#N/A</v>
      </c>
      <c r="F300" s="33"/>
      <c r="G300" s="98" t="e">
        <f>VLOOKUP(F300,'CO AB Dis id'!$B$4:$C$61,2,FALSE)</f>
        <v>#N/A</v>
      </c>
      <c r="H300" s="33"/>
      <c r="I300" s="84" t="e">
        <f>VLOOKUP($H300,'Emission Factors'!$B:$E,2,FALSE)</f>
        <v>#N/A</v>
      </c>
      <c r="J300" s="84" t="e">
        <f>VLOOKUP($H300,'Emission Factors'!$B:$E,3,FALSE)</f>
        <v>#N/A</v>
      </c>
      <c r="K300" s="84" t="e">
        <f>VLOOKUP($H300,'Emission Factors'!$B:$E,4,FALSE)</f>
        <v>#N/A</v>
      </c>
      <c r="L300" s="33"/>
      <c r="M300" s="33"/>
      <c r="N300" s="77"/>
      <c r="O300" s="77"/>
      <c r="P300" s="77"/>
      <c r="Q300" s="86"/>
      <c r="R300" s="107" t="e">
        <f>VLOOKUP(I300,'Emission Factors'!C:M,11,FALSE)</f>
        <v>#N/A</v>
      </c>
      <c r="S300" s="109">
        <f>SUMIF('Emission Factors'!$C:$C,'Sample Report Format'!$I300,'Emission Factors'!$M:$M)*SUMIF('Emission Factors'!$C:$C,'Sample Report Format'!$I300,'Emission Factors'!F:F)*$L300/2000</f>
        <v>0</v>
      </c>
      <c r="T300" s="103">
        <f>SUMIF('Emission Factors'!$C:$C,'Sample Report Format'!$I300,'Emission Factors'!$M:$M)*SUMIF('Emission Factors'!$C:$C,'Sample Report Format'!$I300,'Emission Factors'!G:G)*$L300/2000</f>
        <v>0</v>
      </c>
      <c r="U300" s="103">
        <f>SUMIF('Emission Factors'!$C:$C,'Sample Report Format'!$I300,'Emission Factors'!$M:$M)*SUMIF('Emission Factors'!$C:$C,'Sample Report Format'!$I300,'Emission Factors'!H:H)*$L300/2000</f>
        <v>0</v>
      </c>
      <c r="V300" s="103">
        <f>SUMIF('Emission Factors'!$C:$C,'Sample Report Format'!$I300,'Emission Factors'!$M:$M)*SUMIF('Emission Factors'!$C:$C,'Sample Report Format'!$I300,'Emission Factors'!I:I)*$L300/2000</f>
        <v>0</v>
      </c>
      <c r="W300" s="103">
        <f>SUMIF('Emission Factors'!$C:$C,'Sample Report Format'!$I300,'Emission Factors'!$M:$M)*SUMIF('Emission Factors'!$C:$C,'Sample Report Format'!$I300,'Emission Factors'!J:J)*$L300/2000</f>
        <v>0</v>
      </c>
      <c r="X300" s="103">
        <f>SUMIF('Emission Factors'!$C:$C,'Sample Report Format'!$I300,'Emission Factors'!$M:$M)*SUMIF('Emission Factors'!$C:$C,'Sample Report Format'!$I300,'Emission Factors'!K:K)*$L300/2000</f>
        <v>0</v>
      </c>
      <c r="Y300" s="104">
        <f>SUMIF('Emission Factors'!$C:$C,'Sample Report Format'!$I300,'Emission Factors'!$M:$M)*SUMIF('Emission Factors'!$C:$C,'Sample Report Format'!$I300,'Emission Factors'!L:L)*$L300/2000</f>
        <v>0</v>
      </c>
    </row>
    <row r="301" spans="1:25" ht="12.75">
      <c r="A301" s="85"/>
      <c r="B301" s="132"/>
      <c r="C301" s="98" t="e">
        <f>VLOOKUP(B301,'CO AB Dis id'!E295:F309,2,FALSE)</f>
        <v>#N/A</v>
      </c>
      <c r="D301" s="132"/>
      <c r="E301" s="98" t="e">
        <f>VLOOKUP(D301,'CO AB Dis id'!E312:F346,2,FALSE)</f>
        <v>#N/A</v>
      </c>
      <c r="F301" s="33"/>
      <c r="G301" s="98" t="e">
        <f>VLOOKUP(F301,'CO AB Dis id'!$B$4:$C$61,2,FALSE)</f>
        <v>#N/A</v>
      </c>
      <c r="H301" s="33"/>
      <c r="I301" s="84" t="e">
        <f>VLOOKUP($H301,'Emission Factors'!$B:$E,2,FALSE)</f>
        <v>#N/A</v>
      </c>
      <c r="J301" s="84" t="e">
        <f>VLOOKUP($H301,'Emission Factors'!$B:$E,3,FALSE)</f>
        <v>#N/A</v>
      </c>
      <c r="K301" s="84" t="e">
        <f>VLOOKUP($H301,'Emission Factors'!$B:$E,4,FALSE)</f>
        <v>#N/A</v>
      </c>
      <c r="L301" s="33"/>
      <c r="M301" s="33"/>
      <c r="N301" s="77"/>
      <c r="O301" s="77"/>
      <c r="P301" s="77"/>
      <c r="Q301" s="86"/>
      <c r="R301" s="107" t="e">
        <f>VLOOKUP(I301,'Emission Factors'!C:M,11,FALSE)</f>
        <v>#N/A</v>
      </c>
      <c r="S301" s="109">
        <f>SUMIF('Emission Factors'!$C:$C,'Sample Report Format'!$I301,'Emission Factors'!$M:$M)*SUMIF('Emission Factors'!$C:$C,'Sample Report Format'!$I301,'Emission Factors'!F:F)*$L301/2000</f>
        <v>0</v>
      </c>
      <c r="T301" s="103">
        <f>SUMIF('Emission Factors'!$C:$C,'Sample Report Format'!$I301,'Emission Factors'!$M:$M)*SUMIF('Emission Factors'!$C:$C,'Sample Report Format'!$I301,'Emission Factors'!G:G)*$L301/2000</f>
        <v>0</v>
      </c>
      <c r="U301" s="103">
        <f>SUMIF('Emission Factors'!$C:$C,'Sample Report Format'!$I301,'Emission Factors'!$M:$M)*SUMIF('Emission Factors'!$C:$C,'Sample Report Format'!$I301,'Emission Factors'!H:H)*$L301/2000</f>
        <v>0</v>
      </c>
      <c r="V301" s="103">
        <f>SUMIF('Emission Factors'!$C:$C,'Sample Report Format'!$I301,'Emission Factors'!$M:$M)*SUMIF('Emission Factors'!$C:$C,'Sample Report Format'!$I301,'Emission Factors'!I:I)*$L301/2000</f>
        <v>0</v>
      </c>
      <c r="W301" s="103">
        <f>SUMIF('Emission Factors'!$C:$C,'Sample Report Format'!$I301,'Emission Factors'!$M:$M)*SUMIF('Emission Factors'!$C:$C,'Sample Report Format'!$I301,'Emission Factors'!J:J)*$L301/2000</f>
        <v>0</v>
      </c>
      <c r="X301" s="103">
        <f>SUMIF('Emission Factors'!$C:$C,'Sample Report Format'!$I301,'Emission Factors'!$M:$M)*SUMIF('Emission Factors'!$C:$C,'Sample Report Format'!$I301,'Emission Factors'!K:K)*$L301/2000</f>
        <v>0</v>
      </c>
      <c r="Y301" s="104">
        <f>SUMIF('Emission Factors'!$C:$C,'Sample Report Format'!$I301,'Emission Factors'!$M:$M)*SUMIF('Emission Factors'!$C:$C,'Sample Report Format'!$I301,'Emission Factors'!L:L)*$L301/2000</f>
        <v>0</v>
      </c>
    </row>
    <row r="302" spans="1:25" ht="12.75">
      <c r="A302" s="85"/>
      <c r="B302" s="132"/>
      <c r="C302" s="98" t="e">
        <f>VLOOKUP(B302,'CO AB Dis id'!E296:F310,2,FALSE)</f>
        <v>#N/A</v>
      </c>
      <c r="D302" s="132"/>
      <c r="E302" s="98" t="e">
        <f>VLOOKUP(D302,'CO AB Dis id'!E313:F347,2,FALSE)</f>
        <v>#N/A</v>
      </c>
      <c r="F302" s="33"/>
      <c r="G302" s="98" t="e">
        <f>VLOOKUP(F302,'CO AB Dis id'!$B$4:$C$61,2,FALSE)</f>
        <v>#N/A</v>
      </c>
      <c r="H302" s="33"/>
      <c r="I302" s="84" t="e">
        <f>VLOOKUP($H302,'Emission Factors'!$B:$E,2,FALSE)</f>
        <v>#N/A</v>
      </c>
      <c r="J302" s="84" t="e">
        <f>VLOOKUP($H302,'Emission Factors'!$B:$E,3,FALSE)</f>
        <v>#N/A</v>
      </c>
      <c r="K302" s="84" t="e">
        <f>VLOOKUP($H302,'Emission Factors'!$B:$E,4,FALSE)</f>
        <v>#N/A</v>
      </c>
      <c r="L302" s="33"/>
      <c r="M302" s="33"/>
      <c r="N302" s="77"/>
      <c r="O302" s="77"/>
      <c r="P302" s="77"/>
      <c r="Q302" s="86"/>
      <c r="R302" s="107" t="e">
        <f>VLOOKUP(I302,'Emission Factors'!C:M,11,FALSE)</f>
        <v>#N/A</v>
      </c>
      <c r="S302" s="109">
        <f>SUMIF('Emission Factors'!$C:$C,'Sample Report Format'!$I302,'Emission Factors'!$M:$M)*SUMIF('Emission Factors'!$C:$C,'Sample Report Format'!$I302,'Emission Factors'!F:F)*$L302/2000</f>
        <v>0</v>
      </c>
      <c r="T302" s="103">
        <f>SUMIF('Emission Factors'!$C:$C,'Sample Report Format'!$I302,'Emission Factors'!$M:$M)*SUMIF('Emission Factors'!$C:$C,'Sample Report Format'!$I302,'Emission Factors'!G:G)*$L302/2000</f>
        <v>0</v>
      </c>
      <c r="U302" s="103">
        <f>SUMIF('Emission Factors'!$C:$C,'Sample Report Format'!$I302,'Emission Factors'!$M:$M)*SUMIF('Emission Factors'!$C:$C,'Sample Report Format'!$I302,'Emission Factors'!H:H)*$L302/2000</f>
        <v>0</v>
      </c>
      <c r="V302" s="103">
        <f>SUMIF('Emission Factors'!$C:$C,'Sample Report Format'!$I302,'Emission Factors'!$M:$M)*SUMIF('Emission Factors'!$C:$C,'Sample Report Format'!$I302,'Emission Factors'!I:I)*$L302/2000</f>
        <v>0</v>
      </c>
      <c r="W302" s="103">
        <f>SUMIF('Emission Factors'!$C:$C,'Sample Report Format'!$I302,'Emission Factors'!$M:$M)*SUMIF('Emission Factors'!$C:$C,'Sample Report Format'!$I302,'Emission Factors'!J:J)*$L302/2000</f>
        <v>0</v>
      </c>
      <c r="X302" s="103">
        <f>SUMIF('Emission Factors'!$C:$C,'Sample Report Format'!$I302,'Emission Factors'!$M:$M)*SUMIF('Emission Factors'!$C:$C,'Sample Report Format'!$I302,'Emission Factors'!K:K)*$L302/2000</f>
        <v>0</v>
      </c>
      <c r="Y302" s="104">
        <f>SUMIF('Emission Factors'!$C:$C,'Sample Report Format'!$I302,'Emission Factors'!$M:$M)*SUMIF('Emission Factors'!$C:$C,'Sample Report Format'!$I302,'Emission Factors'!L:L)*$L302/2000</f>
        <v>0</v>
      </c>
    </row>
    <row r="303" spans="1:25" ht="12.75">
      <c r="A303" s="85"/>
      <c r="B303" s="132"/>
      <c r="C303" s="98" t="e">
        <f>VLOOKUP(B303,'CO AB Dis id'!E297:F311,2,FALSE)</f>
        <v>#N/A</v>
      </c>
      <c r="D303" s="132"/>
      <c r="E303" s="98" t="e">
        <f>VLOOKUP(D303,'CO AB Dis id'!E314:F348,2,FALSE)</f>
        <v>#N/A</v>
      </c>
      <c r="F303" s="33"/>
      <c r="G303" s="98" t="e">
        <f>VLOOKUP(F303,'CO AB Dis id'!$B$4:$C$61,2,FALSE)</f>
        <v>#N/A</v>
      </c>
      <c r="H303" s="33"/>
      <c r="I303" s="84" t="e">
        <f>VLOOKUP($H303,'Emission Factors'!$B:$E,2,FALSE)</f>
        <v>#N/A</v>
      </c>
      <c r="J303" s="84" t="e">
        <f>VLOOKUP($H303,'Emission Factors'!$B:$E,3,FALSE)</f>
        <v>#N/A</v>
      </c>
      <c r="K303" s="84" t="e">
        <f>VLOOKUP($H303,'Emission Factors'!$B:$E,4,FALSE)</f>
        <v>#N/A</v>
      </c>
      <c r="L303" s="33"/>
      <c r="M303" s="33"/>
      <c r="N303" s="77"/>
      <c r="O303" s="77"/>
      <c r="P303" s="77"/>
      <c r="Q303" s="86"/>
      <c r="R303" s="107" t="e">
        <f>VLOOKUP(I303,'Emission Factors'!C:M,11,FALSE)</f>
        <v>#N/A</v>
      </c>
      <c r="S303" s="109">
        <f>SUMIF('Emission Factors'!$C:$C,'Sample Report Format'!$I303,'Emission Factors'!$M:$M)*SUMIF('Emission Factors'!$C:$C,'Sample Report Format'!$I303,'Emission Factors'!F:F)*$L303/2000</f>
        <v>0</v>
      </c>
      <c r="T303" s="103">
        <f>SUMIF('Emission Factors'!$C:$C,'Sample Report Format'!$I303,'Emission Factors'!$M:$M)*SUMIF('Emission Factors'!$C:$C,'Sample Report Format'!$I303,'Emission Factors'!G:G)*$L303/2000</f>
        <v>0</v>
      </c>
      <c r="U303" s="103">
        <f>SUMIF('Emission Factors'!$C:$C,'Sample Report Format'!$I303,'Emission Factors'!$M:$M)*SUMIF('Emission Factors'!$C:$C,'Sample Report Format'!$I303,'Emission Factors'!H:H)*$L303/2000</f>
        <v>0</v>
      </c>
      <c r="V303" s="103">
        <f>SUMIF('Emission Factors'!$C:$C,'Sample Report Format'!$I303,'Emission Factors'!$M:$M)*SUMIF('Emission Factors'!$C:$C,'Sample Report Format'!$I303,'Emission Factors'!I:I)*$L303/2000</f>
        <v>0</v>
      </c>
      <c r="W303" s="103">
        <f>SUMIF('Emission Factors'!$C:$C,'Sample Report Format'!$I303,'Emission Factors'!$M:$M)*SUMIF('Emission Factors'!$C:$C,'Sample Report Format'!$I303,'Emission Factors'!J:J)*$L303/2000</f>
        <v>0</v>
      </c>
      <c r="X303" s="103">
        <f>SUMIF('Emission Factors'!$C:$C,'Sample Report Format'!$I303,'Emission Factors'!$M:$M)*SUMIF('Emission Factors'!$C:$C,'Sample Report Format'!$I303,'Emission Factors'!K:K)*$L303/2000</f>
        <v>0</v>
      </c>
      <c r="Y303" s="104">
        <f>SUMIF('Emission Factors'!$C:$C,'Sample Report Format'!$I303,'Emission Factors'!$M:$M)*SUMIF('Emission Factors'!$C:$C,'Sample Report Format'!$I303,'Emission Factors'!L:L)*$L303/2000</f>
        <v>0</v>
      </c>
    </row>
    <row r="304" spans="1:25" ht="12.75">
      <c r="A304" s="85"/>
      <c r="B304" s="132"/>
      <c r="C304" s="98" t="e">
        <f>VLOOKUP(B304,'CO AB Dis id'!E298:F312,2,FALSE)</f>
        <v>#N/A</v>
      </c>
      <c r="D304" s="132"/>
      <c r="E304" s="98" t="e">
        <f>VLOOKUP(D304,'CO AB Dis id'!E315:F349,2,FALSE)</f>
        <v>#N/A</v>
      </c>
      <c r="F304" s="33"/>
      <c r="G304" s="98" t="e">
        <f>VLOOKUP(F304,'CO AB Dis id'!$B$4:$C$61,2,FALSE)</f>
        <v>#N/A</v>
      </c>
      <c r="H304" s="33"/>
      <c r="I304" s="84" t="e">
        <f>VLOOKUP($H304,'Emission Factors'!$B:$E,2,FALSE)</f>
        <v>#N/A</v>
      </c>
      <c r="J304" s="84" t="e">
        <f>VLOOKUP($H304,'Emission Factors'!$B:$E,3,FALSE)</f>
        <v>#N/A</v>
      </c>
      <c r="K304" s="84" t="e">
        <f>VLOOKUP($H304,'Emission Factors'!$B:$E,4,FALSE)</f>
        <v>#N/A</v>
      </c>
      <c r="L304" s="33"/>
      <c r="M304" s="33"/>
      <c r="N304" s="77"/>
      <c r="O304" s="77"/>
      <c r="P304" s="77"/>
      <c r="Q304" s="86"/>
      <c r="R304" s="107" t="e">
        <f>VLOOKUP(I304,'Emission Factors'!C:M,11,FALSE)</f>
        <v>#N/A</v>
      </c>
      <c r="S304" s="109">
        <f>SUMIF('Emission Factors'!$C:$C,'Sample Report Format'!$I304,'Emission Factors'!$M:$M)*SUMIF('Emission Factors'!$C:$C,'Sample Report Format'!$I304,'Emission Factors'!F:F)*$L304/2000</f>
        <v>0</v>
      </c>
      <c r="T304" s="103">
        <f>SUMIF('Emission Factors'!$C:$C,'Sample Report Format'!$I304,'Emission Factors'!$M:$M)*SUMIF('Emission Factors'!$C:$C,'Sample Report Format'!$I304,'Emission Factors'!G:G)*$L304/2000</f>
        <v>0</v>
      </c>
      <c r="U304" s="103">
        <f>SUMIF('Emission Factors'!$C:$C,'Sample Report Format'!$I304,'Emission Factors'!$M:$M)*SUMIF('Emission Factors'!$C:$C,'Sample Report Format'!$I304,'Emission Factors'!H:H)*$L304/2000</f>
        <v>0</v>
      </c>
      <c r="V304" s="103">
        <f>SUMIF('Emission Factors'!$C:$C,'Sample Report Format'!$I304,'Emission Factors'!$M:$M)*SUMIF('Emission Factors'!$C:$C,'Sample Report Format'!$I304,'Emission Factors'!I:I)*$L304/2000</f>
        <v>0</v>
      </c>
      <c r="W304" s="103">
        <f>SUMIF('Emission Factors'!$C:$C,'Sample Report Format'!$I304,'Emission Factors'!$M:$M)*SUMIF('Emission Factors'!$C:$C,'Sample Report Format'!$I304,'Emission Factors'!J:J)*$L304/2000</f>
        <v>0</v>
      </c>
      <c r="X304" s="103">
        <f>SUMIF('Emission Factors'!$C:$C,'Sample Report Format'!$I304,'Emission Factors'!$M:$M)*SUMIF('Emission Factors'!$C:$C,'Sample Report Format'!$I304,'Emission Factors'!K:K)*$L304/2000</f>
        <v>0</v>
      </c>
      <c r="Y304" s="104">
        <f>SUMIF('Emission Factors'!$C:$C,'Sample Report Format'!$I304,'Emission Factors'!$M:$M)*SUMIF('Emission Factors'!$C:$C,'Sample Report Format'!$I304,'Emission Factors'!L:L)*$L304/2000</f>
        <v>0</v>
      </c>
    </row>
    <row r="305" spans="1:25" ht="12.75">
      <c r="A305" s="85"/>
      <c r="B305" s="132"/>
      <c r="C305" s="98" t="e">
        <f>VLOOKUP(B305,'CO AB Dis id'!E299:F313,2,FALSE)</f>
        <v>#N/A</v>
      </c>
      <c r="D305" s="132"/>
      <c r="E305" s="98" t="e">
        <f>VLOOKUP(D305,'CO AB Dis id'!E316:F350,2,FALSE)</f>
        <v>#N/A</v>
      </c>
      <c r="F305" s="33"/>
      <c r="G305" s="98" t="e">
        <f>VLOOKUP(F305,'CO AB Dis id'!$B$4:$C$61,2,FALSE)</f>
        <v>#N/A</v>
      </c>
      <c r="H305" s="33"/>
      <c r="I305" s="84" t="e">
        <f>VLOOKUP($H305,'Emission Factors'!$B:$E,2,FALSE)</f>
        <v>#N/A</v>
      </c>
      <c r="J305" s="84" t="e">
        <f>VLOOKUP($H305,'Emission Factors'!$B:$E,3,FALSE)</f>
        <v>#N/A</v>
      </c>
      <c r="K305" s="84" t="e">
        <f>VLOOKUP($H305,'Emission Factors'!$B:$E,4,FALSE)</f>
        <v>#N/A</v>
      </c>
      <c r="L305" s="33"/>
      <c r="M305" s="33"/>
      <c r="N305" s="77"/>
      <c r="O305" s="77"/>
      <c r="P305" s="77"/>
      <c r="Q305" s="86"/>
      <c r="R305" s="107" t="e">
        <f>VLOOKUP(I305,'Emission Factors'!C:M,11,FALSE)</f>
        <v>#N/A</v>
      </c>
      <c r="S305" s="109">
        <f>SUMIF('Emission Factors'!$C:$C,'Sample Report Format'!$I305,'Emission Factors'!$M:$M)*SUMIF('Emission Factors'!$C:$C,'Sample Report Format'!$I305,'Emission Factors'!F:F)*$L305/2000</f>
        <v>0</v>
      </c>
      <c r="T305" s="103">
        <f>SUMIF('Emission Factors'!$C:$C,'Sample Report Format'!$I305,'Emission Factors'!$M:$M)*SUMIF('Emission Factors'!$C:$C,'Sample Report Format'!$I305,'Emission Factors'!G:G)*$L305/2000</f>
        <v>0</v>
      </c>
      <c r="U305" s="103">
        <f>SUMIF('Emission Factors'!$C:$C,'Sample Report Format'!$I305,'Emission Factors'!$M:$M)*SUMIF('Emission Factors'!$C:$C,'Sample Report Format'!$I305,'Emission Factors'!H:H)*$L305/2000</f>
        <v>0</v>
      </c>
      <c r="V305" s="103">
        <f>SUMIF('Emission Factors'!$C:$C,'Sample Report Format'!$I305,'Emission Factors'!$M:$M)*SUMIF('Emission Factors'!$C:$C,'Sample Report Format'!$I305,'Emission Factors'!I:I)*$L305/2000</f>
        <v>0</v>
      </c>
      <c r="W305" s="103">
        <f>SUMIF('Emission Factors'!$C:$C,'Sample Report Format'!$I305,'Emission Factors'!$M:$M)*SUMIF('Emission Factors'!$C:$C,'Sample Report Format'!$I305,'Emission Factors'!J:J)*$L305/2000</f>
        <v>0</v>
      </c>
      <c r="X305" s="103">
        <f>SUMIF('Emission Factors'!$C:$C,'Sample Report Format'!$I305,'Emission Factors'!$M:$M)*SUMIF('Emission Factors'!$C:$C,'Sample Report Format'!$I305,'Emission Factors'!K:K)*$L305/2000</f>
        <v>0</v>
      </c>
      <c r="Y305" s="104">
        <f>SUMIF('Emission Factors'!$C:$C,'Sample Report Format'!$I305,'Emission Factors'!$M:$M)*SUMIF('Emission Factors'!$C:$C,'Sample Report Format'!$I305,'Emission Factors'!L:L)*$L305/2000</f>
        <v>0</v>
      </c>
    </row>
    <row r="306" spans="1:25" ht="12.75">
      <c r="A306" s="85"/>
      <c r="B306" s="132"/>
      <c r="C306" s="98" t="e">
        <f>VLOOKUP(B306,'CO AB Dis id'!E300:F314,2,FALSE)</f>
        <v>#N/A</v>
      </c>
      <c r="D306" s="132"/>
      <c r="E306" s="98" t="e">
        <f>VLOOKUP(D306,'CO AB Dis id'!E317:F351,2,FALSE)</f>
        <v>#N/A</v>
      </c>
      <c r="F306" s="33"/>
      <c r="G306" s="98" t="e">
        <f>VLOOKUP(F306,'CO AB Dis id'!$B$4:$C$61,2,FALSE)</f>
        <v>#N/A</v>
      </c>
      <c r="H306" s="33"/>
      <c r="I306" s="84" t="e">
        <f>VLOOKUP($H306,'Emission Factors'!$B:$E,2,FALSE)</f>
        <v>#N/A</v>
      </c>
      <c r="J306" s="84" t="e">
        <f>VLOOKUP($H306,'Emission Factors'!$B:$E,3,FALSE)</f>
        <v>#N/A</v>
      </c>
      <c r="K306" s="84" t="e">
        <f>VLOOKUP($H306,'Emission Factors'!$B:$E,4,FALSE)</f>
        <v>#N/A</v>
      </c>
      <c r="L306" s="33"/>
      <c r="M306" s="33"/>
      <c r="N306" s="77"/>
      <c r="O306" s="77"/>
      <c r="P306" s="77"/>
      <c r="Q306" s="86"/>
      <c r="R306" s="107" t="e">
        <f>VLOOKUP(I306,'Emission Factors'!C:M,11,FALSE)</f>
        <v>#N/A</v>
      </c>
      <c r="S306" s="109">
        <f>SUMIF('Emission Factors'!$C:$C,'Sample Report Format'!$I306,'Emission Factors'!$M:$M)*SUMIF('Emission Factors'!$C:$C,'Sample Report Format'!$I306,'Emission Factors'!F:F)*$L306/2000</f>
        <v>0</v>
      </c>
      <c r="T306" s="103">
        <f>SUMIF('Emission Factors'!$C:$C,'Sample Report Format'!$I306,'Emission Factors'!$M:$M)*SUMIF('Emission Factors'!$C:$C,'Sample Report Format'!$I306,'Emission Factors'!G:G)*$L306/2000</f>
        <v>0</v>
      </c>
      <c r="U306" s="103">
        <f>SUMIF('Emission Factors'!$C:$C,'Sample Report Format'!$I306,'Emission Factors'!$M:$M)*SUMIF('Emission Factors'!$C:$C,'Sample Report Format'!$I306,'Emission Factors'!H:H)*$L306/2000</f>
        <v>0</v>
      </c>
      <c r="V306" s="103">
        <f>SUMIF('Emission Factors'!$C:$C,'Sample Report Format'!$I306,'Emission Factors'!$M:$M)*SUMIF('Emission Factors'!$C:$C,'Sample Report Format'!$I306,'Emission Factors'!I:I)*$L306/2000</f>
        <v>0</v>
      </c>
      <c r="W306" s="103">
        <f>SUMIF('Emission Factors'!$C:$C,'Sample Report Format'!$I306,'Emission Factors'!$M:$M)*SUMIF('Emission Factors'!$C:$C,'Sample Report Format'!$I306,'Emission Factors'!J:J)*$L306/2000</f>
        <v>0</v>
      </c>
      <c r="X306" s="103">
        <f>SUMIF('Emission Factors'!$C:$C,'Sample Report Format'!$I306,'Emission Factors'!$M:$M)*SUMIF('Emission Factors'!$C:$C,'Sample Report Format'!$I306,'Emission Factors'!K:K)*$L306/2000</f>
        <v>0</v>
      </c>
      <c r="Y306" s="104">
        <f>SUMIF('Emission Factors'!$C:$C,'Sample Report Format'!$I306,'Emission Factors'!$M:$M)*SUMIF('Emission Factors'!$C:$C,'Sample Report Format'!$I306,'Emission Factors'!L:L)*$L306/2000</f>
        <v>0</v>
      </c>
    </row>
    <row r="307" spans="1:25" ht="12.75">
      <c r="A307" s="85"/>
      <c r="B307" s="132"/>
      <c r="C307" s="98" t="e">
        <f>VLOOKUP(B307,'CO AB Dis id'!E301:F315,2,FALSE)</f>
        <v>#N/A</v>
      </c>
      <c r="D307" s="132"/>
      <c r="E307" s="98" t="e">
        <f>VLOOKUP(D307,'CO AB Dis id'!E318:F352,2,FALSE)</f>
        <v>#N/A</v>
      </c>
      <c r="F307" s="33"/>
      <c r="G307" s="98" t="e">
        <f>VLOOKUP(F307,'CO AB Dis id'!$B$4:$C$61,2,FALSE)</f>
        <v>#N/A</v>
      </c>
      <c r="H307" s="33"/>
      <c r="I307" s="84" t="e">
        <f>VLOOKUP($H307,'Emission Factors'!$B:$E,2,FALSE)</f>
        <v>#N/A</v>
      </c>
      <c r="J307" s="84" t="e">
        <f>VLOOKUP($H307,'Emission Factors'!$B:$E,3,FALSE)</f>
        <v>#N/A</v>
      </c>
      <c r="K307" s="84" t="e">
        <f>VLOOKUP($H307,'Emission Factors'!$B:$E,4,FALSE)</f>
        <v>#N/A</v>
      </c>
      <c r="L307" s="33"/>
      <c r="M307" s="33"/>
      <c r="N307" s="77"/>
      <c r="O307" s="77"/>
      <c r="P307" s="77"/>
      <c r="Q307" s="86"/>
      <c r="R307" s="107" t="e">
        <f>VLOOKUP(I307,'Emission Factors'!C:M,11,FALSE)</f>
        <v>#N/A</v>
      </c>
      <c r="S307" s="109">
        <f>SUMIF('Emission Factors'!$C:$C,'Sample Report Format'!$I307,'Emission Factors'!$M:$M)*SUMIF('Emission Factors'!$C:$C,'Sample Report Format'!$I307,'Emission Factors'!F:F)*$L307/2000</f>
        <v>0</v>
      </c>
      <c r="T307" s="103">
        <f>SUMIF('Emission Factors'!$C:$C,'Sample Report Format'!$I307,'Emission Factors'!$M:$M)*SUMIF('Emission Factors'!$C:$C,'Sample Report Format'!$I307,'Emission Factors'!G:G)*$L307/2000</f>
        <v>0</v>
      </c>
      <c r="U307" s="103">
        <f>SUMIF('Emission Factors'!$C:$C,'Sample Report Format'!$I307,'Emission Factors'!$M:$M)*SUMIF('Emission Factors'!$C:$C,'Sample Report Format'!$I307,'Emission Factors'!H:H)*$L307/2000</f>
        <v>0</v>
      </c>
      <c r="V307" s="103">
        <f>SUMIF('Emission Factors'!$C:$C,'Sample Report Format'!$I307,'Emission Factors'!$M:$M)*SUMIF('Emission Factors'!$C:$C,'Sample Report Format'!$I307,'Emission Factors'!I:I)*$L307/2000</f>
        <v>0</v>
      </c>
      <c r="W307" s="103">
        <f>SUMIF('Emission Factors'!$C:$C,'Sample Report Format'!$I307,'Emission Factors'!$M:$M)*SUMIF('Emission Factors'!$C:$C,'Sample Report Format'!$I307,'Emission Factors'!J:J)*$L307/2000</f>
        <v>0</v>
      </c>
      <c r="X307" s="103">
        <f>SUMIF('Emission Factors'!$C:$C,'Sample Report Format'!$I307,'Emission Factors'!$M:$M)*SUMIF('Emission Factors'!$C:$C,'Sample Report Format'!$I307,'Emission Factors'!K:K)*$L307/2000</f>
        <v>0</v>
      </c>
      <c r="Y307" s="104">
        <f>SUMIF('Emission Factors'!$C:$C,'Sample Report Format'!$I307,'Emission Factors'!$M:$M)*SUMIF('Emission Factors'!$C:$C,'Sample Report Format'!$I307,'Emission Factors'!L:L)*$L307/2000</f>
        <v>0</v>
      </c>
    </row>
    <row r="308" spans="1:25" ht="12.75">
      <c r="A308" s="85"/>
      <c r="B308" s="132"/>
      <c r="C308" s="98" t="e">
        <f>VLOOKUP(B308,'CO AB Dis id'!E302:F316,2,FALSE)</f>
        <v>#N/A</v>
      </c>
      <c r="D308" s="132"/>
      <c r="E308" s="98" t="e">
        <f>VLOOKUP(D308,'CO AB Dis id'!E319:F353,2,FALSE)</f>
        <v>#N/A</v>
      </c>
      <c r="F308" s="33"/>
      <c r="G308" s="98" t="e">
        <f>VLOOKUP(F308,'CO AB Dis id'!$B$4:$C$61,2,FALSE)</f>
        <v>#N/A</v>
      </c>
      <c r="H308" s="33"/>
      <c r="I308" s="84" t="e">
        <f>VLOOKUP($H308,'Emission Factors'!$B:$E,2,FALSE)</f>
        <v>#N/A</v>
      </c>
      <c r="J308" s="84" t="e">
        <f>VLOOKUP($H308,'Emission Factors'!$B:$E,3,FALSE)</f>
        <v>#N/A</v>
      </c>
      <c r="K308" s="84" t="e">
        <f>VLOOKUP($H308,'Emission Factors'!$B:$E,4,FALSE)</f>
        <v>#N/A</v>
      </c>
      <c r="L308" s="33"/>
      <c r="M308" s="33"/>
      <c r="N308" s="77"/>
      <c r="O308" s="77"/>
      <c r="P308" s="77"/>
      <c r="Q308" s="86"/>
      <c r="R308" s="107" t="e">
        <f>VLOOKUP(I308,'Emission Factors'!C:M,11,FALSE)</f>
        <v>#N/A</v>
      </c>
      <c r="S308" s="109">
        <f>SUMIF('Emission Factors'!$C:$C,'Sample Report Format'!$I308,'Emission Factors'!$M:$M)*SUMIF('Emission Factors'!$C:$C,'Sample Report Format'!$I308,'Emission Factors'!F:F)*$L308/2000</f>
        <v>0</v>
      </c>
      <c r="T308" s="103">
        <f>SUMIF('Emission Factors'!$C:$C,'Sample Report Format'!$I308,'Emission Factors'!$M:$M)*SUMIF('Emission Factors'!$C:$C,'Sample Report Format'!$I308,'Emission Factors'!G:G)*$L308/2000</f>
        <v>0</v>
      </c>
      <c r="U308" s="103">
        <f>SUMIF('Emission Factors'!$C:$C,'Sample Report Format'!$I308,'Emission Factors'!$M:$M)*SUMIF('Emission Factors'!$C:$C,'Sample Report Format'!$I308,'Emission Factors'!H:H)*$L308/2000</f>
        <v>0</v>
      </c>
      <c r="V308" s="103">
        <f>SUMIF('Emission Factors'!$C:$C,'Sample Report Format'!$I308,'Emission Factors'!$M:$M)*SUMIF('Emission Factors'!$C:$C,'Sample Report Format'!$I308,'Emission Factors'!I:I)*$L308/2000</f>
        <v>0</v>
      </c>
      <c r="W308" s="103">
        <f>SUMIF('Emission Factors'!$C:$C,'Sample Report Format'!$I308,'Emission Factors'!$M:$M)*SUMIF('Emission Factors'!$C:$C,'Sample Report Format'!$I308,'Emission Factors'!J:J)*$L308/2000</f>
        <v>0</v>
      </c>
      <c r="X308" s="103">
        <f>SUMIF('Emission Factors'!$C:$C,'Sample Report Format'!$I308,'Emission Factors'!$M:$M)*SUMIF('Emission Factors'!$C:$C,'Sample Report Format'!$I308,'Emission Factors'!K:K)*$L308/2000</f>
        <v>0</v>
      </c>
      <c r="Y308" s="104">
        <f>SUMIF('Emission Factors'!$C:$C,'Sample Report Format'!$I308,'Emission Factors'!$M:$M)*SUMIF('Emission Factors'!$C:$C,'Sample Report Format'!$I308,'Emission Factors'!L:L)*$L308/2000</f>
        <v>0</v>
      </c>
    </row>
    <row r="309" spans="1:25" ht="12.75">
      <c r="A309" s="85"/>
      <c r="B309" s="132"/>
      <c r="C309" s="98" t="e">
        <f>VLOOKUP(B309,'CO AB Dis id'!E303:F317,2,FALSE)</f>
        <v>#N/A</v>
      </c>
      <c r="D309" s="132"/>
      <c r="E309" s="98" t="e">
        <f>VLOOKUP(D309,'CO AB Dis id'!E320:F354,2,FALSE)</f>
        <v>#N/A</v>
      </c>
      <c r="F309" s="33"/>
      <c r="G309" s="98" t="e">
        <f>VLOOKUP(F309,'CO AB Dis id'!$B$4:$C$61,2,FALSE)</f>
        <v>#N/A</v>
      </c>
      <c r="H309" s="33"/>
      <c r="I309" s="84" t="e">
        <f>VLOOKUP($H309,'Emission Factors'!$B:$E,2,FALSE)</f>
        <v>#N/A</v>
      </c>
      <c r="J309" s="84" t="e">
        <f>VLOOKUP($H309,'Emission Factors'!$B:$E,3,FALSE)</f>
        <v>#N/A</v>
      </c>
      <c r="K309" s="84" t="e">
        <f>VLOOKUP($H309,'Emission Factors'!$B:$E,4,FALSE)</f>
        <v>#N/A</v>
      </c>
      <c r="L309" s="33"/>
      <c r="M309" s="33"/>
      <c r="N309" s="77"/>
      <c r="O309" s="77"/>
      <c r="P309" s="77"/>
      <c r="Q309" s="86"/>
      <c r="R309" s="107" t="e">
        <f>VLOOKUP(I309,'Emission Factors'!C:M,11,FALSE)</f>
        <v>#N/A</v>
      </c>
      <c r="S309" s="109">
        <f>SUMIF('Emission Factors'!$C:$C,'Sample Report Format'!$I309,'Emission Factors'!$M:$M)*SUMIF('Emission Factors'!$C:$C,'Sample Report Format'!$I309,'Emission Factors'!F:F)*$L309/2000</f>
        <v>0</v>
      </c>
      <c r="T309" s="103">
        <f>SUMIF('Emission Factors'!$C:$C,'Sample Report Format'!$I309,'Emission Factors'!$M:$M)*SUMIF('Emission Factors'!$C:$C,'Sample Report Format'!$I309,'Emission Factors'!G:G)*$L309/2000</f>
        <v>0</v>
      </c>
      <c r="U309" s="103">
        <f>SUMIF('Emission Factors'!$C:$C,'Sample Report Format'!$I309,'Emission Factors'!$M:$M)*SUMIF('Emission Factors'!$C:$C,'Sample Report Format'!$I309,'Emission Factors'!H:H)*$L309/2000</f>
        <v>0</v>
      </c>
      <c r="V309" s="103">
        <f>SUMIF('Emission Factors'!$C:$C,'Sample Report Format'!$I309,'Emission Factors'!$M:$M)*SUMIF('Emission Factors'!$C:$C,'Sample Report Format'!$I309,'Emission Factors'!I:I)*$L309/2000</f>
        <v>0</v>
      </c>
      <c r="W309" s="103">
        <f>SUMIF('Emission Factors'!$C:$C,'Sample Report Format'!$I309,'Emission Factors'!$M:$M)*SUMIF('Emission Factors'!$C:$C,'Sample Report Format'!$I309,'Emission Factors'!J:J)*$L309/2000</f>
        <v>0</v>
      </c>
      <c r="X309" s="103">
        <f>SUMIF('Emission Factors'!$C:$C,'Sample Report Format'!$I309,'Emission Factors'!$M:$M)*SUMIF('Emission Factors'!$C:$C,'Sample Report Format'!$I309,'Emission Factors'!K:K)*$L309/2000</f>
        <v>0</v>
      </c>
      <c r="Y309" s="104">
        <f>SUMIF('Emission Factors'!$C:$C,'Sample Report Format'!$I309,'Emission Factors'!$M:$M)*SUMIF('Emission Factors'!$C:$C,'Sample Report Format'!$I309,'Emission Factors'!L:L)*$L309/2000</f>
        <v>0</v>
      </c>
    </row>
    <row r="310" spans="1:25" ht="12.75">
      <c r="A310" s="85"/>
      <c r="B310" s="132"/>
      <c r="C310" s="98" t="e">
        <f>VLOOKUP(B310,'CO AB Dis id'!E304:F318,2,FALSE)</f>
        <v>#N/A</v>
      </c>
      <c r="D310" s="132"/>
      <c r="E310" s="98" t="e">
        <f>VLOOKUP(D310,'CO AB Dis id'!E321:F355,2,FALSE)</f>
        <v>#N/A</v>
      </c>
      <c r="F310" s="33"/>
      <c r="G310" s="98" t="e">
        <f>VLOOKUP(F310,'CO AB Dis id'!$B$4:$C$61,2,FALSE)</f>
        <v>#N/A</v>
      </c>
      <c r="H310" s="33"/>
      <c r="I310" s="84" t="e">
        <f>VLOOKUP($H310,'Emission Factors'!$B:$E,2,FALSE)</f>
        <v>#N/A</v>
      </c>
      <c r="J310" s="84" t="e">
        <f>VLOOKUP($H310,'Emission Factors'!$B:$E,3,FALSE)</f>
        <v>#N/A</v>
      </c>
      <c r="K310" s="84" t="e">
        <f>VLOOKUP($H310,'Emission Factors'!$B:$E,4,FALSE)</f>
        <v>#N/A</v>
      </c>
      <c r="L310" s="33"/>
      <c r="M310" s="33"/>
      <c r="N310" s="77"/>
      <c r="O310" s="77"/>
      <c r="P310" s="77"/>
      <c r="Q310" s="86"/>
      <c r="R310" s="107" t="e">
        <f>VLOOKUP(I310,'Emission Factors'!C:M,11,FALSE)</f>
        <v>#N/A</v>
      </c>
      <c r="S310" s="109">
        <f>SUMIF('Emission Factors'!$C:$C,'Sample Report Format'!$I310,'Emission Factors'!$M:$M)*SUMIF('Emission Factors'!$C:$C,'Sample Report Format'!$I310,'Emission Factors'!F:F)*$L310/2000</f>
        <v>0</v>
      </c>
      <c r="T310" s="103">
        <f>SUMIF('Emission Factors'!$C:$C,'Sample Report Format'!$I310,'Emission Factors'!$M:$M)*SUMIF('Emission Factors'!$C:$C,'Sample Report Format'!$I310,'Emission Factors'!G:G)*$L310/2000</f>
        <v>0</v>
      </c>
      <c r="U310" s="103">
        <f>SUMIF('Emission Factors'!$C:$C,'Sample Report Format'!$I310,'Emission Factors'!$M:$M)*SUMIF('Emission Factors'!$C:$C,'Sample Report Format'!$I310,'Emission Factors'!H:H)*$L310/2000</f>
        <v>0</v>
      </c>
      <c r="V310" s="103">
        <f>SUMIF('Emission Factors'!$C:$C,'Sample Report Format'!$I310,'Emission Factors'!$M:$M)*SUMIF('Emission Factors'!$C:$C,'Sample Report Format'!$I310,'Emission Factors'!I:I)*$L310/2000</f>
        <v>0</v>
      </c>
      <c r="W310" s="103">
        <f>SUMIF('Emission Factors'!$C:$C,'Sample Report Format'!$I310,'Emission Factors'!$M:$M)*SUMIF('Emission Factors'!$C:$C,'Sample Report Format'!$I310,'Emission Factors'!J:J)*$L310/2000</f>
        <v>0</v>
      </c>
      <c r="X310" s="103">
        <f>SUMIF('Emission Factors'!$C:$C,'Sample Report Format'!$I310,'Emission Factors'!$M:$M)*SUMIF('Emission Factors'!$C:$C,'Sample Report Format'!$I310,'Emission Factors'!K:K)*$L310/2000</f>
        <v>0</v>
      </c>
      <c r="Y310" s="104">
        <f>SUMIF('Emission Factors'!$C:$C,'Sample Report Format'!$I310,'Emission Factors'!$M:$M)*SUMIF('Emission Factors'!$C:$C,'Sample Report Format'!$I310,'Emission Factors'!L:L)*$L310/2000</f>
        <v>0</v>
      </c>
    </row>
    <row r="311" spans="1:25" ht="12.75">
      <c r="A311" s="85"/>
      <c r="B311" s="132"/>
      <c r="C311" s="98" t="e">
        <f>VLOOKUP(B311,'CO AB Dis id'!E305:F319,2,FALSE)</f>
        <v>#N/A</v>
      </c>
      <c r="D311" s="132"/>
      <c r="E311" s="98" t="e">
        <f>VLOOKUP(D311,'CO AB Dis id'!E322:F356,2,FALSE)</f>
        <v>#N/A</v>
      </c>
      <c r="F311" s="33"/>
      <c r="G311" s="98" t="e">
        <f>VLOOKUP(F311,'CO AB Dis id'!$B$4:$C$61,2,FALSE)</f>
        <v>#N/A</v>
      </c>
      <c r="H311" s="33"/>
      <c r="I311" s="84" t="e">
        <f>VLOOKUP($H311,'Emission Factors'!$B:$E,2,FALSE)</f>
        <v>#N/A</v>
      </c>
      <c r="J311" s="84" t="e">
        <f>VLOOKUP($H311,'Emission Factors'!$B:$E,3,FALSE)</f>
        <v>#N/A</v>
      </c>
      <c r="K311" s="84" t="e">
        <f>VLOOKUP($H311,'Emission Factors'!$B:$E,4,FALSE)</f>
        <v>#N/A</v>
      </c>
      <c r="L311" s="33"/>
      <c r="M311" s="33"/>
      <c r="N311" s="77"/>
      <c r="O311" s="77"/>
      <c r="P311" s="77"/>
      <c r="Q311" s="86"/>
      <c r="R311" s="107" t="e">
        <f>VLOOKUP(I311,'Emission Factors'!C:M,11,FALSE)</f>
        <v>#N/A</v>
      </c>
      <c r="S311" s="109">
        <f>SUMIF('Emission Factors'!$C:$C,'Sample Report Format'!$I311,'Emission Factors'!$M:$M)*SUMIF('Emission Factors'!$C:$C,'Sample Report Format'!$I311,'Emission Factors'!F:F)*$L311/2000</f>
        <v>0</v>
      </c>
      <c r="T311" s="103">
        <f>SUMIF('Emission Factors'!$C:$C,'Sample Report Format'!$I311,'Emission Factors'!$M:$M)*SUMIF('Emission Factors'!$C:$C,'Sample Report Format'!$I311,'Emission Factors'!G:G)*$L311/2000</f>
        <v>0</v>
      </c>
      <c r="U311" s="103">
        <f>SUMIF('Emission Factors'!$C:$C,'Sample Report Format'!$I311,'Emission Factors'!$M:$M)*SUMIF('Emission Factors'!$C:$C,'Sample Report Format'!$I311,'Emission Factors'!H:H)*$L311/2000</f>
        <v>0</v>
      </c>
      <c r="V311" s="103">
        <f>SUMIF('Emission Factors'!$C:$C,'Sample Report Format'!$I311,'Emission Factors'!$M:$M)*SUMIF('Emission Factors'!$C:$C,'Sample Report Format'!$I311,'Emission Factors'!I:I)*$L311/2000</f>
        <v>0</v>
      </c>
      <c r="W311" s="103">
        <f>SUMIF('Emission Factors'!$C:$C,'Sample Report Format'!$I311,'Emission Factors'!$M:$M)*SUMIF('Emission Factors'!$C:$C,'Sample Report Format'!$I311,'Emission Factors'!J:J)*$L311/2000</f>
        <v>0</v>
      </c>
      <c r="X311" s="103">
        <f>SUMIF('Emission Factors'!$C:$C,'Sample Report Format'!$I311,'Emission Factors'!$M:$M)*SUMIF('Emission Factors'!$C:$C,'Sample Report Format'!$I311,'Emission Factors'!K:K)*$L311/2000</f>
        <v>0</v>
      </c>
      <c r="Y311" s="104">
        <f>SUMIF('Emission Factors'!$C:$C,'Sample Report Format'!$I311,'Emission Factors'!$M:$M)*SUMIF('Emission Factors'!$C:$C,'Sample Report Format'!$I311,'Emission Factors'!L:L)*$L311/2000</f>
        <v>0</v>
      </c>
    </row>
    <row r="312" spans="1:25" ht="12.75">
      <c r="A312" s="85"/>
      <c r="B312" s="132"/>
      <c r="C312" s="98" t="e">
        <f>VLOOKUP(B312,'CO AB Dis id'!E306:F320,2,FALSE)</f>
        <v>#N/A</v>
      </c>
      <c r="D312" s="132"/>
      <c r="E312" s="98" t="e">
        <f>VLOOKUP(D312,'CO AB Dis id'!E323:F357,2,FALSE)</f>
        <v>#N/A</v>
      </c>
      <c r="F312" s="33"/>
      <c r="G312" s="98" t="e">
        <f>VLOOKUP(F312,'CO AB Dis id'!$B$4:$C$61,2,FALSE)</f>
        <v>#N/A</v>
      </c>
      <c r="H312" s="33"/>
      <c r="I312" s="84" t="e">
        <f>VLOOKUP($H312,'Emission Factors'!$B:$E,2,FALSE)</f>
        <v>#N/A</v>
      </c>
      <c r="J312" s="84" t="e">
        <f>VLOOKUP($H312,'Emission Factors'!$B:$E,3,FALSE)</f>
        <v>#N/A</v>
      </c>
      <c r="K312" s="84" t="e">
        <f>VLOOKUP($H312,'Emission Factors'!$B:$E,4,FALSE)</f>
        <v>#N/A</v>
      </c>
      <c r="L312" s="33"/>
      <c r="M312" s="33"/>
      <c r="N312" s="77"/>
      <c r="O312" s="77"/>
      <c r="P312" s="77"/>
      <c r="Q312" s="86"/>
      <c r="R312" s="107" t="e">
        <f>VLOOKUP(I312,'Emission Factors'!C:M,11,FALSE)</f>
        <v>#N/A</v>
      </c>
      <c r="S312" s="109">
        <f>SUMIF('Emission Factors'!$C:$C,'Sample Report Format'!$I312,'Emission Factors'!$M:$M)*SUMIF('Emission Factors'!$C:$C,'Sample Report Format'!$I312,'Emission Factors'!F:F)*$L312/2000</f>
        <v>0</v>
      </c>
      <c r="T312" s="103">
        <f>SUMIF('Emission Factors'!$C:$C,'Sample Report Format'!$I312,'Emission Factors'!$M:$M)*SUMIF('Emission Factors'!$C:$C,'Sample Report Format'!$I312,'Emission Factors'!G:G)*$L312/2000</f>
        <v>0</v>
      </c>
      <c r="U312" s="103">
        <f>SUMIF('Emission Factors'!$C:$C,'Sample Report Format'!$I312,'Emission Factors'!$M:$M)*SUMIF('Emission Factors'!$C:$C,'Sample Report Format'!$I312,'Emission Factors'!H:H)*$L312/2000</f>
        <v>0</v>
      </c>
      <c r="V312" s="103">
        <f>SUMIF('Emission Factors'!$C:$C,'Sample Report Format'!$I312,'Emission Factors'!$M:$M)*SUMIF('Emission Factors'!$C:$C,'Sample Report Format'!$I312,'Emission Factors'!I:I)*$L312/2000</f>
        <v>0</v>
      </c>
      <c r="W312" s="103">
        <f>SUMIF('Emission Factors'!$C:$C,'Sample Report Format'!$I312,'Emission Factors'!$M:$M)*SUMIF('Emission Factors'!$C:$C,'Sample Report Format'!$I312,'Emission Factors'!J:J)*$L312/2000</f>
        <v>0</v>
      </c>
      <c r="X312" s="103">
        <f>SUMIF('Emission Factors'!$C:$C,'Sample Report Format'!$I312,'Emission Factors'!$M:$M)*SUMIF('Emission Factors'!$C:$C,'Sample Report Format'!$I312,'Emission Factors'!K:K)*$L312/2000</f>
        <v>0</v>
      </c>
      <c r="Y312" s="104">
        <f>SUMIF('Emission Factors'!$C:$C,'Sample Report Format'!$I312,'Emission Factors'!$M:$M)*SUMIF('Emission Factors'!$C:$C,'Sample Report Format'!$I312,'Emission Factors'!L:L)*$L312/2000</f>
        <v>0</v>
      </c>
    </row>
    <row r="313" spans="1:25" ht="12.75">
      <c r="A313" s="85"/>
      <c r="B313" s="132"/>
      <c r="C313" s="98" t="e">
        <f>VLOOKUP(B313,'CO AB Dis id'!E307:F321,2,FALSE)</f>
        <v>#N/A</v>
      </c>
      <c r="D313" s="132"/>
      <c r="E313" s="98" t="e">
        <f>VLOOKUP(D313,'CO AB Dis id'!E324:F358,2,FALSE)</f>
        <v>#N/A</v>
      </c>
      <c r="F313" s="33"/>
      <c r="G313" s="98" t="e">
        <f>VLOOKUP(F313,'CO AB Dis id'!$B$4:$C$61,2,FALSE)</f>
        <v>#N/A</v>
      </c>
      <c r="H313" s="33"/>
      <c r="I313" s="84" t="e">
        <f>VLOOKUP($H313,'Emission Factors'!$B:$E,2,FALSE)</f>
        <v>#N/A</v>
      </c>
      <c r="J313" s="84" t="e">
        <f>VLOOKUP($H313,'Emission Factors'!$B:$E,3,FALSE)</f>
        <v>#N/A</v>
      </c>
      <c r="K313" s="84" t="e">
        <f>VLOOKUP($H313,'Emission Factors'!$B:$E,4,FALSE)</f>
        <v>#N/A</v>
      </c>
      <c r="L313" s="33"/>
      <c r="M313" s="33"/>
      <c r="N313" s="77"/>
      <c r="O313" s="77"/>
      <c r="P313" s="77"/>
      <c r="Q313" s="86"/>
      <c r="R313" s="107" t="e">
        <f>VLOOKUP(I313,'Emission Factors'!C:M,11,FALSE)</f>
        <v>#N/A</v>
      </c>
      <c r="S313" s="109">
        <f>SUMIF('Emission Factors'!$C:$C,'Sample Report Format'!$I313,'Emission Factors'!$M:$M)*SUMIF('Emission Factors'!$C:$C,'Sample Report Format'!$I313,'Emission Factors'!F:F)*$L313/2000</f>
        <v>0</v>
      </c>
      <c r="T313" s="103">
        <f>SUMIF('Emission Factors'!$C:$C,'Sample Report Format'!$I313,'Emission Factors'!$M:$M)*SUMIF('Emission Factors'!$C:$C,'Sample Report Format'!$I313,'Emission Factors'!G:G)*$L313/2000</f>
        <v>0</v>
      </c>
      <c r="U313" s="103">
        <f>SUMIF('Emission Factors'!$C:$C,'Sample Report Format'!$I313,'Emission Factors'!$M:$M)*SUMIF('Emission Factors'!$C:$C,'Sample Report Format'!$I313,'Emission Factors'!H:H)*$L313/2000</f>
        <v>0</v>
      </c>
      <c r="V313" s="103">
        <f>SUMIF('Emission Factors'!$C:$C,'Sample Report Format'!$I313,'Emission Factors'!$M:$M)*SUMIF('Emission Factors'!$C:$C,'Sample Report Format'!$I313,'Emission Factors'!I:I)*$L313/2000</f>
        <v>0</v>
      </c>
      <c r="W313" s="103">
        <f>SUMIF('Emission Factors'!$C:$C,'Sample Report Format'!$I313,'Emission Factors'!$M:$M)*SUMIF('Emission Factors'!$C:$C,'Sample Report Format'!$I313,'Emission Factors'!J:J)*$L313/2000</f>
        <v>0</v>
      </c>
      <c r="X313" s="103">
        <f>SUMIF('Emission Factors'!$C:$C,'Sample Report Format'!$I313,'Emission Factors'!$M:$M)*SUMIF('Emission Factors'!$C:$C,'Sample Report Format'!$I313,'Emission Factors'!K:K)*$L313/2000</f>
        <v>0</v>
      </c>
      <c r="Y313" s="104">
        <f>SUMIF('Emission Factors'!$C:$C,'Sample Report Format'!$I313,'Emission Factors'!$M:$M)*SUMIF('Emission Factors'!$C:$C,'Sample Report Format'!$I313,'Emission Factors'!L:L)*$L313/2000</f>
        <v>0</v>
      </c>
    </row>
    <row r="314" spans="1:25" ht="12.75">
      <c r="A314" s="85"/>
      <c r="B314" s="132"/>
      <c r="C314" s="98" t="e">
        <f>VLOOKUP(B314,'CO AB Dis id'!E308:F322,2,FALSE)</f>
        <v>#N/A</v>
      </c>
      <c r="D314" s="132"/>
      <c r="E314" s="98" t="e">
        <f>VLOOKUP(D314,'CO AB Dis id'!E325:F359,2,FALSE)</f>
        <v>#N/A</v>
      </c>
      <c r="F314" s="33"/>
      <c r="G314" s="98" t="e">
        <f>VLOOKUP(F314,'CO AB Dis id'!$B$4:$C$61,2,FALSE)</f>
        <v>#N/A</v>
      </c>
      <c r="H314" s="33"/>
      <c r="I314" s="84" t="e">
        <f>VLOOKUP($H314,'Emission Factors'!$B:$E,2,FALSE)</f>
        <v>#N/A</v>
      </c>
      <c r="J314" s="84" t="e">
        <f>VLOOKUP($H314,'Emission Factors'!$B:$E,3,FALSE)</f>
        <v>#N/A</v>
      </c>
      <c r="K314" s="84" t="e">
        <f>VLOOKUP($H314,'Emission Factors'!$B:$E,4,FALSE)</f>
        <v>#N/A</v>
      </c>
      <c r="L314" s="33"/>
      <c r="M314" s="33"/>
      <c r="N314" s="77"/>
      <c r="O314" s="77"/>
      <c r="P314" s="77"/>
      <c r="Q314" s="86"/>
      <c r="R314" s="107" t="e">
        <f>VLOOKUP(I314,'Emission Factors'!C:M,11,FALSE)</f>
        <v>#N/A</v>
      </c>
      <c r="S314" s="109">
        <f>SUMIF('Emission Factors'!$C:$C,'Sample Report Format'!$I314,'Emission Factors'!$M:$M)*SUMIF('Emission Factors'!$C:$C,'Sample Report Format'!$I314,'Emission Factors'!F:F)*$L314/2000</f>
        <v>0</v>
      </c>
      <c r="T314" s="103">
        <f>SUMIF('Emission Factors'!$C:$C,'Sample Report Format'!$I314,'Emission Factors'!$M:$M)*SUMIF('Emission Factors'!$C:$C,'Sample Report Format'!$I314,'Emission Factors'!G:G)*$L314/2000</f>
        <v>0</v>
      </c>
      <c r="U314" s="103">
        <f>SUMIF('Emission Factors'!$C:$C,'Sample Report Format'!$I314,'Emission Factors'!$M:$M)*SUMIF('Emission Factors'!$C:$C,'Sample Report Format'!$I314,'Emission Factors'!H:H)*$L314/2000</f>
        <v>0</v>
      </c>
      <c r="V314" s="103">
        <f>SUMIF('Emission Factors'!$C:$C,'Sample Report Format'!$I314,'Emission Factors'!$M:$M)*SUMIF('Emission Factors'!$C:$C,'Sample Report Format'!$I314,'Emission Factors'!I:I)*$L314/2000</f>
        <v>0</v>
      </c>
      <c r="W314" s="103">
        <f>SUMIF('Emission Factors'!$C:$C,'Sample Report Format'!$I314,'Emission Factors'!$M:$M)*SUMIF('Emission Factors'!$C:$C,'Sample Report Format'!$I314,'Emission Factors'!J:J)*$L314/2000</f>
        <v>0</v>
      </c>
      <c r="X314" s="103">
        <f>SUMIF('Emission Factors'!$C:$C,'Sample Report Format'!$I314,'Emission Factors'!$M:$M)*SUMIF('Emission Factors'!$C:$C,'Sample Report Format'!$I314,'Emission Factors'!K:K)*$L314/2000</f>
        <v>0</v>
      </c>
      <c r="Y314" s="104">
        <f>SUMIF('Emission Factors'!$C:$C,'Sample Report Format'!$I314,'Emission Factors'!$M:$M)*SUMIF('Emission Factors'!$C:$C,'Sample Report Format'!$I314,'Emission Factors'!L:L)*$L314/2000</f>
        <v>0</v>
      </c>
    </row>
    <row r="315" spans="1:25" ht="12.75">
      <c r="A315" s="85"/>
      <c r="B315" s="132"/>
      <c r="C315" s="98" t="e">
        <f>VLOOKUP(B315,'CO AB Dis id'!E309:F323,2,FALSE)</f>
        <v>#N/A</v>
      </c>
      <c r="D315" s="132"/>
      <c r="E315" s="98" t="e">
        <f>VLOOKUP(D315,'CO AB Dis id'!E326:F360,2,FALSE)</f>
        <v>#N/A</v>
      </c>
      <c r="F315" s="33"/>
      <c r="G315" s="98" t="e">
        <f>VLOOKUP(F315,'CO AB Dis id'!$B$4:$C$61,2,FALSE)</f>
        <v>#N/A</v>
      </c>
      <c r="H315" s="33"/>
      <c r="I315" s="84" t="e">
        <f>VLOOKUP($H315,'Emission Factors'!$B:$E,2,FALSE)</f>
        <v>#N/A</v>
      </c>
      <c r="J315" s="84" t="e">
        <f>VLOOKUP($H315,'Emission Factors'!$B:$E,3,FALSE)</f>
        <v>#N/A</v>
      </c>
      <c r="K315" s="84" t="e">
        <f>VLOOKUP($H315,'Emission Factors'!$B:$E,4,FALSE)</f>
        <v>#N/A</v>
      </c>
      <c r="L315" s="33"/>
      <c r="M315" s="33"/>
      <c r="N315" s="77"/>
      <c r="O315" s="77"/>
      <c r="P315" s="77"/>
      <c r="Q315" s="86"/>
      <c r="R315" s="107" t="e">
        <f>VLOOKUP(I315,'Emission Factors'!C:M,11,FALSE)</f>
        <v>#N/A</v>
      </c>
      <c r="S315" s="109">
        <f>SUMIF('Emission Factors'!$C:$C,'Sample Report Format'!$I315,'Emission Factors'!$M:$M)*SUMIF('Emission Factors'!$C:$C,'Sample Report Format'!$I315,'Emission Factors'!F:F)*$L315/2000</f>
        <v>0</v>
      </c>
      <c r="T315" s="103">
        <f>SUMIF('Emission Factors'!$C:$C,'Sample Report Format'!$I315,'Emission Factors'!$M:$M)*SUMIF('Emission Factors'!$C:$C,'Sample Report Format'!$I315,'Emission Factors'!G:G)*$L315/2000</f>
        <v>0</v>
      </c>
      <c r="U315" s="103">
        <f>SUMIF('Emission Factors'!$C:$C,'Sample Report Format'!$I315,'Emission Factors'!$M:$M)*SUMIF('Emission Factors'!$C:$C,'Sample Report Format'!$I315,'Emission Factors'!H:H)*$L315/2000</f>
        <v>0</v>
      </c>
      <c r="V315" s="103">
        <f>SUMIF('Emission Factors'!$C:$C,'Sample Report Format'!$I315,'Emission Factors'!$M:$M)*SUMIF('Emission Factors'!$C:$C,'Sample Report Format'!$I315,'Emission Factors'!I:I)*$L315/2000</f>
        <v>0</v>
      </c>
      <c r="W315" s="103">
        <f>SUMIF('Emission Factors'!$C:$C,'Sample Report Format'!$I315,'Emission Factors'!$M:$M)*SUMIF('Emission Factors'!$C:$C,'Sample Report Format'!$I315,'Emission Factors'!J:J)*$L315/2000</f>
        <v>0</v>
      </c>
      <c r="X315" s="103">
        <f>SUMIF('Emission Factors'!$C:$C,'Sample Report Format'!$I315,'Emission Factors'!$M:$M)*SUMIF('Emission Factors'!$C:$C,'Sample Report Format'!$I315,'Emission Factors'!K:K)*$L315/2000</f>
        <v>0</v>
      </c>
      <c r="Y315" s="104">
        <f>SUMIF('Emission Factors'!$C:$C,'Sample Report Format'!$I315,'Emission Factors'!$M:$M)*SUMIF('Emission Factors'!$C:$C,'Sample Report Format'!$I315,'Emission Factors'!L:L)*$L315/2000</f>
        <v>0</v>
      </c>
    </row>
    <row r="316" spans="1:25" ht="12.75">
      <c r="A316" s="85"/>
      <c r="B316" s="132"/>
      <c r="C316" s="98" t="e">
        <f>VLOOKUP(B316,'CO AB Dis id'!E310:F324,2,FALSE)</f>
        <v>#N/A</v>
      </c>
      <c r="D316" s="132"/>
      <c r="E316" s="98" t="e">
        <f>VLOOKUP(D316,'CO AB Dis id'!E327:F361,2,FALSE)</f>
        <v>#N/A</v>
      </c>
      <c r="F316" s="33"/>
      <c r="G316" s="98" t="e">
        <f>VLOOKUP(F316,'CO AB Dis id'!$B$4:$C$61,2,FALSE)</f>
        <v>#N/A</v>
      </c>
      <c r="H316" s="33"/>
      <c r="I316" s="84" t="e">
        <f>VLOOKUP($H316,'Emission Factors'!$B:$E,2,FALSE)</f>
        <v>#N/A</v>
      </c>
      <c r="J316" s="84" t="e">
        <f>VLOOKUP($H316,'Emission Factors'!$B:$E,3,FALSE)</f>
        <v>#N/A</v>
      </c>
      <c r="K316" s="84" t="e">
        <f>VLOOKUP($H316,'Emission Factors'!$B:$E,4,FALSE)</f>
        <v>#N/A</v>
      </c>
      <c r="L316" s="33"/>
      <c r="M316" s="33"/>
      <c r="N316" s="77"/>
      <c r="O316" s="77"/>
      <c r="P316" s="77"/>
      <c r="Q316" s="86"/>
      <c r="R316" s="107" t="e">
        <f>VLOOKUP(I316,'Emission Factors'!C:M,11,FALSE)</f>
        <v>#N/A</v>
      </c>
      <c r="S316" s="109">
        <f>SUMIF('Emission Factors'!$C:$C,'Sample Report Format'!$I316,'Emission Factors'!$M:$M)*SUMIF('Emission Factors'!$C:$C,'Sample Report Format'!$I316,'Emission Factors'!F:F)*$L316/2000</f>
        <v>0</v>
      </c>
      <c r="T316" s="103">
        <f>SUMIF('Emission Factors'!$C:$C,'Sample Report Format'!$I316,'Emission Factors'!$M:$M)*SUMIF('Emission Factors'!$C:$C,'Sample Report Format'!$I316,'Emission Factors'!G:G)*$L316/2000</f>
        <v>0</v>
      </c>
      <c r="U316" s="103">
        <f>SUMIF('Emission Factors'!$C:$C,'Sample Report Format'!$I316,'Emission Factors'!$M:$M)*SUMIF('Emission Factors'!$C:$C,'Sample Report Format'!$I316,'Emission Factors'!H:H)*$L316/2000</f>
        <v>0</v>
      </c>
      <c r="V316" s="103">
        <f>SUMIF('Emission Factors'!$C:$C,'Sample Report Format'!$I316,'Emission Factors'!$M:$M)*SUMIF('Emission Factors'!$C:$C,'Sample Report Format'!$I316,'Emission Factors'!I:I)*$L316/2000</f>
        <v>0</v>
      </c>
      <c r="W316" s="103">
        <f>SUMIF('Emission Factors'!$C:$C,'Sample Report Format'!$I316,'Emission Factors'!$M:$M)*SUMIF('Emission Factors'!$C:$C,'Sample Report Format'!$I316,'Emission Factors'!J:J)*$L316/2000</f>
        <v>0</v>
      </c>
      <c r="X316" s="103">
        <f>SUMIF('Emission Factors'!$C:$C,'Sample Report Format'!$I316,'Emission Factors'!$M:$M)*SUMIF('Emission Factors'!$C:$C,'Sample Report Format'!$I316,'Emission Factors'!K:K)*$L316/2000</f>
        <v>0</v>
      </c>
      <c r="Y316" s="104">
        <f>SUMIF('Emission Factors'!$C:$C,'Sample Report Format'!$I316,'Emission Factors'!$M:$M)*SUMIF('Emission Factors'!$C:$C,'Sample Report Format'!$I316,'Emission Factors'!L:L)*$L316/2000</f>
        <v>0</v>
      </c>
    </row>
    <row r="317" spans="1:25" ht="12.75">
      <c r="A317" s="85"/>
      <c r="B317" s="132"/>
      <c r="C317" s="98" t="e">
        <f>VLOOKUP(B317,'CO AB Dis id'!E311:F325,2,FALSE)</f>
        <v>#N/A</v>
      </c>
      <c r="D317" s="132"/>
      <c r="E317" s="98" t="e">
        <f>VLOOKUP(D317,'CO AB Dis id'!E328:F362,2,FALSE)</f>
        <v>#N/A</v>
      </c>
      <c r="F317" s="33"/>
      <c r="G317" s="98" t="e">
        <f>VLOOKUP(F317,'CO AB Dis id'!$B$4:$C$61,2,FALSE)</f>
        <v>#N/A</v>
      </c>
      <c r="H317" s="33"/>
      <c r="I317" s="84" t="e">
        <f>VLOOKUP($H317,'Emission Factors'!$B:$E,2,FALSE)</f>
        <v>#N/A</v>
      </c>
      <c r="J317" s="84" t="e">
        <f>VLOOKUP($H317,'Emission Factors'!$B:$E,3,FALSE)</f>
        <v>#N/A</v>
      </c>
      <c r="K317" s="84" t="e">
        <f>VLOOKUP($H317,'Emission Factors'!$B:$E,4,FALSE)</f>
        <v>#N/A</v>
      </c>
      <c r="L317" s="33"/>
      <c r="M317" s="33"/>
      <c r="N317" s="77"/>
      <c r="O317" s="77"/>
      <c r="P317" s="77"/>
      <c r="Q317" s="86"/>
      <c r="R317" s="107" t="e">
        <f>VLOOKUP(I317,'Emission Factors'!C:M,11,FALSE)</f>
        <v>#N/A</v>
      </c>
      <c r="S317" s="109">
        <f>SUMIF('Emission Factors'!$C:$C,'Sample Report Format'!$I317,'Emission Factors'!$M:$M)*SUMIF('Emission Factors'!$C:$C,'Sample Report Format'!$I317,'Emission Factors'!F:F)*$L317/2000</f>
        <v>0</v>
      </c>
      <c r="T317" s="103">
        <f>SUMIF('Emission Factors'!$C:$C,'Sample Report Format'!$I317,'Emission Factors'!$M:$M)*SUMIF('Emission Factors'!$C:$C,'Sample Report Format'!$I317,'Emission Factors'!G:G)*$L317/2000</f>
        <v>0</v>
      </c>
      <c r="U317" s="103">
        <f>SUMIF('Emission Factors'!$C:$C,'Sample Report Format'!$I317,'Emission Factors'!$M:$M)*SUMIF('Emission Factors'!$C:$C,'Sample Report Format'!$I317,'Emission Factors'!H:H)*$L317/2000</f>
        <v>0</v>
      </c>
      <c r="V317" s="103">
        <f>SUMIF('Emission Factors'!$C:$C,'Sample Report Format'!$I317,'Emission Factors'!$M:$M)*SUMIF('Emission Factors'!$C:$C,'Sample Report Format'!$I317,'Emission Factors'!I:I)*$L317/2000</f>
        <v>0</v>
      </c>
      <c r="W317" s="103">
        <f>SUMIF('Emission Factors'!$C:$C,'Sample Report Format'!$I317,'Emission Factors'!$M:$M)*SUMIF('Emission Factors'!$C:$C,'Sample Report Format'!$I317,'Emission Factors'!J:J)*$L317/2000</f>
        <v>0</v>
      </c>
      <c r="X317" s="103">
        <f>SUMIF('Emission Factors'!$C:$C,'Sample Report Format'!$I317,'Emission Factors'!$M:$M)*SUMIF('Emission Factors'!$C:$C,'Sample Report Format'!$I317,'Emission Factors'!K:K)*$L317/2000</f>
        <v>0</v>
      </c>
      <c r="Y317" s="104">
        <f>SUMIF('Emission Factors'!$C:$C,'Sample Report Format'!$I317,'Emission Factors'!$M:$M)*SUMIF('Emission Factors'!$C:$C,'Sample Report Format'!$I317,'Emission Factors'!L:L)*$L317/2000</f>
        <v>0</v>
      </c>
    </row>
    <row r="318" spans="1:25" ht="12.75">
      <c r="A318" s="85"/>
      <c r="B318" s="132"/>
      <c r="C318" s="98" t="e">
        <f>VLOOKUP(B318,'CO AB Dis id'!E312:F326,2,FALSE)</f>
        <v>#N/A</v>
      </c>
      <c r="D318" s="132"/>
      <c r="E318" s="98" t="e">
        <f>VLOOKUP(D318,'CO AB Dis id'!E329:F363,2,FALSE)</f>
        <v>#N/A</v>
      </c>
      <c r="F318" s="33"/>
      <c r="G318" s="98" t="e">
        <f>VLOOKUP(F318,'CO AB Dis id'!$B$4:$C$61,2,FALSE)</f>
        <v>#N/A</v>
      </c>
      <c r="H318" s="33"/>
      <c r="I318" s="84" t="e">
        <f>VLOOKUP($H318,'Emission Factors'!$B:$E,2,FALSE)</f>
        <v>#N/A</v>
      </c>
      <c r="J318" s="84" t="e">
        <f>VLOOKUP($H318,'Emission Factors'!$B:$E,3,FALSE)</f>
        <v>#N/A</v>
      </c>
      <c r="K318" s="84" t="e">
        <f>VLOOKUP($H318,'Emission Factors'!$B:$E,4,FALSE)</f>
        <v>#N/A</v>
      </c>
      <c r="L318" s="33"/>
      <c r="M318" s="33"/>
      <c r="N318" s="77"/>
      <c r="O318" s="77"/>
      <c r="P318" s="77"/>
      <c r="Q318" s="86"/>
      <c r="R318" s="107" t="e">
        <f>VLOOKUP(I318,'Emission Factors'!C:M,11,FALSE)</f>
        <v>#N/A</v>
      </c>
      <c r="S318" s="109">
        <f>SUMIF('Emission Factors'!$C:$C,'Sample Report Format'!$I318,'Emission Factors'!$M:$M)*SUMIF('Emission Factors'!$C:$C,'Sample Report Format'!$I318,'Emission Factors'!F:F)*$L318/2000</f>
        <v>0</v>
      </c>
      <c r="T318" s="103">
        <f>SUMIF('Emission Factors'!$C:$C,'Sample Report Format'!$I318,'Emission Factors'!$M:$M)*SUMIF('Emission Factors'!$C:$C,'Sample Report Format'!$I318,'Emission Factors'!G:G)*$L318/2000</f>
        <v>0</v>
      </c>
      <c r="U318" s="103">
        <f>SUMIF('Emission Factors'!$C:$C,'Sample Report Format'!$I318,'Emission Factors'!$M:$M)*SUMIF('Emission Factors'!$C:$C,'Sample Report Format'!$I318,'Emission Factors'!H:H)*$L318/2000</f>
        <v>0</v>
      </c>
      <c r="V318" s="103">
        <f>SUMIF('Emission Factors'!$C:$C,'Sample Report Format'!$I318,'Emission Factors'!$M:$M)*SUMIF('Emission Factors'!$C:$C,'Sample Report Format'!$I318,'Emission Factors'!I:I)*$L318/2000</f>
        <v>0</v>
      </c>
      <c r="W318" s="103">
        <f>SUMIF('Emission Factors'!$C:$C,'Sample Report Format'!$I318,'Emission Factors'!$M:$M)*SUMIF('Emission Factors'!$C:$C,'Sample Report Format'!$I318,'Emission Factors'!J:J)*$L318/2000</f>
        <v>0</v>
      </c>
      <c r="X318" s="103">
        <f>SUMIF('Emission Factors'!$C:$C,'Sample Report Format'!$I318,'Emission Factors'!$M:$M)*SUMIF('Emission Factors'!$C:$C,'Sample Report Format'!$I318,'Emission Factors'!K:K)*$L318/2000</f>
        <v>0</v>
      </c>
      <c r="Y318" s="104">
        <f>SUMIF('Emission Factors'!$C:$C,'Sample Report Format'!$I318,'Emission Factors'!$M:$M)*SUMIF('Emission Factors'!$C:$C,'Sample Report Format'!$I318,'Emission Factors'!L:L)*$L318/2000</f>
        <v>0</v>
      </c>
    </row>
    <row r="319" spans="1:25" ht="12.75">
      <c r="A319" s="85"/>
      <c r="B319" s="132"/>
      <c r="C319" s="98" t="e">
        <f>VLOOKUP(B319,'CO AB Dis id'!E313:F327,2,FALSE)</f>
        <v>#N/A</v>
      </c>
      <c r="D319" s="132"/>
      <c r="E319" s="98" t="e">
        <f>VLOOKUP(D319,'CO AB Dis id'!E330:F364,2,FALSE)</f>
        <v>#N/A</v>
      </c>
      <c r="F319" s="33"/>
      <c r="G319" s="98" t="e">
        <f>VLOOKUP(F319,'CO AB Dis id'!$B$4:$C$61,2,FALSE)</f>
        <v>#N/A</v>
      </c>
      <c r="H319" s="33"/>
      <c r="I319" s="84" t="e">
        <f>VLOOKUP($H319,'Emission Factors'!$B:$E,2,FALSE)</f>
        <v>#N/A</v>
      </c>
      <c r="J319" s="84" t="e">
        <f>VLOOKUP($H319,'Emission Factors'!$B:$E,3,FALSE)</f>
        <v>#N/A</v>
      </c>
      <c r="K319" s="84" t="e">
        <f>VLOOKUP($H319,'Emission Factors'!$B:$E,4,FALSE)</f>
        <v>#N/A</v>
      </c>
      <c r="L319" s="33"/>
      <c r="M319" s="33"/>
      <c r="N319" s="77"/>
      <c r="O319" s="77"/>
      <c r="P319" s="77"/>
      <c r="Q319" s="86"/>
      <c r="R319" s="107" t="e">
        <f>VLOOKUP(I319,'Emission Factors'!C:M,11,FALSE)</f>
        <v>#N/A</v>
      </c>
      <c r="S319" s="109">
        <f>SUMIF('Emission Factors'!$C:$C,'Sample Report Format'!$I319,'Emission Factors'!$M:$M)*SUMIF('Emission Factors'!$C:$C,'Sample Report Format'!$I319,'Emission Factors'!F:F)*$L319/2000</f>
        <v>0</v>
      </c>
      <c r="T319" s="103">
        <f>SUMIF('Emission Factors'!$C:$C,'Sample Report Format'!$I319,'Emission Factors'!$M:$M)*SUMIF('Emission Factors'!$C:$C,'Sample Report Format'!$I319,'Emission Factors'!G:G)*$L319/2000</f>
        <v>0</v>
      </c>
      <c r="U319" s="103">
        <f>SUMIF('Emission Factors'!$C:$C,'Sample Report Format'!$I319,'Emission Factors'!$M:$M)*SUMIF('Emission Factors'!$C:$C,'Sample Report Format'!$I319,'Emission Factors'!H:H)*$L319/2000</f>
        <v>0</v>
      </c>
      <c r="V319" s="103">
        <f>SUMIF('Emission Factors'!$C:$C,'Sample Report Format'!$I319,'Emission Factors'!$M:$M)*SUMIF('Emission Factors'!$C:$C,'Sample Report Format'!$I319,'Emission Factors'!I:I)*$L319/2000</f>
        <v>0</v>
      </c>
      <c r="W319" s="103">
        <f>SUMIF('Emission Factors'!$C:$C,'Sample Report Format'!$I319,'Emission Factors'!$M:$M)*SUMIF('Emission Factors'!$C:$C,'Sample Report Format'!$I319,'Emission Factors'!J:J)*$L319/2000</f>
        <v>0</v>
      </c>
      <c r="X319" s="103">
        <f>SUMIF('Emission Factors'!$C:$C,'Sample Report Format'!$I319,'Emission Factors'!$M:$M)*SUMIF('Emission Factors'!$C:$C,'Sample Report Format'!$I319,'Emission Factors'!K:K)*$L319/2000</f>
        <v>0</v>
      </c>
      <c r="Y319" s="104">
        <f>SUMIF('Emission Factors'!$C:$C,'Sample Report Format'!$I319,'Emission Factors'!$M:$M)*SUMIF('Emission Factors'!$C:$C,'Sample Report Format'!$I319,'Emission Factors'!L:L)*$L319/2000</f>
        <v>0</v>
      </c>
    </row>
    <row r="320" spans="1:25" ht="12.75">
      <c r="A320" s="85"/>
      <c r="B320" s="132"/>
      <c r="C320" s="98" t="e">
        <f>VLOOKUP(B320,'CO AB Dis id'!E314:F328,2,FALSE)</f>
        <v>#N/A</v>
      </c>
      <c r="D320" s="132"/>
      <c r="E320" s="98" t="e">
        <f>VLOOKUP(D320,'CO AB Dis id'!E331:F365,2,FALSE)</f>
        <v>#N/A</v>
      </c>
      <c r="F320" s="33"/>
      <c r="G320" s="98" t="e">
        <f>VLOOKUP(F320,'CO AB Dis id'!$B$4:$C$61,2,FALSE)</f>
        <v>#N/A</v>
      </c>
      <c r="H320" s="33"/>
      <c r="I320" s="84" t="e">
        <f>VLOOKUP($H320,'Emission Factors'!$B:$E,2,FALSE)</f>
        <v>#N/A</v>
      </c>
      <c r="J320" s="84" t="e">
        <f>VLOOKUP($H320,'Emission Factors'!$B:$E,3,FALSE)</f>
        <v>#N/A</v>
      </c>
      <c r="K320" s="84" t="e">
        <f>VLOOKUP($H320,'Emission Factors'!$B:$E,4,FALSE)</f>
        <v>#N/A</v>
      </c>
      <c r="L320" s="33"/>
      <c r="M320" s="33"/>
      <c r="N320" s="77"/>
      <c r="O320" s="77"/>
      <c r="P320" s="77"/>
      <c r="Q320" s="86"/>
      <c r="R320" s="107" t="e">
        <f>VLOOKUP(I320,'Emission Factors'!C:M,11,FALSE)</f>
        <v>#N/A</v>
      </c>
      <c r="S320" s="109">
        <f>SUMIF('Emission Factors'!$C:$C,'Sample Report Format'!$I320,'Emission Factors'!$M:$M)*SUMIF('Emission Factors'!$C:$C,'Sample Report Format'!$I320,'Emission Factors'!F:F)*$L320/2000</f>
        <v>0</v>
      </c>
      <c r="T320" s="103">
        <f>SUMIF('Emission Factors'!$C:$C,'Sample Report Format'!$I320,'Emission Factors'!$M:$M)*SUMIF('Emission Factors'!$C:$C,'Sample Report Format'!$I320,'Emission Factors'!G:G)*$L320/2000</f>
        <v>0</v>
      </c>
      <c r="U320" s="103">
        <f>SUMIF('Emission Factors'!$C:$C,'Sample Report Format'!$I320,'Emission Factors'!$M:$M)*SUMIF('Emission Factors'!$C:$C,'Sample Report Format'!$I320,'Emission Factors'!H:H)*$L320/2000</f>
        <v>0</v>
      </c>
      <c r="V320" s="103">
        <f>SUMIF('Emission Factors'!$C:$C,'Sample Report Format'!$I320,'Emission Factors'!$M:$M)*SUMIF('Emission Factors'!$C:$C,'Sample Report Format'!$I320,'Emission Factors'!I:I)*$L320/2000</f>
        <v>0</v>
      </c>
      <c r="W320" s="103">
        <f>SUMIF('Emission Factors'!$C:$C,'Sample Report Format'!$I320,'Emission Factors'!$M:$M)*SUMIF('Emission Factors'!$C:$C,'Sample Report Format'!$I320,'Emission Factors'!J:J)*$L320/2000</f>
        <v>0</v>
      </c>
      <c r="X320" s="103">
        <f>SUMIF('Emission Factors'!$C:$C,'Sample Report Format'!$I320,'Emission Factors'!$M:$M)*SUMIF('Emission Factors'!$C:$C,'Sample Report Format'!$I320,'Emission Factors'!K:K)*$L320/2000</f>
        <v>0</v>
      </c>
      <c r="Y320" s="104">
        <f>SUMIF('Emission Factors'!$C:$C,'Sample Report Format'!$I320,'Emission Factors'!$M:$M)*SUMIF('Emission Factors'!$C:$C,'Sample Report Format'!$I320,'Emission Factors'!L:L)*$L320/2000</f>
        <v>0</v>
      </c>
    </row>
    <row r="321" spans="1:25" ht="12.75">
      <c r="A321" s="85"/>
      <c r="B321" s="132"/>
      <c r="C321" s="98" t="e">
        <f>VLOOKUP(B321,'CO AB Dis id'!E315:F329,2,FALSE)</f>
        <v>#N/A</v>
      </c>
      <c r="D321" s="132"/>
      <c r="E321" s="98" t="e">
        <f>VLOOKUP(D321,'CO AB Dis id'!E332:F366,2,FALSE)</f>
        <v>#N/A</v>
      </c>
      <c r="F321" s="33"/>
      <c r="G321" s="98" t="e">
        <f>VLOOKUP(F321,'CO AB Dis id'!$B$4:$C$61,2,FALSE)</f>
        <v>#N/A</v>
      </c>
      <c r="H321" s="33"/>
      <c r="I321" s="84" t="e">
        <f>VLOOKUP($H321,'Emission Factors'!$B:$E,2,FALSE)</f>
        <v>#N/A</v>
      </c>
      <c r="J321" s="84" t="e">
        <f>VLOOKUP($H321,'Emission Factors'!$B:$E,3,FALSE)</f>
        <v>#N/A</v>
      </c>
      <c r="K321" s="84" t="e">
        <f>VLOOKUP($H321,'Emission Factors'!$B:$E,4,FALSE)</f>
        <v>#N/A</v>
      </c>
      <c r="L321" s="33"/>
      <c r="M321" s="33"/>
      <c r="N321" s="77"/>
      <c r="O321" s="77"/>
      <c r="P321" s="77"/>
      <c r="Q321" s="86"/>
      <c r="R321" s="107" t="e">
        <f>VLOOKUP(I321,'Emission Factors'!C:M,11,FALSE)</f>
        <v>#N/A</v>
      </c>
      <c r="S321" s="109">
        <f>SUMIF('Emission Factors'!$C:$C,'Sample Report Format'!$I321,'Emission Factors'!$M:$M)*SUMIF('Emission Factors'!$C:$C,'Sample Report Format'!$I321,'Emission Factors'!F:F)*$L321/2000</f>
        <v>0</v>
      </c>
      <c r="T321" s="103">
        <f>SUMIF('Emission Factors'!$C:$C,'Sample Report Format'!$I321,'Emission Factors'!$M:$M)*SUMIF('Emission Factors'!$C:$C,'Sample Report Format'!$I321,'Emission Factors'!G:G)*$L321/2000</f>
        <v>0</v>
      </c>
      <c r="U321" s="103">
        <f>SUMIF('Emission Factors'!$C:$C,'Sample Report Format'!$I321,'Emission Factors'!$M:$M)*SUMIF('Emission Factors'!$C:$C,'Sample Report Format'!$I321,'Emission Factors'!H:H)*$L321/2000</f>
        <v>0</v>
      </c>
      <c r="V321" s="103">
        <f>SUMIF('Emission Factors'!$C:$C,'Sample Report Format'!$I321,'Emission Factors'!$M:$M)*SUMIF('Emission Factors'!$C:$C,'Sample Report Format'!$I321,'Emission Factors'!I:I)*$L321/2000</f>
        <v>0</v>
      </c>
      <c r="W321" s="103">
        <f>SUMIF('Emission Factors'!$C:$C,'Sample Report Format'!$I321,'Emission Factors'!$M:$M)*SUMIF('Emission Factors'!$C:$C,'Sample Report Format'!$I321,'Emission Factors'!J:J)*$L321/2000</f>
        <v>0</v>
      </c>
      <c r="X321" s="103">
        <f>SUMIF('Emission Factors'!$C:$C,'Sample Report Format'!$I321,'Emission Factors'!$M:$M)*SUMIF('Emission Factors'!$C:$C,'Sample Report Format'!$I321,'Emission Factors'!K:K)*$L321/2000</f>
        <v>0</v>
      </c>
      <c r="Y321" s="104">
        <f>SUMIF('Emission Factors'!$C:$C,'Sample Report Format'!$I321,'Emission Factors'!$M:$M)*SUMIF('Emission Factors'!$C:$C,'Sample Report Format'!$I321,'Emission Factors'!L:L)*$L321/2000</f>
        <v>0</v>
      </c>
    </row>
    <row r="322" spans="1:25" ht="12.75">
      <c r="A322" s="85"/>
      <c r="B322" s="132"/>
      <c r="C322" s="98" t="e">
        <f>VLOOKUP(B322,'CO AB Dis id'!E316:F330,2,FALSE)</f>
        <v>#N/A</v>
      </c>
      <c r="D322" s="132"/>
      <c r="E322" s="98" t="e">
        <f>VLOOKUP(D322,'CO AB Dis id'!E333:F367,2,FALSE)</f>
        <v>#N/A</v>
      </c>
      <c r="F322" s="33"/>
      <c r="G322" s="98" t="e">
        <f>VLOOKUP(F322,'CO AB Dis id'!$B$4:$C$61,2,FALSE)</f>
        <v>#N/A</v>
      </c>
      <c r="H322" s="33"/>
      <c r="I322" s="84" t="e">
        <f>VLOOKUP($H322,'Emission Factors'!$B:$E,2,FALSE)</f>
        <v>#N/A</v>
      </c>
      <c r="J322" s="84" t="e">
        <f>VLOOKUP($H322,'Emission Factors'!$B:$E,3,FALSE)</f>
        <v>#N/A</v>
      </c>
      <c r="K322" s="84" t="e">
        <f>VLOOKUP($H322,'Emission Factors'!$B:$E,4,FALSE)</f>
        <v>#N/A</v>
      </c>
      <c r="L322" s="33"/>
      <c r="M322" s="33"/>
      <c r="N322" s="77"/>
      <c r="O322" s="77"/>
      <c r="P322" s="77"/>
      <c r="Q322" s="86"/>
      <c r="R322" s="107" t="e">
        <f>VLOOKUP(I322,'Emission Factors'!C:M,11,FALSE)</f>
        <v>#N/A</v>
      </c>
      <c r="S322" s="109">
        <f>SUMIF('Emission Factors'!$C:$C,'Sample Report Format'!$I322,'Emission Factors'!$M:$M)*SUMIF('Emission Factors'!$C:$C,'Sample Report Format'!$I322,'Emission Factors'!F:F)*$L322/2000</f>
        <v>0</v>
      </c>
      <c r="T322" s="103">
        <f>SUMIF('Emission Factors'!$C:$C,'Sample Report Format'!$I322,'Emission Factors'!$M:$M)*SUMIF('Emission Factors'!$C:$C,'Sample Report Format'!$I322,'Emission Factors'!G:G)*$L322/2000</f>
        <v>0</v>
      </c>
      <c r="U322" s="103">
        <f>SUMIF('Emission Factors'!$C:$C,'Sample Report Format'!$I322,'Emission Factors'!$M:$M)*SUMIF('Emission Factors'!$C:$C,'Sample Report Format'!$I322,'Emission Factors'!H:H)*$L322/2000</f>
        <v>0</v>
      </c>
      <c r="V322" s="103">
        <f>SUMIF('Emission Factors'!$C:$C,'Sample Report Format'!$I322,'Emission Factors'!$M:$M)*SUMIF('Emission Factors'!$C:$C,'Sample Report Format'!$I322,'Emission Factors'!I:I)*$L322/2000</f>
        <v>0</v>
      </c>
      <c r="W322" s="103">
        <f>SUMIF('Emission Factors'!$C:$C,'Sample Report Format'!$I322,'Emission Factors'!$M:$M)*SUMIF('Emission Factors'!$C:$C,'Sample Report Format'!$I322,'Emission Factors'!J:J)*$L322/2000</f>
        <v>0</v>
      </c>
      <c r="X322" s="103">
        <f>SUMIF('Emission Factors'!$C:$C,'Sample Report Format'!$I322,'Emission Factors'!$M:$M)*SUMIF('Emission Factors'!$C:$C,'Sample Report Format'!$I322,'Emission Factors'!K:K)*$L322/2000</f>
        <v>0</v>
      </c>
      <c r="Y322" s="104">
        <f>SUMIF('Emission Factors'!$C:$C,'Sample Report Format'!$I322,'Emission Factors'!$M:$M)*SUMIF('Emission Factors'!$C:$C,'Sample Report Format'!$I322,'Emission Factors'!L:L)*$L322/2000</f>
        <v>0</v>
      </c>
    </row>
    <row r="323" spans="1:25" ht="12.75">
      <c r="A323" s="85"/>
      <c r="B323" s="132"/>
      <c r="C323" s="98" t="e">
        <f>VLOOKUP(B323,'CO AB Dis id'!E317:F331,2,FALSE)</f>
        <v>#N/A</v>
      </c>
      <c r="D323" s="132"/>
      <c r="E323" s="98" t="e">
        <f>VLOOKUP(D323,'CO AB Dis id'!E334:F368,2,FALSE)</f>
        <v>#N/A</v>
      </c>
      <c r="F323" s="33"/>
      <c r="G323" s="98" t="e">
        <f>VLOOKUP(F323,'CO AB Dis id'!$B$4:$C$61,2,FALSE)</f>
        <v>#N/A</v>
      </c>
      <c r="H323" s="33"/>
      <c r="I323" s="84" t="e">
        <f>VLOOKUP($H323,'Emission Factors'!$B:$E,2,FALSE)</f>
        <v>#N/A</v>
      </c>
      <c r="J323" s="84" t="e">
        <f>VLOOKUP($H323,'Emission Factors'!$B:$E,3,FALSE)</f>
        <v>#N/A</v>
      </c>
      <c r="K323" s="84" t="e">
        <f>VLOOKUP($H323,'Emission Factors'!$B:$E,4,FALSE)</f>
        <v>#N/A</v>
      </c>
      <c r="L323" s="33"/>
      <c r="M323" s="33"/>
      <c r="N323" s="77"/>
      <c r="O323" s="77"/>
      <c r="P323" s="77"/>
      <c r="Q323" s="86"/>
      <c r="R323" s="107" t="e">
        <f>VLOOKUP(I323,'Emission Factors'!C:M,11,FALSE)</f>
        <v>#N/A</v>
      </c>
      <c r="S323" s="109">
        <f>SUMIF('Emission Factors'!$C:$C,'Sample Report Format'!$I323,'Emission Factors'!$M:$M)*SUMIF('Emission Factors'!$C:$C,'Sample Report Format'!$I323,'Emission Factors'!F:F)*$L323/2000</f>
        <v>0</v>
      </c>
      <c r="T323" s="103">
        <f>SUMIF('Emission Factors'!$C:$C,'Sample Report Format'!$I323,'Emission Factors'!$M:$M)*SUMIF('Emission Factors'!$C:$C,'Sample Report Format'!$I323,'Emission Factors'!G:G)*$L323/2000</f>
        <v>0</v>
      </c>
      <c r="U323" s="103">
        <f>SUMIF('Emission Factors'!$C:$C,'Sample Report Format'!$I323,'Emission Factors'!$M:$M)*SUMIF('Emission Factors'!$C:$C,'Sample Report Format'!$I323,'Emission Factors'!H:H)*$L323/2000</f>
        <v>0</v>
      </c>
      <c r="V323" s="103">
        <f>SUMIF('Emission Factors'!$C:$C,'Sample Report Format'!$I323,'Emission Factors'!$M:$M)*SUMIF('Emission Factors'!$C:$C,'Sample Report Format'!$I323,'Emission Factors'!I:I)*$L323/2000</f>
        <v>0</v>
      </c>
      <c r="W323" s="103">
        <f>SUMIF('Emission Factors'!$C:$C,'Sample Report Format'!$I323,'Emission Factors'!$M:$M)*SUMIF('Emission Factors'!$C:$C,'Sample Report Format'!$I323,'Emission Factors'!J:J)*$L323/2000</f>
        <v>0</v>
      </c>
      <c r="X323" s="103">
        <f>SUMIF('Emission Factors'!$C:$C,'Sample Report Format'!$I323,'Emission Factors'!$M:$M)*SUMIF('Emission Factors'!$C:$C,'Sample Report Format'!$I323,'Emission Factors'!K:K)*$L323/2000</f>
        <v>0</v>
      </c>
      <c r="Y323" s="104">
        <f>SUMIF('Emission Factors'!$C:$C,'Sample Report Format'!$I323,'Emission Factors'!$M:$M)*SUMIF('Emission Factors'!$C:$C,'Sample Report Format'!$I323,'Emission Factors'!L:L)*$L323/2000</f>
        <v>0</v>
      </c>
    </row>
    <row r="324" spans="1:25" ht="12.75">
      <c r="A324" s="85"/>
      <c r="B324" s="132"/>
      <c r="C324" s="98" t="e">
        <f>VLOOKUP(B324,'CO AB Dis id'!E318:F332,2,FALSE)</f>
        <v>#N/A</v>
      </c>
      <c r="D324" s="132"/>
      <c r="E324" s="98" t="e">
        <f>VLOOKUP(D324,'CO AB Dis id'!E335:F369,2,FALSE)</f>
        <v>#N/A</v>
      </c>
      <c r="F324" s="33"/>
      <c r="G324" s="98" t="e">
        <f>VLOOKUP(F324,'CO AB Dis id'!$B$4:$C$61,2,FALSE)</f>
        <v>#N/A</v>
      </c>
      <c r="H324" s="33"/>
      <c r="I324" s="84" t="e">
        <f>VLOOKUP($H324,'Emission Factors'!$B:$E,2,FALSE)</f>
        <v>#N/A</v>
      </c>
      <c r="J324" s="84" t="e">
        <f>VLOOKUP($H324,'Emission Factors'!$B:$E,3,FALSE)</f>
        <v>#N/A</v>
      </c>
      <c r="K324" s="84" t="e">
        <f>VLOOKUP($H324,'Emission Factors'!$B:$E,4,FALSE)</f>
        <v>#N/A</v>
      </c>
      <c r="L324" s="33"/>
      <c r="M324" s="33"/>
      <c r="N324" s="77"/>
      <c r="O324" s="77"/>
      <c r="P324" s="77"/>
      <c r="Q324" s="86"/>
      <c r="R324" s="107" t="e">
        <f>VLOOKUP(I324,'Emission Factors'!C:M,11,FALSE)</f>
        <v>#N/A</v>
      </c>
      <c r="S324" s="109">
        <f>SUMIF('Emission Factors'!$C:$C,'Sample Report Format'!$I324,'Emission Factors'!$M:$M)*SUMIF('Emission Factors'!$C:$C,'Sample Report Format'!$I324,'Emission Factors'!F:F)*$L324/2000</f>
        <v>0</v>
      </c>
      <c r="T324" s="103">
        <f>SUMIF('Emission Factors'!$C:$C,'Sample Report Format'!$I324,'Emission Factors'!$M:$M)*SUMIF('Emission Factors'!$C:$C,'Sample Report Format'!$I324,'Emission Factors'!G:G)*$L324/2000</f>
        <v>0</v>
      </c>
      <c r="U324" s="103">
        <f>SUMIF('Emission Factors'!$C:$C,'Sample Report Format'!$I324,'Emission Factors'!$M:$M)*SUMIF('Emission Factors'!$C:$C,'Sample Report Format'!$I324,'Emission Factors'!H:H)*$L324/2000</f>
        <v>0</v>
      </c>
      <c r="V324" s="103">
        <f>SUMIF('Emission Factors'!$C:$C,'Sample Report Format'!$I324,'Emission Factors'!$M:$M)*SUMIF('Emission Factors'!$C:$C,'Sample Report Format'!$I324,'Emission Factors'!I:I)*$L324/2000</f>
        <v>0</v>
      </c>
      <c r="W324" s="103">
        <f>SUMIF('Emission Factors'!$C:$C,'Sample Report Format'!$I324,'Emission Factors'!$M:$M)*SUMIF('Emission Factors'!$C:$C,'Sample Report Format'!$I324,'Emission Factors'!J:J)*$L324/2000</f>
        <v>0</v>
      </c>
      <c r="X324" s="103">
        <f>SUMIF('Emission Factors'!$C:$C,'Sample Report Format'!$I324,'Emission Factors'!$M:$M)*SUMIF('Emission Factors'!$C:$C,'Sample Report Format'!$I324,'Emission Factors'!K:K)*$L324/2000</f>
        <v>0</v>
      </c>
      <c r="Y324" s="104">
        <f>SUMIF('Emission Factors'!$C:$C,'Sample Report Format'!$I324,'Emission Factors'!$M:$M)*SUMIF('Emission Factors'!$C:$C,'Sample Report Format'!$I324,'Emission Factors'!L:L)*$L324/2000</f>
        <v>0</v>
      </c>
    </row>
    <row r="325" spans="1:25" ht="12.75">
      <c r="A325" s="85"/>
      <c r="B325" s="132"/>
      <c r="C325" s="98" t="e">
        <f>VLOOKUP(B325,'CO AB Dis id'!E319:F333,2,FALSE)</f>
        <v>#N/A</v>
      </c>
      <c r="D325" s="132"/>
      <c r="E325" s="98" t="e">
        <f>VLOOKUP(D325,'CO AB Dis id'!E336:F370,2,FALSE)</f>
        <v>#N/A</v>
      </c>
      <c r="F325" s="33"/>
      <c r="G325" s="98" t="e">
        <f>VLOOKUP(F325,'CO AB Dis id'!$B$4:$C$61,2,FALSE)</f>
        <v>#N/A</v>
      </c>
      <c r="H325" s="33"/>
      <c r="I325" s="84" t="e">
        <f>VLOOKUP($H325,'Emission Factors'!$B:$E,2,FALSE)</f>
        <v>#N/A</v>
      </c>
      <c r="J325" s="84" t="e">
        <f>VLOOKUP($H325,'Emission Factors'!$B:$E,3,FALSE)</f>
        <v>#N/A</v>
      </c>
      <c r="K325" s="84" t="e">
        <f>VLOOKUP($H325,'Emission Factors'!$B:$E,4,FALSE)</f>
        <v>#N/A</v>
      </c>
      <c r="L325" s="33"/>
      <c r="M325" s="33"/>
      <c r="N325" s="77"/>
      <c r="O325" s="77"/>
      <c r="P325" s="77"/>
      <c r="Q325" s="86"/>
      <c r="R325" s="107" t="e">
        <f>VLOOKUP(I325,'Emission Factors'!C:M,11,FALSE)</f>
        <v>#N/A</v>
      </c>
      <c r="S325" s="109">
        <f>SUMIF('Emission Factors'!$C:$C,'Sample Report Format'!$I325,'Emission Factors'!$M:$M)*SUMIF('Emission Factors'!$C:$C,'Sample Report Format'!$I325,'Emission Factors'!F:F)*$L325/2000</f>
        <v>0</v>
      </c>
      <c r="T325" s="103">
        <f>SUMIF('Emission Factors'!$C:$C,'Sample Report Format'!$I325,'Emission Factors'!$M:$M)*SUMIF('Emission Factors'!$C:$C,'Sample Report Format'!$I325,'Emission Factors'!G:G)*$L325/2000</f>
        <v>0</v>
      </c>
      <c r="U325" s="103">
        <f>SUMIF('Emission Factors'!$C:$C,'Sample Report Format'!$I325,'Emission Factors'!$M:$M)*SUMIF('Emission Factors'!$C:$C,'Sample Report Format'!$I325,'Emission Factors'!H:H)*$L325/2000</f>
        <v>0</v>
      </c>
      <c r="V325" s="103">
        <f>SUMIF('Emission Factors'!$C:$C,'Sample Report Format'!$I325,'Emission Factors'!$M:$M)*SUMIF('Emission Factors'!$C:$C,'Sample Report Format'!$I325,'Emission Factors'!I:I)*$L325/2000</f>
        <v>0</v>
      </c>
      <c r="W325" s="103">
        <f>SUMIF('Emission Factors'!$C:$C,'Sample Report Format'!$I325,'Emission Factors'!$M:$M)*SUMIF('Emission Factors'!$C:$C,'Sample Report Format'!$I325,'Emission Factors'!J:J)*$L325/2000</f>
        <v>0</v>
      </c>
      <c r="X325" s="103">
        <f>SUMIF('Emission Factors'!$C:$C,'Sample Report Format'!$I325,'Emission Factors'!$M:$M)*SUMIF('Emission Factors'!$C:$C,'Sample Report Format'!$I325,'Emission Factors'!K:K)*$L325/2000</f>
        <v>0</v>
      </c>
      <c r="Y325" s="104">
        <f>SUMIF('Emission Factors'!$C:$C,'Sample Report Format'!$I325,'Emission Factors'!$M:$M)*SUMIF('Emission Factors'!$C:$C,'Sample Report Format'!$I325,'Emission Factors'!L:L)*$L325/2000</f>
        <v>0</v>
      </c>
    </row>
    <row r="326" spans="1:25" ht="12.75">
      <c r="A326" s="85"/>
      <c r="B326" s="132"/>
      <c r="C326" s="98" t="e">
        <f>VLOOKUP(B326,'CO AB Dis id'!E320:F334,2,FALSE)</f>
        <v>#N/A</v>
      </c>
      <c r="D326" s="132"/>
      <c r="E326" s="98" t="e">
        <f>VLOOKUP(D326,'CO AB Dis id'!E337:F371,2,FALSE)</f>
        <v>#N/A</v>
      </c>
      <c r="F326" s="33"/>
      <c r="G326" s="98" t="e">
        <f>VLOOKUP(F326,'CO AB Dis id'!$B$4:$C$61,2,FALSE)</f>
        <v>#N/A</v>
      </c>
      <c r="H326" s="33"/>
      <c r="I326" s="84" t="e">
        <f>VLOOKUP($H326,'Emission Factors'!$B:$E,2,FALSE)</f>
        <v>#N/A</v>
      </c>
      <c r="J326" s="84" t="e">
        <f>VLOOKUP($H326,'Emission Factors'!$B:$E,3,FALSE)</f>
        <v>#N/A</v>
      </c>
      <c r="K326" s="84" t="e">
        <f>VLOOKUP($H326,'Emission Factors'!$B:$E,4,FALSE)</f>
        <v>#N/A</v>
      </c>
      <c r="L326" s="33"/>
      <c r="M326" s="33"/>
      <c r="N326" s="77"/>
      <c r="O326" s="77"/>
      <c r="P326" s="77"/>
      <c r="Q326" s="86"/>
      <c r="R326" s="107" t="e">
        <f>VLOOKUP(I326,'Emission Factors'!C:M,11,FALSE)</f>
        <v>#N/A</v>
      </c>
      <c r="S326" s="109">
        <f>SUMIF('Emission Factors'!$C:$C,'Sample Report Format'!$I326,'Emission Factors'!$M:$M)*SUMIF('Emission Factors'!$C:$C,'Sample Report Format'!$I326,'Emission Factors'!F:F)*$L326/2000</f>
        <v>0</v>
      </c>
      <c r="T326" s="103">
        <f>SUMIF('Emission Factors'!$C:$C,'Sample Report Format'!$I326,'Emission Factors'!$M:$M)*SUMIF('Emission Factors'!$C:$C,'Sample Report Format'!$I326,'Emission Factors'!G:G)*$L326/2000</f>
        <v>0</v>
      </c>
      <c r="U326" s="103">
        <f>SUMIF('Emission Factors'!$C:$C,'Sample Report Format'!$I326,'Emission Factors'!$M:$M)*SUMIF('Emission Factors'!$C:$C,'Sample Report Format'!$I326,'Emission Factors'!H:H)*$L326/2000</f>
        <v>0</v>
      </c>
      <c r="V326" s="103">
        <f>SUMIF('Emission Factors'!$C:$C,'Sample Report Format'!$I326,'Emission Factors'!$M:$M)*SUMIF('Emission Factors'!$C:$C,'Sample Report Format'!$I326,'Emission Factors'!I:I)*$L326/2000</f>
        <v>0</v>
      </c>
      <c r="W326" s="103">
        <f>SUMIF('Emission Factors'!$C:$C,'Sample Report Format'!$I326,'Emission Factors'!$M:$M)*SUMIF('Emission Factors'!$C:$C,'Sample Report Format'!$I326,'Emission Factors'!J:J)*$L326/2000</f>
        <v>0</v>
      </c>
      <c r="X326" s="103">
        <f>SUMIF('Emission Factors'!$C:$C,'Sample Report Format'!$I326,'Emission Factors'!$M:$M)*SUMIF('Emission Factors'!$C:$C,'Sample Report Format'!$I326,'Emission Factors'!K:K)*$L326/2000</f>
        <v>0</v>
      </c>
      <c r="Y326" s="104">
        <f>SUMIF('Emission Factors'!$C:$C,'Sample Report Format'!$I326,'Emission Factors'!$M:$M)*SUMIF('Emission Factors'!$C:$C,'Sample Report Format'!$I326,'Emission Factors'!L:L)*$L326/2000</f>
        <v>0</v>
      </c>
    </row>
    <row r="327" spans="1:25" ht="12.75">
      <c r="A327" s="85"/>
      <c r="B327" s="132"/>
      <c r="C327" s="98" t="e">
        <f>VLOOKUP(B327,'CO AB Dis id'!E321:F335,2,FALSE)</f>
        <v>#N/A</v>
      </c>
      <c r="D327" s="132"/>
      <c r="E327" s="98" t="e">
        <f>VLOOKUP(D327,'CO AB Dis id'!E338:F372,2,FALSE)</f>
        <v>#N/A</v>
      </c>
      <c r="F327" s="33"/>
      <c r="G327" s="98" t="e">
        <f>VLOOKUP(F327,'CO AB Dis id'!$B$4:$C$61,2,FALSE)</f>
        <v>#N/A</v>
      </c>
      <c r="H327" s="33"/>
      <c r="I327" s="84" t="e">
        <f>VLOOKUP($H327,'Emission Factors'!$B:$E,2,FALSE)</f>
        <v>#N/A</v>
      </c>
      <c r="J327" s="84" t="e">
        <f>VLOOKUP($H327,'Emission Factors'!$B:$E,3,FALSE)</f>
        <v>#N/A</v>
      </c>
      <c r="K327" s="84" t="e">
        <f>VLOOKUP($H327,'Emission Factors'!$B:$E,4,FALSE)</f>
        <v>#N/A</v>
      </c>
      <c r="L327" s="33"/>
      <c r="M327" s="33"/>
      <c r="N327" s="77"/>
      <c r="O327" s="77"/>
      <c r="P327" s="77"/>
      <c r="Q327" s="86"/>
      <c r="R327" s="107" t="e">
        <f>VLOOKUP(I327,'Emission Factors'!C:M,11,FALSE)</f>
        <v>#N/A</v>
      </c>
      <c r="S327" s="109">
        <f>SUMIF('Emission Factors'!$C:$C,'Sample Report Format'!$I327,'Emission Factors'!$M:$M)*SUMIF('Emission Factors'!$C:$C,'Sample Report Format'!$I327,'Emission Factors'!F:F)*$L327/2000</f>
        <v>0</v>
      </c>
      <c r="T327" s="103">
        <f>SUMIF('Emission Factors'!$C:$C,'Sample Report Format'!$I327,'Emission Factors'!$M:$M)*SUMIF('Emission Factors'!$C:$C,'Sample Report Format'!$I327,'Emission Factors'!G:G)*$L327/2000</f>
        <v>0</v>
      </c>
      <c r="U327" s="103">
        <f>SUMIF('Emission Factors'!$C:$C,'Sample Report Format'!$I327,'Emission Factors'!$M:$M)*SUMIF('Emission Factors'!$C:$C,'Sample Report Format'!$I327,'Emission Factors'!H:H)*$L327/2000</f>
        <v>0</v>
      </c>
      <c r="V327" s="103">
        <f>SUMIF('Emission Factors'!$C:$C,'Sample Report Format'!$I327,'Emission Factors'!$M:$M)*SUMIF('Emission Factors'!$C:$C,'Sample Report Format'!$I327,'Emission Factors'!I:I)*$L327/2000</f>
        <v>0</v>
      </c>
      <c r="W327" s="103">
        <f>SUMIF('Emission Factors'!$C:$C,'Sample Report Format'!$I327,'Emission Factors'!$M:$M)*SUMIF('Emission Factors'!$C:$C,'Sample Report Format'!$I327,'Emission Factors'!J:J)*$L327/2000</f>
        <v>0</v>
      </c>
      <c r="X327" s="103">
        <f>SUMIF('Emission Factors'!$C:$C,'Sample Report Format'!$I327,'Emission Factors'!$M:$M)*SUMIF('Emission Factors'!$C:$C,'Sample Report Format'!$I327,'Emission Factors'!K:K)*$L327/2000</f>
        <v>0</v>
      </c>
      <c r="Y327" s="104">
        <f>SUMIF('Emission Factors'!$C:$C,'Sample Report Format'!$I327,'Emission Factors'!$M:$M)*SUMIF('Emission Factors'!$C:$C,'Sample Report Format'!$I327,'Emission Factors'!L:L)*$L327/2000</f>
        <v>0</v>
      </c>
    </row>
    <row r="328" spans="1:25" ht="12.75">
      <c r="A328" s="85"/>
      <c r="B328" s="132"/>
      <c r="C328" s="98" t="e">
        <f>VLOOKUP(B328,'CO AB Dis id'!E322:F336,2,FALSE)</f>
        <v>#N/A</v>
      </c>
      <c r="D328" s="132"/>
      <c r="E328" s="98" t="e">
        <f>VLOOKUP(D328,'CO AB Dis id'!E339:F373,2,FALSE)</f>
        <v>#N/A</v>
      </c>
      <c r="F328" s="33"/>
      <c r="G328" s="98" t="e">
        <f>VLOOKUP(F328,'CO AB Dis id'!$B$4:$C$61,2,FALSE)</f>
        <v>#N/A</v>
      </c>
      <c r="H328" s="33"/>
      <c r="I328" s="84" t="e">
        <f>VLOOKUP($H328,'Emission Factors'!$B:$E,2,FALSE)</f>
        <v>#N/A</v>
      </c>
      <c r="J328" s="84" t="e">
        <f>VLOOKUP($H328,'Emission Factors'!$B:$E,3,FALSE)</f>
        <v>#N/A</v>
      </c>
      <c r="K328" s="84" t="e">
        <f>VLOOKUP($H328,'Emission Factors'!$B:$E,4,FALSE)</f>
        <v>#N/A</v>
      </c>
      <c r="L328" s="33"/>
      <c r="M328" s="33"/>
      <c r="N328" s="77"/>
      <c r="O328" s="77"/>
      <c r="P328" s="77"/>
      <c r="Q328" s="86"/>
      <c r="R328" s="107" t="e">
        <f>VLOOKUP(I328,'Emission Factors'!C:M,11,FALSE)</f>
        <v>#N/A</v>
      </c>
      <c r="S328" s="109">
        <f>SUMIF('Emission Factors'!$C:$C,'Sample Report Format'!$I328,'Emission Factors'!$M:$M)*SUMIF('Emission Factors'!$C:$C,'Sample Report Format'!$I328,'Emission Factors'!F:F)*$L328/2000</f>
        <v>0</v>
      </c>
      <c r="T328" s="103">
        <f>SUMIF('Emission Factors'!$C:$C,'Sample Report Format'!$I328,'Emission Factors'!$M:$M)*SUMIF('Emission Factors'!$C:$C,'Sample Report Format'!$I328,'Emission Factors'!G:G)*$L328/2000</f>
        <v>0</v>
      </c>
      <c r="U328" s="103">
        <f>SUMIF('Emission Factors'!$C:$C,'Sample Report Format'!$I328,'Emission Factors'!$M:$M)*SUMIF('Emission Factors'!$C:$C,'Sample Report Format'!$I328,'Emission Factors'!H:H)*$L328/2000</f>
        <v>0</v>
      </c>
      <c r="V328" s="103">
        <f>SUMIF('Emission Factors'!$C:$C,'Sample Report Format'!$I328,'Emission Factors'!$M:$M)*SUMIF('Emission Factors'!$C:$C,'Sample Report Format'!$I328,'Emission Factors'!I:I)*$L328/2000</f>
        <v>0</v>
      </c>
      <c r="W328" s="103">
        <f>SUMIF('Emission Factors'!$C:$C,'Sample Report Format'!$I328,'Emission Factors'!$M:$M)*SUMIF('Emission Factors'!$C:$C,'Sample Report Format'!$I328,'Emission Factors'!J:J)*$L328/2000</f>
        <v>0</v>
      </c>
      <c r="X328" s="103">
        <f>SUMIF('Emission Factors'!$C:$C,'Sample Report Format'!$I328,'Emission Factors'!$M:$M)*SUMIF('Emission Factors'!$C:$C,'Sample Report Format'!$I328,'Emission Factors'!K:K)*$L328/2000</f>
        <v>0</v>
      </c>
      <c r="Y328" s="104">
        <f>SUMIF('Emission Factors'!$C:$C,'Sample Report Format'!$I328,'Emission Factors'!$M:$M)*SUMIF('Emission Factors'!$C:$C,'Sample Report Format'!$I328,'Emission Factors'!L:L)*$L328/2000</f>
        <v>0</v>
      </c>
    </row>
    <row r="329" spans="1:25" ht="12.75">
      <c r="A329" s="85"/>
      <c r="B329" s="132"/>
      <c r="C329" s="98" t="e">
        <f>VLOOKUP(B329,'CO AB Dis id'!E323:F337,2,FALSE)</f>
        <v>#N/A</v>
      </c>
      <c r="D329" s="132"/>
      <c r="E329" s="98" t="e">
        <f>VLOOKUP(D329,'CO AB Dis id'!E340:F374,2,FALSE)</f>
        <v>#N/A</v>
      </c>
      <c r="F329" s="33"/>
      <c r="G329" s="98" t="e">
        <f>VLOOKUP(F329,'CO AB Dis id'!$B$4:$C$61,2,FALSE)</f>
        <v>#N/A</v>
      </c>
      <c r="H329" s="33"/>
      <c r="I329" s="84" t="e">
        <f>VLOOKUP($H329,'Emission Factors'!$B:$E,2,FALSE)</f>
        <v>#N/A</v>
      </c>
      <c r="J329" s="84" t="e">
        <f>VLOOKUP($H329,'Emission Factors'!$B:$E,3,FALSE)</f>
        <v>#N/A</v>
      </c>
      <c r="K329" s="84" t="e">
        <f>VLOOKUP($H329,'Emission Factors'!$B:$E,4,FALSE)</f>
        <v>#N/A</v>
      </c>
      <c r="L329" s="33"/>
      <c r="M329" s="33"/>
      <c r="N329" s="77"/>
      <c r="O329" s="77"/>
      <c r="P329" s="77"/>
      <c r="Q329" s="86"/>
      <c r="R329" s="107" t="e">
        <f>VLOOKUP(I329,'Emission Factors'!C:M,11,FALSE)</f>
        <v>#N/A</v>
      </c>
      <c r="S329" s="109">
        <f>SUMIF('Emission Factors'!$C:$C,'Sample Report Format'!$I329,'Emission Factors'!$M:$M)*SUMIF('Emission Factors'!$C:$C,'Sample Report Format'!$I329,'Emission Factors'!F:F)*$L329/2000</f>
        <v>0</v>
      </c>
      <c r="T329" s="103">
        <f>SUMIF('Emission Factors'!$C:$C,'Sample Report Format'!$I329,'Emission Factors'!$M:$M)*SUMIF('Emission Factors'!$C:$C,'Sample Report Format'!$I329,'Emission Factors'!G:G)*$L329/2000</f>
        <v>0</v>
      </c>
      <c r="U329" s="103">
        <f>SUMIF('Emission Factors'!$C:$C,'Sample Report Format'!$I329,'Emission Factors'!$M:$M)*SUMIF('Emission Factors'!$C:$C,'Sample Report Format'!$I329,'Emission Factors'!H:H)*$L329/2000</f>
        <v>0</v>
      </c>
      <c r="V329" s="103">
        <f>SUMIF('Emission Factors'!$C:$C,'Sample Report Format'!$I329,'Emission Factors'!$M:$M)*SUMIF('Emission Factors'!$C:$C,'Sample Report Format'!$I329,'Emission Factors'!I:I)*$L329/2000</f>
        <v>0</v>
      </c>
      <c r="W329" s="103">
        <f>SUMIF('Emission Factors'!$C:$C,'Sample Report Format'!$I329,'Emission Factors'!$M:$M)*SUMIF('Emission Factors'!$C:$C,'Sample Report Format'!$I329,'Emission Factors'!J:J)*$L329/2000</f>
        <v>0</v>
      </c>
      <c r="X329" s="103">
        <f>SUMIF('Emission Factors'!$C:$C,'Sample Report Format'!$I329,'Emission Factors'!$M:$M)*SUMIF('Emission Factors'!$C:$C,'Sample Report Format'!$I329,'Emission Factors'!K:K)*$L329/2000</f>
        <v>0</v>
      </c>
      <c r="Y329" s="104">
        <f>SUMIF('Emission Factors'!$C:$C,'Sample Report Format'!$I329,'Emission Factors'!$M:$M)*SUMIF('Emission Factors'!$C:$C,'Sample Report Format'!$I329,'Emission Factors'!L:L)*$L329/2000</f>
        <v>0</v>
      </c>
    </row>
    <row r="330" spans="1:25" ht="12.75">
      <c r="A330" s="85"/>
      <c r="B330" s="132"/>
      <c r="C330" s="98" t="e">
        <f>VLOOKUP(B330,'CO AB Dis id'!E324:F338,2,FALSE)</f>
        <v>#N/A</v>
      </c>
      <c r="D330" s="132"/>
      <c r="E330" s="98" t="e">
        <f>VLOOKUP(D330,'CO AB Dis id'!E341:F375,2,FALSE)</f>
        <v>#N/A</v>
      </c>
      <c r="F330" s="33"/>
      <c r="G330" s="98" t="e">
        <f>VLOOKUP(F330,'CO AB Dis id'!$B$4:$C$61,2,FALSE)</f>
        <v>#N/A</v>
      </c>
      <c r="H330" s="33"/>
      <c r="I330" s="84" t="e">
        <f>VLOOKUP($H330,'Emission Factors'!$B:$E,2,FALSE)</f>
        <v>#N/A</v>
      </c>
      <c r="J330" s="84" t="e">
        <f>VLOOKUP($H330,'Emission Factors'!$B:$E,3,FALSE)</f>
        <v>#N/A</v>
      </c>
      <c r="K330" s="84" t="e">
        <f>VLOOKUP($H330,'Emission Factors'!$B:$E,4,FALSE)</f>
        <v>#N/A</v>
      </c>
      <c r="L330" s="33"/>
      <c r="M330" s="33"/>
      <c r="N330" s="77"/>
      <c r="O330" s="77"/>
      <c r="P330" s="77"/>
      <c r="Q330" s="86"/>
      <c r="R330" s="107" t="e">
        <f>VLOOKUP(I330,'Emission Factors'!C:M,11,FALSE)</f>
        <v>#N/A</v>
      </c>
      <c r="S330" s="109">
        <f>SUMIF('Emission Factors'!$C:$C,'Sample Report Format'!$I330,'Emission Factors'!$M:$M)*SUMIF('Emission Factors'!$C:$C,'Sample Report Format'!$I330,'Emission Factors'!F:F)*$L330/2000</f>
        <v>0</v>
      </c>
      <c r="T330" s="103">
        <f>SUMIF('Emission Factors'!$C:$C,'Sample Report Format'!$I330,'Emission Factors'!$M:$M)*SUMIF('Emission Factors'!$C:$C,'Sample Report Format'!$I330,'Emission Factors'!G:G)*$L330/2000</f>
        <v>0</v>
      </c>
      <c r="U330" s="103">
        <f>SUMIF('Emission Factors'!$C:$C,'Sample Report Format'!$I330,'Emission Factors'!$M:$M)*SUMIF('Emission Factors'!$C:$C,'Sample Report Format'!$I330,'Emission Factors'!H:H)*$L330/2000</f>
        <v>0</v>
      </c>
      <c r="V330" s="103">
        <f>SUMIF('Emission Factors'!$C:$C,'Sample Report Format'!$I330,'Emission Factors'!$M:$M)*SUMIF('Emission Factors'!$C:$C,'Sample Report Format'!$I330,'Emission Factors'!I:I)*$L330/2000</f>
        <v>0</v>
      </c>
      <c r="W330" s="103">
        <f>SUMIF('Emission Factors'!$C:$C,'Sample Report Format'!$I330,'Emission Factors'!$M:$M)*SUMIF('Emission Factors'!$C:$C,'Sample Report Format'!$I330,'Emission Factors'!J:J)*$L330/2000</f>
        <v>0</v>
      </c>
      <c r="X330" s="103">
        <f>SUMIF('Emission Factors'!$C:$C,'Sample Report Format'!$I330,'Emission Factors'!$M:$M)*SUMIF('Emission Factors'!$C:$C,'Sample Report Format'!$I330,'Emission Factors'!K:K)*$L330/2000</f>
        <v>0</v>
      </c>
      <c r="Y330" s="104">
        <f>SUMIF('Emission Factors'!$C:$C,'Sample Report Format'!$I330,'Emission Factors'!$M:$M)*SUMIF('Emission Factors'!$C:$C,'Sample Report Format'!$I330,'Emission Factors'!L:L)*$L330/2000</f>
        <v>0</v>
      </c>
    </row>
    <row r="331" spans="1:25" ht="12.75">
      <c r="A331" s="85"/>
      <c r="B331" s="132"/>
      <c r="C331" s="98" t="e">
        <f>VLOOKUP(B331,'CO AB Dis id'!E325:F339,2,FALSE)</f>
        <v>#N/A</v>
      </c>
      <c r="D331" s="132"/>
      <c r="E331" s="98" t="e">
        <f>VLOOKUP(D331,'CO AB Dis id'!E342:F376,2,FALSE)</f>
        <v>#N/A</v>
      </c>
      <c r="F331" s="33"/>
      <c r="G331" s="98" t="e">
        <f>VLOOKUP(F331,'CO AB Dis id'!$B$4:$C$61,2,FALSE)</f>
        <v>#N/A</v>
      </c>
      <c r="H331" s="33"/>
      <c r="I331" s="84" t="e">
        <f>VLOOKUP($H331,'Emission Factors'!$B:$E,2,FALSE)</f>
        <v>#N/A</v>
      </c>
      <c r="J331" s="84" t="e">
        <f>VLOOKUP($H331,'Emission Factors'!$B:$E,3,FALSE)</f>
        <v>#N/A</v>
      </c>
      <c r="K331" s="84" t="e">
        <f>VLOOKUP($H331,'Emission Factors'!$B:$E,4,FALSE)</f>
        <v>#N/A</v>
      </c>
      <c r="L331" s="33"/>
      <c r="M331" s="33"/>
      <c r="N331" s="77"/>
      <c r="O331" s="77"/>
      <c r="P331" s="77"/>
      <c r="Q331" s="86"/>
      <c r="R331" s="107" t="e">
        <f>VLOOKUP(I331,'Emission Factors'!C:M,11,FALSE)</f>
        <v>#N/A</v>
      </c>
      <c r="S331" s="109">
        <f>SUMIF('Emission Factors'!$C:$C,'Sample Report Format'!$I331,'Emission Factors'!$M:$M)*SUMIF('Emission Factors'!$C:$C,'Sample Report Format'!$I331,'Emission Factors'!F:F)*$L331/2000</f>
        <v>0</v>
      </c>
      <c r="T331" s="103">
        <f>SUMIF('Emission Factors'!$C:$C,'Sample Report Format'!$I331,'Emission Factors'!$M:$M)*SUMIF('Emission Factors'!$C:$C,'Sample Report Format'!$I331,'Emission Factors'!G:G)*$L331/2000</f>
        <v>0</v>
      </c>
      <c r="U331" s="103">
        <f>SUMIF('Emission Factors'!$C:$C,'Sample Report Format'!$I331,'Emission Factors'!$M:$M)*SUMIF('Emission Factors'!$C:$C,'Sample Report Format'!$I331,'Emission Factors'!H:H)*$L331/2000</f>
        <v>0</v>
      </c>
      <c r="V331" s="103">
        <f>SUMIF('Emission Factors'!$C:$C,'Sample Report Format'!$I331,'Emission Factors'!$M:$M)*SUMIF('Emission Factors'!$C:$C,'Sample Report Format'!$I331,'Emission Factors'!I:I)*$L331/2000</f>
        <v>0</v>
      </c>
      <c r="W331" s="103">
        <f>SUMIF('Emission Factors'!$C:$C,'Sample Report Format'!$I331,'Emission Factors'!$M:$M)*SUMIF('Emission Factors'!$C:$C,'Sample Report Format'!$I331,'Emission Factors'!J:J)*$L331/2000</f>
        <v>0</v>
      </c>
      <c r="X331" s="103">
        <f>SUMIF('Emission Factors'!$C:$C,'Sample Report Format'!$I331,'Emission Factors'!$M:$M)*SUMIF('Emission Factors'!$C:$C,'Sample Report Format'!$I331,'Emission Factors'!K:K)*$L331/2000</f>
        <v>0</v>
      </c>
      <c r="Y331" s="104">
        <f>SUMIF('Emission Factors'!$C:$C,'Sample Report Format'!$I331,'Emission Factors'!$M:$M)*SUMIF('Emission Factors'!$C:$C,'Sample Report Format'!$I331,'Emission Factors'!L:L)*$L331/2000</f>
        <v>0</v>
      </c>
    </row>
    <row r="332" spans="1:25" ht="12.75">
      <c r="A332" s="85"/>
      <c r="B332" s="132"/>
      <c r="C332" s="98" t="e">
        <f>VLOOKUP(B332,'CO AB Dis id'!E326:F340,2,FALSE)</f>
        <v>#N/A</v>
      </c>
      <c r="D332" s="132"/>
      <c r="E332" s="98" t="e">
        <f>VLOOKUP(D332,'CO AB Dis id'!E343:F377,2,FALSE)</f>
        <v>#N/A</v>
      </c>
      <c r="F332" s="33"/>
      <c r="G332" s="98" t="e">
        <f>VLOOKUP(F332,'CO AB Dis id'!$B$4:$C$61,2,FALSE)</f>
        <v>#N/A</v>
      </c>
      <c r="H332" s="33"/>
      <c r="I332" s="84" t="e">
        <f>VLOOKUP($H332,'Emission Factors'!$B:$E,2,FALSE)</f>
        <v>#N/A</v>
      </c>
      <c r="J332" s="84" t="e">
        <f>VLOOKUP($H332,'Emission Factors'!$B:$E,3,FALSE)</f>
        <v>#N/A</v>
      </c>
      <c r="K332" s="84" t="e">
        <f>VLOOKUP($H332,'Emission Factors'!$B:$E,4,FALSE)</f>
        <v>#N/A</v>
      </c>
      <c r="L332" s="33"/>
      <c r="M332" s="33"/>
      <c r="N332" s="77"/>
      <c r="O332" s="77"/>
      <c r="P332" s="77"/>
      <c r="Q332" s="86"/>
      <c r="R332" s="107" t="e">
        <f>VLOOKUP(I332,'Emission Factors'!C:M,11,FALSE)</f>
        <v>#N/A</v>
      </c>
      <c r="S332" s="109">
        <f>SUMIF('Emission Factors'!$C:$C,'Sample Report Format'!$I332,'Emission Factors'!$M:$M)*SUMIF('Emission Factors'!$C:$C,'Sample Report Format'!$I332,'Emission Factors'!F:F)*$L332/2000</f>
        <v>0</v>
      </c>
      <c r="T332" s="103">
        <f>SUMIF('Emission Factors'!$C:$C,'Sample Report Format'!$I332,'Emission Factors'!$M:$M)*SUMIF('Emission Factors'!$C:$C,'Sample Report Format'!$I332,'Emission Factors'!G:G)*$L332/2000</f>
        <v>0</v>
      </c>
      <c r="U332" s="103">
        <f>SUMIF('Emission Factors'!$C:$C,'Sample Report Format'!$I332,'Emission Factors'!$M:$M)*SUMIF('Emission Factors'!$C:$C,'Sample Report Format'!$I332,'Emission Factors'!H:H)*$L332/2000</f>
        <v>0</v>
      </c>
      <c r="V332" s="103">
        <f>SUMIF('Emission Factors'!$C:$C,'Sample Report Format'!$I332,'Emission Factors'!$M:$M)*SUMIF('Emission Factors'!$C:$C,'Sample Report Format'!$I332,'Emission Factors'!I:I)*$L332/2000</f>
        <v>0</v>
      </c>
      <c r="W332" s="103">
        <f>SUMIF('Emission Factors'!$C:$C,'Sample Report Format'!$I332,'Emission Factors'!$M:$M)*SUMIF('Emission Factors'!$C:$C,'Sample Report Format'!$I332,'Emission Factors'!J:J)*$L332/2000</f>
        <v>0</v>
      </c>
      <c r="X332" s="103">
        <f>SUMIF('Emission Factors'!$C:$C,'Sample Report Format'!$I332,'Emission Factors'!$M:$M)*SUMIF('Emission Factors'!$C:$C,'Sample Report Format'!$I332,'Emission Factors'!K:K)*$L332/2000</f>
        <v>0</v>
      </c>
      <c r="Y332" s="104">
        <f>SUMIF('Emission Factors'!$C:$C,'Sample Report Format'!$I332,'Emission Factors'!$M:$M)*SUMIF('Emission Factors'!$C:$C,'Sample Report Format'!$I332,'Emission Factors'!L:L)*$L332/2000</f>
        <v>0</v>
      </c>
    </row>
    <row r="333" spans="1:25" ht="12.75">
      <c r="A333" s="85"/>
      <c r="B333" s="132"/>
      <c r="C333" s="98" t="e">
        <f>VLOOKUP(B333,'CO AB Dis id'!E327:F341,2,FALSE)</f>
        <v>#N/A</v>
      </c>
      <c r="D333" s="132"/>
      <c r="E333" s="98" t="e">
        <f>VLOOKUP(D333,'CO AB Dis id'!E344:F378,2,FALSE)</f>
        <v>#N/A</v>
      </c>
      <c r="F333" s="33"/>
      <c r="G333" s="98" t="e">
        <f>VLOOKUP(F333,'CO AB Dis id'!$B$4:$C$61,2,FALSE)</f>
        <v>#N/A</v>
      </c>
      <c r="H333" s="33"/>
      <c r="I333" s="84" t="e">
        <f>VLOOKUP($H333,'Emission Factors'!$B:$E,2,FALSE)</f>
        <v>#N/A</v>
      </c>
      <c r="J333" s="84" t="e">
        <f>VLOOKUP($H333,'Emission Factors'!$B:$E,3,FALSE)</f>
        <v>#N/A</v>
      </c>
      <c r="K333" s="84" t="e">
        <f>VLOOKUP($H333,'Emission Factors'!$B:$E,4,FALSE)</f>
        <v>#N/A</v>
      </c>
      <c r="L333" s="33"/>
      <c r="M333" s="33"/>
      <c r="N333" s="77"/>
      <c r="O333" s="77"/>
      <c r="P333" s="77"/>
      <c r="Q333" s="86"/>
      <c r="R333" s="107" t="e">
        <f>VLOOKUP(I333,'Emission Factors'!C:M,11,FALSE)</f>
        <v>#N/A</v>
      </c>
      <c r="S333" s="109">
        <f>SUMIF('Emission Factors'!$C:$C,'Sample Report Format'!$I333,'Emission Factors'!$M:$M)*SUMIF('Emission Factors'!$C:$C,'Sample Report Format'!$I333,'Emission Factors'!F:F)*$L333/2000</f>
        <v>0</v>
      </c>
      <c r="T333" s="103">
        <f>SUMIF('Emission Factors'!$C:$C,'Sample Report Format'!$I333,'Emission Factors'!$M:$M)*SUMIF('Emission Factors'!$C:$C,'Sample Report Format'!$I333,'Emission Factors'!G:G)*$L333/2000</f>
        <v>0</v>
      </c>
      <c r="U333" s="103">
        <f>SUMIF('Emission Factors'!$C:$C,'Sample Report Format'!$I333,'Emission Factors'!$M:$M)*SUMIF('Emission Factors'!$C:$C,'Sample Report Format'!$I333,'Emission Factors'!H:H)*$L333/2000</f>
        <v>0</v>
      </c>
      <c r="V333" s="103">
        <f>SUMIF('Emission Factors'!$C:$C,'Sample Report Format'!$I333,'Emission Factors'!$M:$M)*SUMIF('Emission Factors'!$C:$C,'Sample Report Format'!$I333,'Emission Factors'!I:I)*$L333/2000</f>
        <v>0</v>
      </c>
      <c r="W333" s="103">
        <f>SUMIF('Emission Factors'!$C:$C,'Sample Report Format'!$I333,'Emission Factors'!$M:$M)*SUMIF('Emission Factors'!$C:$C,'Sample Report Format'!$I333,'Emission Factors'!J:J)*$L333/2000</f>
        <v>0</v>
      </c>
      <c r="X333" s="103">
        <f>SUMIF('Emission Factors'!$C:$C,'Sample Report Format'!$I333,'Emission Factors'!$M:$M)*SUMIF('Emission Factors'!$C:$C,'Sample Report Format'!$I333,'Emission Factors'!K:K)*$L333/2000</f>
        <v>0</v>
      </c>
      <c r="Y333" s="104">
        <f>SUMIF('Emission Factors'!$C:$C,'Sample Report Format'!$I333,'Emission Factors'!$M:$M)*SUMIF('Emission Factors'!$C:$C,'Sample Report Format'!$I333,'Emission Factors'!L:L)*$L333/2000</f>
        <v>0</v>
      </c>
    </row>
    <row r="334" spans="1:25" ht="12.75">
      <c r="A334" s="85"/>
      <c r="B334" s="132"/>
      <c r="C334" s="98" t="e">
        <f>VLOOKUP(B334,'CO AB Dis id'!E328:F342,2,FALSE)</f>
        <v>#N/A</v>
      </c>
      <c r="D334" s="132"/>
      <c r="E334" s="98" t="e">
        <f>VLOOKUP(D334,'CO AB Dis id'!E345:F379,2,FALSE)</f>
        <v>#N/A</v>
      </c>
      <c r="F334" s="33"/>
      <c r="G334" s="98" t="e">
        <f>VLOOKUP(F334,'CO AB Dis id'!$B$4:$C$61,2,FALSE)</f>
        <v>#N/A</v>
      </c>
      <c r="H334" s="33"/>
      <c r="I334" s="84" t="e">
        <f>VLOOKUP($H334,'Emission Factors'!$B:$E,2,FALSE)</f>
        <v>#N/A</v>
      </c>
      <c r="J334" s="84" t="e">
        <f>VLOOKUP($H334,'Emission Factors'!$B:$E,3,FALSE)</f>
        <v>#N/A</v>
      </c>
      <c r="K334" s="84" t="e">
        <f>VLOOKUP($H334,'Emission Factors'!$B:$E,4,FALSE)</f>
        <v>#N/A</v>
      </c>
      <c r="L334" s="33"/>
      <c r="M334" s="33"/>
      <c r="N334" s="77"/>
      <c r="O334" s="77"/>
      <c r="P334" s="77"/>
      <c r="Q334" s="86"/>
      <c r="R334" s="107" t="e">
        <f>VLOOKUP(I334,'Emission Factors'!C:M,11,FALSE)</f>
        <v>#N/A</v>
      </c>
      <c r="S334" s="109">
        <f>SUMIF('Emission Factors'!$C:$C,'Sample Report Format'!$I334,'Emission Factors'!$M:$M)*SUMIF('Emission Factors'!$C:$C,'Sample Report Format'!$I334,'Emission Factors'!F:F)*$L334/2000</f>
        <v>0</v>
      </c>
      <c r="T334" s="103">
        <f>SUMIF('Emission Factors'!$C:$C,'Sample Report Format'!$I334,'Emission Factors'!$M:$M)*SUMIF('Emission Factors'!$C:$C,'Sample Report Format'!$I334,'Emission Factors'!G:G)*$L334/2000</f>
        <v>0</v>
      </c>
      <c r="U334" s="103">
        <f>SUMIF('Emission Factors'!$C:$C,'Sample Report Format'!$I334,'Emission Factors'!$M:$M)*SUMIF('Emission Factors'!$C:$C,'Sample Report Format'!$I334,'Emission Factors'!H:H)*$L334/2000</f>
        <v>0</v>
      </c>
      <c r="V334" s="103">
        <f>SUMIF('Emission Factors'!$C:$C,'Sample Report Format'!$I334,'Emission Factors'!$M:$M)*SUMIF('Emission Factors'!$C:$C,'Sample Report Format'!$I334,'Emission Factors'!I:I)*$L334/2000</f>
        <v>0</v>
      </c>
      <c r="W334" s="103">
        <f>SUMIF('Emission Factors'!$C:$C,'Sample Report Format'!$I334,'Emission Factors'!$M:$M)*SUMIF('Emission Factors'!$C:$C,'Sample Report Format'!$I334,'Emission Factors'!J:J)*$L334/2000</f>
        <v>0</v>
      </c>
      <c r="X334" s="103">
        <f>SUMIF('Emission Factors'!$C:$C,'Sample Report Format'!$I334,'Emission Factors'!$M:$M)*SUMIF('Emission Factors'!$C:$C,'Sample Report Format'!$I334,'Emission Factors'!K:K)*$L334/2000</f>
        <v>0</v>
      </c>
      <c r="Y334" s="104">
        <f>SUMIF('Emission Factors'!$C:$C,'Sample Report Format'!$I334,'Emission Factors'!$M:$M)*SUMIF('Emission Factors'!$C:$C,'Sample Report Format'!$I334,'Emission Factors'!L:L)*$L334/2000</f>
        <v>0</v>
      </c>
    </row>
    <row r="335" spans="1:25" ht="12.75">
      <c r="A335" s="85"/>
      <c r="B335" s="132"/>
      <c r="C335" s="98" t="e">
        <f>VLOOKUP(B335,'CO AB Dis id'!E329:F343,2,FALSE)</f>
        <v>#N/A</v>
      </c>
      <c r="D335" s="132"/>
      <c r="E335" s="98" t="e">
        <f>VLOOKUP(D335,'CO AB Dis id'!E346:F380,2,FALSE)</f>
        <v>#N/A</v>
      </c>
      <c r="F335" s="33"/>
      <c r="G335" s="98" t="e">
        <f>VLOOKUP(F335,'CO AB Dis id'!$B$4:$C$61,2,FALSE)</f>
        <v>#N/A</v>
      </c>
      <c r="H335" s="33"/>
      <c r="I335" s="84" t="e">
        <f>VLOOKUP($H335,'Emission Factors'!$B:$E,2,FALSE)</f>
        <v>#N/A</v>
      </c>
      <c r="J335" s="84" t="e">
        <f>VLOOKUP($H335,'Emission Factors'!$B:$E,3,FALSE)</f>
        <v>#N/A</v>
      </c>
      <c r="K335" s="84" t="e">
        <f>VLOOKUP($H335,'Emission Factors'!$B:$E,4,FALSE)</f>
        <v>#N/A</v>
      </c>
      <c r="L335" s="33"/>
      <c r="M335" s="33"/>
      <c r="N335" s="77"/>
      <c r="O335" s="77"/>
      <c r="P335" s="77"/>
      <c r="Q335" s="86"/>
      <c r="R335" s="107" t="e">
        <f>VLOOKUP(I335,'Emission Factors'!C:M,11,FALSE)</f>
        <v>#N/A</v>
      </c>
      <c r="S335" s="109">
        <f>SUMIF('Emission Factors'!$C:$C,'Sample Report Format'!$I335,'Emission Factors'!$M:$M)*SUMIF('Emission Factors'!$C:$C,'Sample Report Format'!$I335,'Emission Factors'!F:F)*$L335/2000</f>
        <v>0</v>
      </c>
      <c r="T335" s="103">
        <f>SUMIF('Emission Factors'!$C:$C,'Sample Report Format'!$I335,'Emission Factors'!$M:$M)*SUMIF('Emission Factors'!$C:$C,'Sample Report Format'!$I335,'Emission Factors'!G:G)*$L335/2000</f>
        <v>0</v>
      </c>
      <c r="U335" s="103">
        <f>SUMIF('Emission Factors'!$C:$C,'Sample Report Format'!$I335,'Emission Factors'!$M:$M)*SUMIF('Emission Factors'!$C:$C,'Sample Report Format'!$I335,'Emission Factors'!H:H)*$L335/2000</f>
        <v>0</v>
      </c>
      <c r="V335" s="103">
        <f>SUMIF('Emission Factors'!$C:$C,'Sample Report Format'!$I335,'Emission Factors'!$M:$M)*SUMIF('Emission Factors'!$C:$C,'Sample Report Format'!$I335,'Emission Factors'!I:I)*$L335/2000</f>
        <v>0</v>
      </c>
      <c r="W335" s="103">
        <f>SUMIF('Emission Factors'!$C:$C,'Sample Report Format'!$I335,'Emission Factors'!$M:$M)*SUMIF('Emission Factors'!$C:$C,'Sample Report Format'!$I335,'Emission Factors'!J:J)*$L335/2000</f>
        <v>0</v>
      </c>
      <c r="X335" s="103">
        <f>SUMIF('Emission Factors'!$C:$C,'Sample Report Format'!$I335,'Emission Factors'!$M:$M)*SUMIF('Emission Factors'!$C:$C,'Sample Report Format'!$I335,'Emission Factors'!K:K)*$L335/2000</f>
        <v>0</v>
      </c>
      <c r="Y335" s="104">
        <f>SUMIF('Emission Factors'!$C:$C,'Sample Report Format'!$I335,'Emission Factors'!$M:$M)*SUMIF('Emission Factors'!$C:$C,'Sample Report Format'!$I335,'Emission Factors'!L:L)*$L335/2000</f>
        <v>0</v>
      </c>
    </row>
    <row r="336" spans="1:25" ht="12.75">
      <c r="A336" s="85"/>
      <c r="B336" s="132"/>
      <c r="C336" s="98" t="e">
        <f>VLOOKUP(B336,'CO AB Dis id'!E330:F344,2,FALSE)</f>
        <v>#N/A</v>
      </c>
      <c r="D336" s="132"/>
      <c r="E336" s="98" t="e">
        <f>VLOOKUP(D336,'CO AB Dis id'!E347:F381,2,FALSE)</f>
        <v>#N/A</v>
      </c>
      <c r="F336" s="33"/>
      <c r="G336" s="98" t="e">
        <f>VLOOKUP(F336,'CO AB Dis id'!$B$4:$C$61,2,FALSE)</f>
        <v>#N/A</v>
      </c>
      <c r="H336" s="33"/>
      <c r="I336" s="84" t="e">
        <f>VLOOKUP($H336,'Emission Factors'!$B:$E,2,FALSE)</f>
        <v>#N/A</v>
      </c>
      <c r="J336" s="84" t="e">
        <f>VLOOKUP($H336,'Emission Factors'!$B:$E,3,FALSE)</f>
        <v>#N/A</v>
      </c>
      <c r="K336" s="84" t="e">
        <f>VLOOKUP($H336,'Emission Factors'!$B:$E,4,FALSE)</f>
        <v>#N/A</v>
      </c>
      <c r="L336" s="33"/>
      <c r="M336" s="33"/>
      <c r="N336" s="77"/>
      <c r="O336" s="77"/>
      <c r="P336" s="77"/>
      <c r="Q336" s="86"/>
      <c r="R336" s="107" t="e">
        <f>VLOOKUP(I336,'Emission Factors'!C:M,11,FALSE)</f>
        <v>#N/A</v>
      </c>
      <c r="S336" s="109">
        <f>SUMIF('Emission Factors'!$C:$C,'Sample Report Format'!$I336,'Emission Factors'!$M:$M)*SUMIF('Emission Factors'!$C:$C,'Sample Report Format'!$I336,'Emission Factors'!F:F)*$L336/2000</f>
        <v>0</v>
      </c>
      <c r="T336" s="103">
        <f>SUMIF('Emission Factors'!$C:$C,'Sample Report Format'!$I336,'Emission Factors'!$M:$M)*SUMIF('Emission Factors'!$C:$C,'Sample Report Format'!$I336,'Emission Factors'!G:G)*$L336/2000</f>
        <v>0</v>
      </c>
      <c r="U336" s="103">
        <f>SUMIF('Emission Factors'!$C:$C,'Sample Report Format'!$I336,'Emission Factors'!$M:$M)*SUMIF('Emission Factors'!$C:$C,'Sample Report Format'!$I336,'Emission Factors'!H:H)*$L336/2000</f>
        <v>0</v>
      </c>
      <c r="V336" s="103">
        <f>SUMIF('Emission Factors'!$C:$C,'Sample Report Format'!$I336,'Emission Factors'!$M:$M)*SUMIF('Emission Factors'!$C:$C,'Sample Report Format'!$I336,'Emission Factors'!I:I)*$L336/2000</f>
        <v>0</v>
      </c>
      <c r="W336" s="103">
        <f>SUMIF('Emission Factors'!$C:$C,'Sample Report Format'!$I336,'Emission Factors'!$M:$M)*SUMIF('Emission Factors'!$C:$C,'Sample Report Format'!$I336,'Emission Factors'!J:J)*$L336/2000</f>
        <v>0</v>
      </c>
      <c r="X336" s="103">
        <f>SUMIF('Emission Factors'!$C:$C,'Sample Report Format'!$I336,'Emission Factors'!$M:$M)*SUMIF('Emission Factors'!$C:$C,'Sample Report Format'!$I336,'Emission Factors'!K:K)*$L336/2000</f>
        <v>0</v>
      </c>
      <c r="Y336" s="104">
        <f>SUMIF('Emission Factors'!$C:$C,'Sample Report Format'!$I336,'Emission Factors'!$M:$M)*SUMIF('Emission Factors'!$C:$C,'Sample Report Format'!$I336,'Emission Factors'!L:L)*$L336/2000</f>
        <v>0</v>
      </c>
    </row>
    <row r="337" spans="1:25" ht="12.75">
      <c r="A337" s="85"/>
      <c r="B337" s="132"/>
      <c r="C337" s="98" t="e">
        <f>VLOOKUP(B337,'CO AB Dis id'!E331:F345,2,FALSE)</f>
        <v>#N/A</v>
      </c>
      <c r="D337" s="132"/>
      <c r="E337" s="98" t="e">
        <f>VLOOKUP(D337,'CO AB Dis id'!E348:F382,2,FALSE)</f>
        <v>#N/A</v>
      </c>
      <c r="F337" s="33"/>
      <c r="G337" s="98" t="e">
        <f>VLOOKUP(F337,'CO AB Dis id'!$B$4:$C$61,2,FALSE)</f>
        <v>#N/A</v>
      </c>
      <c r="H337" s="33"/>
      <c r="I337" s="84" t="e">
        <f>VLOOKUP($H337,'Emission Factors'!$B:$E,2,FALSE)</f>
        <v>#N/A</v>
      </c>
      <c r="J337" s="84" t="e">
        <f>VLOOKUP($H337,'Emission Factors'!$B:$E,3,FALSE)</f>
        <v>#N/A</v>
      </c>
      <c r="K337" s="84" t="e">
        <f>VLOOKUP($H337,'Emission Factors'!$B:$E,4,FALSE)</f>
        <v>#N/A</v>
      </c>
      <c r="L337" s="33"/>
      <c r="M337" s="33"/>
      <c r="N337" s="77"/>
      <c r="O337" s="77"/>
      <c r="P337" s="77"/>
      <c r="Q337" s="86"/>
      <c r="R337" s="107" t="e">
        <f>VLOOKUP(I337,'Emission Factors'!C:M,11,FALSE)</f>
        <v>#N/A</v>
      </c>
      <c r="S337" s="109">
        <f>SUMIF('Emission Factors'!$C:$C,'Sample Report Format'!$I337,'Emission Factors'!$M:$M)*SUMIF('Emission Factors'!$C:$C,'Sample Report Format'!$I337,'Emission Factors'!F:F)*$L337/2000</f>
        <v>0</v>
      </c>
      <c r="T337" s="103">
        <f>SUMIF('Emission Factors'!$C:$C,'Sample Report Format'!$I337,'Emission Factors'!$M:$M)*SUMIF('Emission Factors'!$C:$C,'Sample Report Format'!$I337,'Emission Factors'!G:G)*$L337/2000</f>
        <v>0</v>
      </c>
      <c r="U337" s="103">
        <f>SUMIF('Emission Factors'!$C:$C,'Sample Report Format'!$I337,'Emission Factors'!$M:$M)*SUMIF('Emission Factors'!$C:$C,'Sample Report Format'!$I337,'Emission Factors'!H:H)*$L337/2000</f>
        <v>0</v>
      </c>
      <c r="V337" s="103">
        <f>SUMIF('Emission Factors'!$C:$C,'Sample Report Format'!$I337,'Emission Factors'!$M:$M)*SUMIF('Emission Factors'!$C:$C,'Sample Report Format'!$I337,'Emission Factors'!I:I)*$L337/2000</f>
        <v>0</v>
      </c>
      <c r="W337" s="103">
        <f>SUMIF('Emission Factors'!$C:$C,'Sample Report Format'!$I337,'Emission Factors'!$M:$M)*SUMIF('Emission Factors'!$C:$C,'Sample Report Format'!$I337,'Emission Factors'!J:J)*$L337/2000</f>
        <v>0</v>
      </c>
      <c r="X337" s="103">
        <f>SUMIF('Emission Factors'!$C:$C,'Sample Report Format'!$I337,'Emission Factors'!$M:$M)*SUMIF('Emission Factors'!$C:$C,'Sample Report Format'!$I337,'Emission Factors'!K:K)*$L337/2000</f>
        <v>0</v>
      </c>
      <c r="Y337" s="104">
        <f>SUMIF('Emission Factors'!$C:$C,'Sample Report Format'!$I337,'Emission Factors'!$M:$M)*SUMIF('Emission Factors'!$C:$C,'Sample Report Format'!$I337,'Emission Factors'!L:L)*$L337/2000</f>
        <v>0</v>
      </c>
    </row>
    <row r="338" spans="1:25" ht="12.75">
      <c r="A338" s="85"/>
      <c r="B338" s="132"/>
      <c r="C338" s="98" t="e">
        <f>VLOOKUP(B338,'CO AB Dis id'!E332:F346,2,FALSE)</f>
        <v>#N/A</v>
      </c>
      <c r="D338" s="132"/>
      <c r="E338" s="98" t="e">
        <f>VLOOKUP(D338,'CO AB Dis id'!E349:F383,2,FALSE)</f>
        <v>#N/A</v>
      </c>
      <c r="F338" s="33"/>
      <c r="G338" s="98" t="e">
        <f>VLOOKUP(F338,'CO AB Dis id'!$B$4:$C$61,2,FALSE)</f>
        <v>#N/A</v>
      </c>
      <c r="H338" s="33"/>
      <c r="I338" s="84" t="e">
        <f>VLOOKUP($H338,'Emission Factors'!$B:$E,2,FALSE)</f>
        <v>#N/A</v>
      </c>
      <c r="J338" s="84" t="e">
        <f>VLOOKUP($H338,'Emission Factors'!$B:$E,3,FALSE)</f>
        <v>#N/A</v>
      </c>
      <c r="K338" s="84" t="e">
        <f>VLOOKUP($H338,'Emission Factors'!$B:$E,4,FALSE)</f>
        <v>#N/A</v>
      </c>
      <c r="L338" s="33"/>
      <c r="M338" s="33"/>
      <c r="N338" s="77"/>
      <c r="O338" s="77"/>
      <c r="P338" s="77"/>
      <c r="Q338" s="86"/>
      <c r="R338" s="107" t="e">
        <f>VLOOKUP(I338,'Emission Factors'!C:M,11,FALSE)</f>
        <v>#N/A</v>
      </c>
      <c r="S338" s="109">
        <f>SUMIF('Emission Factors'!$C:$C,'Sample Report Format'!$I338,'Emission Factors'!$M:$M)*SUMIF('Emission Factors'!$C:$C,'Sample Report Format'!$I338,'Emission Factors'!F:F)*$L338/2000</f>
        <v>0</v>
      </c>
      <c r="T338" s="103">
        <f>SUMIF('Emission Factors'!$C:$C,'Sample Report Format'!$I338,'Emission Factors'!$M:$M)*SUMIF('Emission Factors'!$C:$C,'Sample Report Format'!$I338,'Emission Factors'!G:G)*$L338/2000</f>
        <v>0</v>
      </c>
      <c r="U338" s="103">
        <f>SUMIF('Emission Factors'!$C:$C,'Sample Report Format'!$I338,'Emission Factors'!$M:$M)*SUMIF('Emission Factors'!$C:$C,'Sample Report Format'!$I338,'Emission Factors'!H:H)*$L338/2000</f>
        <v>0</v>
      </c>
      <c r="V338" s="103">
        <f>SUMIF('Emission Factors'!$C:$C,'Sample Report Format'!$I338,'Emission Factors'!$M:$M)*SUMIF('Emission Factors'!$C:$C,'Sample Report Format'!$I338,'Emission Factors'!I:I)*$L338/2000</f>
        <v>0</v>
      </c>
      <c r="W338" s="103">
        <f>SUMIF('Emission Factors'!$C:$C,'Sample Report Format'!$I338,'Emission Factors'!$M:$M)*SUMIF('Emission Factors'!$C:$C,'Sample Report Format'!$I338,'Emission Factors'!J:J)*$L338/2000</f>
        <v>0</v>
      </c>
      <c r="X338" s="103">
        <f>SUMIF('Emission Factors'!$C:$C,'Sample Report Format'!$I338,'Emission Factors'!$M:$M)*SUMIF('Emission Factors'!$C:$C,'Sample Report Format'!$I338,'Emission Factors'!K:K)*$L338/2000</f>
        <v>0</v>
      </c>
      <c r="Y338" s="104">
        <f>SUMIF('Emission Factors'!$C:$C,'Sample Report Format'!$I338,'Emission Factors'!$M:$M)*SUMIF('Emission Factors'!$C:$C,'Sample Report Format'!$I338,'Emission Factors'!L:L)*$L338/2000</f>
        <v>0</v>
      </c>
    </row>
    <row r="339" spans="1:25" ht="12.75">
      <c r="A339" s="85"/>
      <c r="B339" s="132"/>
      <c r="C339" s="98" t="e">
        <f>VLOOKUP(B339,'CO AB Dis id'!E333:F347,2,FALSE)</f>
        <v>#N/A</v>
      </c>
      <c r="D339" s="132"/>
      <c r="E339" s="98" t="e">
        <f>VLOOKUP(D339,'CO AB Dis id'!E350:F384,2,FALSE)</f>
        <v>#N/A</v>
      </c>
      <c r="F339" s="33"/>
      <c r="G339" s="98" t="e">
        <f>VLOOKUP(F339,'CO AB Dis id'!$B$4:$C$61,2,FALSE)</f>
        <v>#N/A</v>
      </c>
      <c r="H339" s="33"/>
      <c r="I339" s="84" t="e">
        <f>VLOOKUP($H339,'Emission Factors'!$B:$E,2,FALSE)</f>
        <v>#N/A</v>
      </c>
      <c r="J339" s="84" t="e">
        <f>VLOOKUP($H339,'Emission Factors'!$B:$E,3,FALSE)</f>
        <v>#N/A</v>
      </c>
      <c r="K339" s="84" t="e">
        <f>VLOOKUP($H339,'Emission Factors'!$B:$E,4,FALSE)</f>
        <v>#N/A</v>
      </c>
      <c r="L339" s="33"/>
      <c r="M339" s="33"/>
      <c r="N339" s="77"/>
      <c r="O339" s="77"/>
      <c r="P339" s="77"/>
      <c r="Q339" s="86"/>
      <c r="R339" s="107" t="e">
        <f>VLOOKUP(I339,'Emission Factors'!C:M,11,FALSE)</f>
        <v>#N/A</v>
      </c>
      <c r="S339" s="109">
        <f>SUMIF('Emission Factors'!$C:$C,'Sample Report Format'!$I339,'Emission Factors'!$M:$M)*SUMIF('Emission Factors'!$C:$C,'Sample Report Format'!$I339,'Emission Factors'!F:F)*$L339/2000</f>
        <v>0</v>
      </c>
      <c r="T339" s="103">
        <f>SUMIF('Emission Factors'!$C:$C,'Sample Report Format'!$I339,'Emission Factors'!$M:$M)*SUMIF('Emission Factors'!$C:$C,'Sample Report Format'!$I339,'Emission Factors'!G:G)*$L339/2000</f>
        <v>0</v>
      </c>
      <c r="U339" s="103">
        <f>SUMIF('Emission Factors'!$C:$C,'Sample Report Format'!$I339,'Emission Factors'!$M:$M)*SUMIF('Emission Factors'!$C:$C,'Sample Report Format'!$I339,'Emission Factors'!H:H)*$L339/2000</f>
        <v>0</v>
      </c>
      <c r="V339" s="103">
        <f>SUMIF('Emission Factors'!$C:$C,'Sample Report Format'!$I339,'Emission Factors'!$M:$M)*SUMIF('Emission Factors'!$C:$C,'Sample Report Format'!$I339,'Emission Factors'!I:I)*$L339/2000</f>
        <v>0</v>
      </c>
      <c r="W339" s="103">
        <f>SUMIF('Emission Factors'!$C:$C,'Sample Report Format'!$I339,'Emission Factors'!$M:$M)*SUMIF('Emission Factors'!$C:$C,'Sample Report Format'!$I339,'Emission Factors'!J:J)*$L339/2000</f>
        <v>0</v>
      </c>
      <c r="X339" s="103">
        <f>SUMIF('Emission Factors'!$C:$C,'Sample Report Format'!$I339,'Emission Factors'!$M:$M)*SUMIF('Emission Factors'!$C:$C,'Sample Report Format'!$I339,'Emission Factors'!K:K)*$L339/2000</f>
        <v>0</v>
      </c>
      <c r="Y339" s="104">
        <f>SUMIF('Emission Factors'!$C:$C,'Sample Report Format'!$I339,'Emission Factors'!$M:$M)*SUMIF('Emission Factors'!$C:$C,'Sample Report Format'!$I339,'Emission Factors'!L:L)*$L339/2000</f>
        <v>0</v>
      </c>
    </row>
    <row r="340" spans="1:25" ht="12.75">
      <c r="A340" s="85"/>
      <c r="B340" s="132"/>
      <c r="C340" s="98" t="e">
        <f>VLOOKUP(B340,'CO AB Dis id'!E334:F348,2,FALSE)</f>
        <v>#N/A</v>
      </c>
      <c r="D340" s="132"/>
      <c r="E340" s="98" t="e">
        <f>VLOOKUP(D340,'CO AB Dis id'!E351:F385,2,FALSE)</f>
        <v>#N/A</v>
      </c>
      <c r="F340" s="33"/>
      <c r="G340" s="98" t="e">
        <f>VLOOKUP(F340,'CO AB Dis id'!$B$4:$C$61,2,FALSE)</f>
        <v>#N/A</v>
      </c>
      <c r="H340" s="33"/>
      <c r="I340" s="84" t="e">
        <f>VLOOKUP($H340,'Emission Factors'!$B:$E,2,FALSE)</f>
        <v>#N/A</v>
      </c>
      <c r="J340" s="84" t="e">
        <f>VLOOKUP($H340,'Emission Factors'!$B:$E,3,FALSE)</f>
        <v>#N/A</v>
      </c>
      <c r="K340" s="84" t="e">
        <f>VLOOKUP($H340,'Emission Factors'!$B:$E,4,FALSE)</f>
        <v>#N/A</v>
      </c>
      <c r="L340" s="33"/>
      <c r="M340" s="33"/>
      <c r="N340" s="77"/>
      <c r="O340" s="77"/>
      <c r="P340" s="77"/>
      <c r="Q340" s="86"/>
      <c r="R340" s="107" t="e">
        <f>VLOOKUP(I340,'Emission Factors'!C:M,11,FALSE)</f>
        <v>#N/A</v>
      </c>
      <c r="S340" s="109">
        <f>SUMIF('Emission Factors'!$C:$C,'Sample Report Format'!$I340,'Emission Factors'!$M:$M)*SUMIF('Emission Factors'!$C:$C,'Sample Report Format'!$I340,'Emission Factors'!F:F)*$L340/2000</f>
        <v>0</v>
      </c>
      <c r="T340" s="103">
        <f>SUMIF('Emission Factors'!$C:$C,'Sample Report Format'!$I340,'Emission Factors'!$M:$M)*SUMIF('Emission Factors'!$C:$C,'Sample Report Format'!$I340,'Emission Factors'!G:G)*$L340/2000</f>
        <v>0</v>
      </c>
      <c r="U340" s="103">
        <f>SUMIF('Emission Factors'!$C:$C,'Sample Report Format'!$I340,'Emission Factors'!$M:$M)*SUMIF('Emission Factors'!$C:$C,'Sample Report Format'!$I340,'Emission Factors'!H:H)*$L340/2000</f>
        <v>0</v>
      </c>
      <c r="V340" s="103">
        <f>SUMIF('Emission Factors'!$C:$C,'Sample Report Format'!$I340,'Emission Factors'!$M:$M)*SUMIF('Emission Factors'!$C:$C,'Sample Report Format'!$I340,'Emission Factors'!I:I)*$L340/2000</f>
        <v>0</v>
      </c>
      <c r="W340" s="103">
        <f>SUMIF('Emission Factors'!$C:$C,'Sample Report Format'!$I340,'Emission Factors'!$M:$M)*SUMIF('Emission Factors'!$C:$C,'Sample Report Format'!$I340,'Emission Factors'!J:J)*$L340/2000</f>
        <v>0</v>
      </c>
      <c r="X340" s="103">
        <f>SUMIF('Emission Factors'!$C:$C,'Sample Report Format'!$I340,'Emission Factors'!$M:$M)*SUMIF('Emission Factors'!$C:$C,'Sample Report Format'!$I340,'Emission Factors'!K:K)*$L340/2000</f>
        <v>0</v>
      </c>
      <c r="Y340" s="104">
        <f>SUMIF('Emission Factors'!$C:$C,'Sample Report Format'!$I340,'Emission Factors'!$M:$M)*SUMIF('Emission Factors'!$C:$C,'Sample Report Format'!$I340,'Emission Factors'!L:L)*$L340/2000</f>
        <v>0</v>
      </c>
    </row>
    <row r="341" spans="1:25" ht="12.75">
      <c r="A341" s="85"/>
      <c r="B341" s="132"/>
      <c r="C341" s="98" t="e">
        <f>VLOOKUP(B341,'CO AB Dis id'!E335:F349,2,FALSE)</f>
        <v>#N/A</v>
      </c>
      <c r="D341" s="132"/>
      <c r="E341" s="98" t="e">
        <f>VLOOKUP(D341,'CO AB Dis id'!E352:F386,2,FALSE)</f>
        <v>#N/A</v>
      </c>
      <c r="F341" s="33"/>
      <c r="G341" s="98" t="e">
        <f>VLOOKUP(F341,'CO AB Dis id'!$B$4:$C$61,2,FALSE)</f>
        <v>#N/A</v>
      </c>
      <c r="H341" s="33"/>
      <c r="I341" s="84" t="e">
        <f>VLOOKUP($H341,'Emission Factors'!$B:$E,2,FALSE)</f>
        <v>#N/A</v>
      </c>
      <c r="J341" s="84" t="e">
        <f>VLOOKUP($H341,'Emission Factors'!$B:$E,3,FALSE)</f>
        <v>#N/A</v>
      </c>
      <c r="K341" s="84" t="e">
        <f>VLOOKUP($H341,'Emission Factors'!$B:$E,4,FALSE)</f>
        <v>#N/A</v>
      </c>
      <c r="L341" s="33"/>
      <c r="M341" s="33"/>
      <c r="N341" s="77"/>
      <c r="O341" s="77"/>
      <c r="P341" s="77"/>
      <c r="Q341" s="86"/>
      <c r="R341" s="107" t="e">
        <f>VLOOKUP(I341,'Emission Factors'!C:M,11,FALSE)</f>
        <v>#N/A</v>
      </c>
      <c r="S341" s="109">
        <f>SUMIF('Emission Factors'!$C:$C,'Sample Report Format'!$I341,'Emission Factors'!$M:$M)*SUMIF('Emission Factors'!$C:$C,'Sample Report Format'!$I341,'Emission Factors'!F:F)*$L341/2000</f>
        <v>0</v>
      </c>
      <c r="T341" s="103">
        <f>SUMIF('Emission Factors'!$C:$C,'Sample Report Format'!$I341,'Emission Factors'!$M:$M)*SUMIF('Emission Factors'!$C:$C,'Sample Report Format'!$I341,'Emission Factors'!G:G)*$L341/2000</f>
        <v>0</v>
      </c>
      <c r="U341" s="103">
        <f>SUMIF('Emission Factors'!$C:$C,'Sample Report Format'!$I341,'Emission Factors'!$M:$M)*SUMIF('Emission Factors'!$C:$C,'Sample Report Format'!$I341,'Emission Factors'!H:H)*$L341/2000</f>
        <v>0</v>
      </c>
      <c r="V341" s="103">
        <f>SUMIF('Emission Factors'!$C:$C,'Sample Report Format'!$I341,'Emission Factors'!$M:$M)*SUMIF('Emission Factors'!$C:$C,'Sample Report Format'!$I341,'Emission Factors'!I:I)*$L341/2000</f>
        <v>0</v>
      </c>
      <c r="W341" s="103">
        <f>SUMIF('Emission Factors'!$C:$C,'Sample Report Format'!$I341,'Emission Factors'!$M:$M)*SUMIF('Emission Factors'!$C:$C,'Sample Report Format'!$I341,'Emission Factors'!J:J)*$L341/2000</f>
        <v>0</v>
      </c>
      <c r="X341" s="103">
        <f>SUMIF('Emission Factors'!$C:$C,'Sample Report Format'!$I341,'Emission Factors'!$M:$M)*SUMIF('Emission Factors'!$C:$C,'Sample Report Format'!$I341,'Emission Factors'!K:K)*$L341/2000</f>
        <v>0</v>
      </c>
      <c r="Y341" s="104">
        <f>SUMIF('Emission Factors'!$C:$C,'Sample Report Format'!$I341,'Emission Factors'!$M:$M)*SUMIF('Emission Factors'!$C:$C,'Sample Report Format'!$I341,'Emission Factors'!L:L)*$L341/2000</f>
        <v>0</v>
      </c>
    </row>
    <row r="342" spans="1:25" ht="12.75">
      <c r="A342" s="85"/>
      <c r="B342" s="132"/>
      <c r="C342" s="98" t="e">
        <f>VLOOKUP(B342,'CO AB Dis id'!E336:F350,2,FALSE)</f>
        <v>#N/A</v>
      </c>
      <c r="D342" s="132"/>
      <c r="E342" s="98" t="e">
        <f>VLOOKUP(D342,'CO AB Dis id'!E353:F387,2,FALSE)</f>
        <v>#N/A</v>
      </c>
      <c r="F342" s="33"/>
      <c r="G342" s="98" t="e">
        <f>VLOOKUP(F342,'CO AB Dis id'!$B$4:$C$61,2,FALSE)</f>
        <v>#N/A</v>
      </c>
      <c r="H342" s="33"/>
      <c r="I342" s="84" t="e">
        <f>VLOOKUP($H342,'Emission Factors'!$B:$E,2,FALSE)</f>
        <v>#N/A</v>
      </c>
      <c r="J342" s="84" t="e">
        <f>VLOOKUP($H342,'Emission Factors'!$B:$E,3,FALSE)</f>
        <v>#N/A</v>
      </c>
      <c r="K342" s="84" t="e">
        <f>VLOOKUP($H342,'Emission Factors'!$B:$E,4,FALSE)</f>
        <v>#N/A</v>
      </c>
      <c r="L342" s="33"/>
      <c r="M342" s="33"/>
      <c r="N342" s="77"/>
      <c r="O342" s="77"/>
      <c r="P342" s="77"/>
      <c r="Q342" s="86"/>
      <c r="R342" s="107" t="e">
        <f>VLOOKUP(I342,'Emission Factors'!C:M,11,FALSE)</f>
        <v>#N/A</v>
      </c>
      <c r="S342" s="109">
        <f>SUMIF('Emission Factors'!$C:$C,'Sample Report Format'!$I342,'Emission Factors'!$M:$M)*SUMIF('Emission Factors'!$C:$C,'Sample Report Format'!$I342,'Emission Factors'!F:F)*$L342/2000</f>
        <v>0</v>
      </c>
      <c r="T342" s="103">
        <f>SUMIF('Emission Factors'!$C:$C,'Sample Report Format'!$I342,'Emission Factors'!$M:$M)*SUMIF('Emission Factors'!$C:$C,'Sample Report Format'!$I342,'Emission Factors'!G:G)*$L342/2000</f>
        <v>0</v>
      </c>
      <c r="U342" s="103">
        <f>SUMIF('Emission Factors'!$C:$C,'Sample Report Format'!$I342,'Emission Factors'!$M:$M)*SUMIF('Emission Factors'!$C:$C,'Sample Report Format'!$I342,'Emission Factors'!H:H)*$L342/2000</f>
        <v>0</v>
      </c>
      <c r="V342" s="103">
        <f>SUMIF('Emission Factors'!$C:$C,'Sample Report Format'!$I342,'Emission Factors'!$M:$M)*SUMIF('Emission Factors'!$C:$C,'Sample Report Format'!$I342,'Emission Factors'!I:I)*$L342/2000</f>
        <v>0</v>
      </c>
      <c r="W342" s="103">
        <f>SUMIF('Emission Factors'!$C:$C,'Sample Report Format'!$I342,'Emission Factors'!$M:$M)*SUMIF('Emission Factors'!$C:$C,'Sample Report Format'!$I342,'Emission Factors'!J:J)*$L342/2000</f>
        <v>0</v>
      </c>
      <c r="X342" s="103">
        <f>SUMIF('Emission Factors'!$C:$C,'Sample Report Format'!$I342,'Emission Factors'!$M:$M)*SUMIF('Emission Factors'!$C:$C,'Sample Report Format'!$I342,'Emission Factors'!K:K)*$L342/2000</f>
        <v>0</v>
      </c>
      <c r="Y342" s="104">
        <f>SUMIF('Emission Factors'!$C:$C,'Sample Report Format'!$I342,'Emission Factors'!$M:$M)*SUMIF('Emission Factors'!$C:$C,'Sample Report Format'!$I342,'Emission Factors'!L:L)*$L342/2000</f>
        <v>0</v>
      </c>
    </row>
    <row r="343" spans="1:25" ht="12.75">
      <c r="A343" s="85"/>
      <c r="B343" s="132"/>
      <c r="C343" s="98" t="e">
        <f>VLOOKUP(B343,'CO AB Dis id'!E337:F351,2,FALSE)</f>
        <v>#N/A</v>
      </c>
      <c r="D343" s="132"/>
      <c r="E343" s="98" t="e">
        <f>VLOOKUP(D343,'CO AB Dis id'!E354:F388,2,FALSE)</f>
        <v>#N/A</v>
      </c>
      <c r="F343" s="33"/>
      <c r="G343" s="98" t="e">
        <f>VLOOKUP(F343,'CO AB Dis id'!$B$4:$C$61,2,FALSE)</f>
        <v>#N/A</v>
      </c>
      <c r="H343" s="33"/>
      <c r="I343" s="84" t="e">
        <f>VLOOKUP($H343,'Emission Factors'!$B:$E,2,FALSE)</f>
        <v>#N/A</v>
      </c>
      <c r="J343" s="84" t="e">
        <f>VLOOKUP($H343,'Emission Factors'!$B:$E,3,FALSE)</f>
        <v>#N/A</v>
      </c>
      <c r="K343" s="84" t="e">
        <f>VLOOKUP($H343,'Emission Factors'!$B:$E,4,FALSE)</f>
        <v>#N/A</v>
      </c>
      <c r="L343" s="33"/>
      <c r="M343" s="33"/>
      <c r="N343" s="77"/>
      <c r="O343" s="77"/>
      <c r="P343" s="77"/>
      <c r="Q343" s="86"/>
      <c r="R343" s="107" t="e">
        <f>VLOOKUP(I343,'Emission Factors'!C:M,11,FALSE)</f>
        <v>#N/A</v>
      </c>
      <c r="S343" s="109">
        <f>SUMIF('Emission Factors'!$C:$C,'Sample Report Format'!$I343,'Emission Factors'!$M:$M)*SUMIF('Emission Factors'!$C:$C,'Sample Report Format'!$I343,'Emission Factors'!F:F)*$L343/2000</f>
        <v>0</v>
      </c>
      <c r="T343" s="103">
        <f>SUMIF('Emission Factors'!$C:$C,'Sample Report Format'!$I343,'Emission Factors'!$M:$M)*SUMIF('Emission Factors'!$C:$C,'Sample Report Format'!$I343,'Emission Factors'!G:G)*$L343/2000</f>
        <v>0</v>
      </c>
      <c r="U343" s="103">
        <f>SUMIF('Emission Factors'!$C:$C,'Sample Report Format'!$I343,'Emission Factors'!$M:$M)*SUMIF('Emission Factors'!$C:$C,'Sample Report Format'!$I343,'Emission Factors'!H:H)*$L343/2000</f>
        <v>0</v>
      </c>
      <c r="V343" s="103">
        <f>SUMIF('Emission Factors'!$C:$C,'Sample Report Format'!$I343,'Emission Factors'!$M:$M)*SUMIF('Emission Factors'!$C:$C,'Sample Report Format'!$I343,'Emission Factors'!I:I)*$L343/2000</f>
        <v>0</v>
      </c>
      <c r="W343" s="103">
        <f>SUMIF('Emission Factors'!$C:$C,'Sample Report Format'!$I343,'Emission Factors'!$M:$M)*SUMIF('Emission Factors'!$C:$C,'Sample Report Format'!$I343,'Emission Factors'!J:J)*$L343/2000</f>
        <v>0</v>
      </c>
      <c r="X343" s="103">
        <f>SUMIF('Emission Factors'!$C:$C,'Sample Report Format'!$I343,'Emission Factors'!$M:$M)*SUMIF('Emission Factors'!$C:$C,'Sample Report Format'!$I343,'Emission Factors'!K:K)*$L343/2000</f>
        <v>0</v>
      </c>
      <c r="Y343" s="104">
        <f>SUMIF('Emission Factors'!$C:$C,'Sample Report Format'!$I343,'Emission Factors'!$M:$M)*SUMIF('Emission Factors'!$C:$C,'Sample Report Format'!$I343,'Emission Factors'!L:L)*$L343/2000</f>
        <v>0</v>
      </c>
    </row>
    <row r="344" spans="1:25" ht="12.75">
      <c r="A344" s="85"/>
      <c r="B344" s="132"/>
      <c r="C344" s="98" t="e">
        <f>VLOOKUP(B344,'CO AB Dis id'!E338:F352,2,FALSE)</f>
        <v>#N/A</v>
      </c>
      <c r="D344" s="132"/>
      <c r="E344" s="98" t="e">
        <f>VLOOKUP(D344,'CO AB Dis id'!E355:F389,2,FALSE)</f>
        <v>#N/A</v>
      </c>
      <c r="F344" s="33"/>
      <c r="G344" s="98" t="e">
        <f>VLOOKUP(F344,'CO AB Dis id'!$B$4:$C$61,2,FALSE)</f>
        <v>#N/A</v>
      </c>
      <c r="H344" s="33"/>
      <c r="I344" s="84" t="e">
        <f>VLOOKUP($H344,'Emission Factors'!$B:$E,2,FALSE)</f>
        <v>#N/A</v>
      </c>
      <c r="J344" s="84" t="e">
        <f>VLOOKUP($H344,'Emission Factors'!$B:$E,3,FALSE)</f>
        <v>#N/A</v>
      </c>
      <c r="K344" s="84" t="e">
        <f>VLOOKUP($H344,'Emission Factors'!$B:$E,4,FALSE)</f>
        <v>#N/A</v>
      </c>
      <c r="L344" s="33"/>
      <c r="M344" s="33"/>
      <c r="N344" s="77"/>
      <c r="O344" s="77"/>
      <c r="P344" s="77"/>
      <c r="Q344" s="86"/>
      <c r="R344" s="107" t="e">
        <f>VLOOKUP(I344,'Emission Factors'!C:M,11,FALSE)</f>
        <v>#N/A</v>
      </c>
      <c r="S344" s="109">
        <f>SUMIF('Emission Factors'!$C:$C,'Sample Report Format'!$I344,'Emission Factors'!$M:$M)*SUMIF('Emission Factors'!$C:$C,'Sample Report Format'!$I344,'Emission Factors'!F:F)*$L344/2000</f>
        <v>0</v>
      </c>
      <c r="T344" s="103">
        <f>SUMIF('Emission Factors'!$C:$C,'Sample Report Format'!$I344,'Emission Factors'!$M:$M)*SUMIF('Emission Factors'!$C:$C,'Sample Report Format'!$I344,'Emission Factors'!G:G)*$L344/2000</f>
        <v>0</v>
      </c>
      <c r="U344" s="103">
        <f>SUMIF('Emission Factors'!$C:$C,'Sample Report Format'!$I344,'Emission Factors'!$M:$M)*SUMIF('Emission Factors'!$C:$C,'Sample Report Format'!$I344,'Emission Factors'!H:H)*$L344/2000</f>
        <v>0</v>
      </c>
      <c r="V344" s="103">
        <f>SUMIF('Emission Factors'!$C:$C,'Sample Report Format'!$I344,'Emission Factors'!$M:$M)*SUMIF('Emission Factors'!$C:$C,'Sample Report Format'!$I344,'Emission Factors'!I:I)*$L344/2000</f>
        <v>0</v>
      </c>
      <c r="W344" s="103">
        <f>SUMIF('Emission Factors'!$C:$C,'Sample Report Format'!$I344,'Emission Factors'!$M:$M)*SUMIF('Emission Factors'!$C:$C,'Sample Report Format'!$I344,'Emission Factors'!J:J)*$L344/2000</f>
        <v>0</v>
      </c>
      <c r="X344" s="103">
        <f>SUMIF('Emission Factors'!$C:$C,'Sample Report Format'!$I344,'Emission Factors'!$M:$M)*SUMIF('Emission Factors'!$C:$C,'Sample Report Format'!$I344,'Emission Factors'!K:K)*$L344/2000</f>
        <v>0</v>
      </c>
      <c r="Y344" s="104">
        <f>SUMIF('Emission Factors'!$C:$C,'Sample Report Format'!$I344,'Emission Factors'!$M:$M)*SUMIF('Emission Factors'!$C:$C,'Sample Report Format'!$I344,'Emission Factors'!L:L)*$L344/2000</f>
        <v>0</v>
      </c>
    </row>
    <row r="345" spans="1:25" ht="12.75">
      <c r="A345" s="85"/>
      <c r="B345" s="132"/>
      <c r="C345" s="98" t="e">
        <f>VLOOKUP(B345,'CO AB Dis id'!E339:F353,2,FALSE)</f>
        <v>#N/A</v>
      </c>
      <c r="D345" s="132"/>
      <c r="E345" s="98" t="e">
        <f>VLOOKUP(D345,'CO AB Dis id'!E356:F390,2,FALSE)</f>
        <v>#N/A</v>
      </c>
      <c r="F345" s="33"/>
      <c r="G345" s="98" t="e">
        <f>VLOOKUP(F345,'CO AB Dis id'!$B$4:$C$61,2,FALSE)</f>
        <v>#N/A</v>
      </c>
      <c r="H345" s="33"/>
      <c r="I345" s="84" t="e">
        <f>VLOOKUP($H345,'Emission Factors'!$B:$E,2,FALSE)</f>
        <v>#N/A</v>
      </c>
      <c r="J345" s="84" t="e">
        <f>VLOOKUP($H345,'Emission Factors'!$B:$E,3,FALSE)</f>
        <v>#N/A</v>
      </c>
      <c r="K345" s="84" t="e">
        <f>VLOOKUP($H345,'Emission Factors'!$B:$E,4,FALSE)</f>
        <v>#N/A</v>
      </c>
      <c r="L345" s="33"/>
      <c r="M345" s="33"/>
      <c r="N345" s="77"/>
      <c r="O345" s="77"/>
      <c r="P345" s="77"/>
      <c r="Q345" s="86"/>
      <c r="R345" s="107" t="e">
        <f>VLOOKUP(I345,'Emission Factors'!C:M,11,FALSE)</f>
        <v>#N/A</v>
      </c>
      <c r="S345" s="109">
        <f>SUMIF('Emission Factors'!$C:$C,'Sample Report Format'!$I345,'Emission Factors'!$M:$M)*SUMIF('Emission Factors'!$C:$C,'Sample Report Format'!$I345,'Emission Factors'!F:F)*$L345/2000</f>
        <v>0</v>
      </c>
      <c r="T345" s="103">
        <f>SUMIF('Emission Factors'!$C:$C,'Sample Report Format'!$I345,'Emission Factors'!$M:$M)*SUMIF('Emission Factors'!$C:$C,'Sample Report Format'!$I345,'Emission Factors'!G:G)*$L345/2000</f>
        <v>0</v>
      </c>
      <c r="U345" s="103">
        <f>SUMIF('Emission Factors'!$C:$C,'Sample Report Format'!$I345,'Emission Factors'!$M:$M)*SUMIF('Emission Factors'!$C:$C,'Sample Report Format'!$I345,'Emission Factors'!H:H)*$L345/2000</f>
        <v>0</v>
      </c>
      <c r="V345" s="103">
        <f>SUMIF('Emission Factors'!$C:$C,'Sample Report Format'!$I345,'Emission Factors'!$M:$M)*SUMIF('Emission Factors'!$C:$C,'Sample Report Format'!$I345,'Emission Factors'!I:I)*$L345/2000</f>
        <v>0</v>
      </c>
      <c r="W345" s="103">
        <f>SUMIF('Emission Factors'!$C:$C,'Sample Report Format'!$I345,'Emission Factors'!$M:$M)*SUMIF('Emission Factors'!$C:$C,'Sample Report Format'!$I345,'Emission Factors'!J:J)*$L345/2000</f>
        <v>0</v>
      </c>
      <c r="X345" s="103">
        <f>SUMIF('Emission Factors'!$C:$C,'Sample Report Format'!$I345,'Emission Factors'!$M:$M)*SUMIF('Emission Factors'!$C:$C,'Sample Report Format'!$I345,'Emission Factors'!K:K)*$L345/2000</f>
        <v>0</v>
      </c>
      <c r="Y345" s="104">
        <f>SUMIF('Emission Factors'!$C:$C,'Sample Report Format'!$I345,'Emission Factors'!$M:$M)*SUMIF('Emission Factors'!$C:$C,'Sample Report Format'!$I345,'Emission Factors'!L:L)*$L345/2000</f>
        <v>0</v>
      </c>
    </row>
    <row r="346" spans="1:25" ht="12.75">
      <c r="A346" s="85"/>
      <c r="B346" s="132"/>
      <c r="C346" s="98" t="e">
        <f>VLOOKUP(B346,'CO AB Dis id'!E340:F354,2,FALSE)</f>
        <v>#N/A</v>
      </c>
      <c r="D346" s="132"/>
      <c r="E346" s="98" t="e">
        <f>VLOOKUP(D346,'CO AB Dis id'!E357:F391,2,FALSE)</f>
        <v>#N/A</v>
      </c>
      <c r="F346" s="33"/>
      <c r="G346" s="98" t="e">
        <f>VLOOKUP(F346,'CO AB Dis id'!$B$4:$C$61,2,FALSE)</f>
        <v>#N/A</v>
      </c>
      <c r="H346" s="33"/>
      <c r="I346" s="84" t="e">
        <f>VLOOKUP($H346,'Emission Factors'!$B:$E,2,FALSE)</f>
        <v>#N/A</v>
      </c>
      <c r="J346" s="84" t="e">
        <f>VLOOKUP($H346,'Emission Factors'!$B:$E,3,FALSE)</f>
        <v>#N/A</v>
      </c>
      <c r="K346" s="84" t="e">
        <f>VLOOKUP($H346,'Emission Factors'!$B:$E,4,FALSE)</f>
        <v>#N/A</v>
      </c>
      <c r="L346" s="33"/>
      <c r="M346" s="33"/>
      <c r="N346" s="77"/>
      <c r="O346" s="77"/>
      <c r="P346" s="77"/>
      <c r="Q346" s="86"/>
      <c r="R346" s="107" t="e">
        <f>VLOOKUP(I346,'Emission Factors'!C:M,11,FALSE)</f>
        <v>#N/A</v>
      </c>
      <c r="S346" s="109">
        <f>SUMIF('Emission Factors'!$C:$C,'Sample Report Format'!$I346,'Emission Factors'!$M:$M)*SUMIF('Emission Factors'!$C:$C,'Sample Report Format'!$I346,'Emission Factors'!F:F)*$L346/2000</f>
        <v>0</v>
      </c>
      <c r="T346" s="103">
        <f>SUMIF('Emission Factors'!$C:$C,'Sample Report Format'!$I346,'Emission Factors'!$M:$M)*SUMIF('Emission Factors'!$C:$C,'Sample Report Format'!$I346,'Emission Factors'!G:G)*$L346/2000</f>
        <v>0</v>
      </c>
      <c r="U346" s="103">
        <f>SUMIF('Emission Factors'!$C:$C,'Sample Report Format'!$I346,'Emission Factors'!$M:$M)*SUMIF('Emission Factors'!$C:$C,'Sample Report Format'!$I346,'Emission Factors'!H:H)*$L346/2000</f>
        <v>0</v>
      </c>
      <c r="V346" s="103">
        <f>SUMIF('Emission Factors'!$C:$C,'Sample Report Format'!$I346,'Emission Factors'!$M:$M)*SUMIF('Emission Factors'!$C:$C,'Sample Report Format'!$I346,'Emission Factors'!I:I)*$L346/2000</f>
        <v>0</v>
      </c>
      <c r="W346" s="103">
        <f>SUMIF('Emission Factors'!$C:$C,'Sample Report Format'!$I346,'Emission Factors'!$M:$M)*SUMIF('Emission Factors'!$C:$C,'Sample Report Format'!$I346,'Emission Factors'!J:J)*$L346/2000</f>
        <v>0</v>
      </c>
      <c r="X346" s="103">
        <f>SUMIF('Emission Factors'!$C:$C,'Sample Report Format'!$I346,'Emission Factors'!$M:$M)*SUMIF('Emission Factors'!$C:$C,'Sample Report Format'!$I346,'Emission Factors'!K:K)*$L346/2000</f>
        <v>0</v>
      </c>
      <c r="Y346" s="104">
        <f>SUMIF('Emission Factors'!$C:$C,'Sample Report Format'!$I346,'Emission Factors'!$M:$M)*SUMIF('Emission Factors'!$C:$C,'Sample Report Format'!$I346,'Emission Factors'!L:L)*$L346/2000</f>
        <v>0</v>
      </c>
    </row>
    <row r="347" spans="1:25" ht="12.75">
      <c r="A347" s="85"/>
      <c r="B347" s="132"/>
      <c r="C347" s="98" t="e">
        <f>VLOOKUP(B347,'CO AB Dis id'!E341:F355,2,FALSE)</f>
        <v>#N/A</v>
      </c>
      <c r="D347" s="132"/>
      <c r="E347" s="98" t="e">
        <f>VLOOKUP(D347,'CO AB Dis id'!E358:F392,2,FALSE)</f>
        <v>#N/A</v>
      </c>
      <c r="F347" s="33"/>
      <c r="G347" s="98" t="e">
        <f>VLOOKUP(F347,'CO AB Dis id'!$B$4:$C$61,2,FALSE)</f>
        <v>#N/A</v>
      </c>
      <c r="H347" s="33"/>
      <c r="I347" s="84" t="e">
        <f>VLOOKUP($H347,'Emission Factors'!$B:$E,2,FALSE)</f>
        <v>#N/A</v>
      </c>
      <c r="J347" s="84" t="e">
        <f>VLOOKUP($H347,'Emission Factors'!$B:$E,3,FALSE)</f>
        <v>#N/A</v>
      </c>
      <c r="K347" s="84" t="e">
        <f>VLOOKUP($H347,'Emission Factors'!$B:$E,4,FALSE)</f>
        <v>#N/A</v>
      </c>
      <c r="L347" s="33"/>
      <c r="M347" s="33"/>
      <c r="N347" s="77"/>
      <c r="O347" s="77"/>
      <c r="P347" s="77"/>
      <c r="Q347" s="86"/>
      <c r="R347" s="107" t="e">
        <f>VLOOKUP(I347,'Emission Factors'!C:M,11,FALSE)</f>
        <v>#N/A</v>
      </c>
      <c r="S347" s="109">
        <f>SUMIF('Emission Factors'!$C:$C,'Sample Report Format'!$I347,'Emission Factors'!$M:$M)*SUMIF('Emission Factors'!$C:$C,'Sample Report Format'!$I347,'Emission Factors'!F:F)*$L347/2000</f>
        <v>0</v>
      </c>
      <c r="T347" s="103">
        <f>SUMIF('Emission Factors'!$C:$C,'Sample Report Format'!$I347,'Emission Factors'!$M:$M)*SUMIF('Emission Factors'!$C:$C,'Sample Report Format'!$I347,'Emission Factors'!G:G)*$L347/2000</f>
        <v>0</v>
      </c>
      <c r="U347" s="103">
        <f>SUMIF('Emission Factors'!$C:$C,'Sample Report Format'!$I347,'Emission Factors'!$M:$M)*SUMIF('Emission Factors'!$C:$C,'Sample Report Format'!$I347,'Emission Factors'!H:H)*$L347/2000</f>
        <v>0</v>
      </c>
      <c r="V347" s="103">
        <f>SUMIF('Emission Factors'!$C:$C,'Sample Report Format'!$I347,'Emission Factors'!$M:$M)*SUMIF('Emission Factors'!$C:$C,'Sample Report Format'!$I347,'Emission Factors'!I:I)*$L347/2000</f>
        <v>0</v>
      </c>
      <c r="W347" s="103">
        <f>SUMIF('Emission Factors'!$C:$C,'Sample Report Format'!$I347,'Emission Factors'!$M:$M)*SUMIF('Emission Factors'!$C:$C,'Sample Report Format'!$I347,'Emission Factors'!J:J)*$L347/2000</f>
        <v>0</v>
      </c>
      <c r="X347" s="103">
        <f>SUMIF('Emission Factors'!$C:$C,'Sample Report Format'!$I347,'Emission Factors'!$M:$M)*SUMIF('Emission Factors'!$C:$C,'Sample Report Format'!$I347,'Emission Factors'!K:K)*$L347/2000</f>
        <v>0</v>
      </c>
      <c r="Y347" s="104">
        <f>SUMIF('Emission Factors'!$C:$C,'Sample Report Format'!$I347,'Emission Factors'!$M:$M)*SUMIF('Emission Factors'!$C:$C,'Sample Report Format'!$I347,'Emission Factors'!L:L)*$L347/2000</f>
        <v>0</v>
      </c>
    </row>
    <row r="348" spans="1:25" ht="12.75">
      <c r="A348" s="85"/>
      <c r="B348" s="132"/>
      <c r="C348" s="98" t="e">
        <f>VLOOKUP(B348,'CO AB Dis id'!E342:F356,2,FALSE)</f>
        <v>#N/A</v>
      </c>
      <c r="D348" s="132"/>
      <c r="E348" s="98" t="e">
        <f>VLOOKUP(D348,'CO AB Dis id'!E359:F393,2,FALSE)</f>
        <v>#N/A</v>
      </c>
      <c r="F348" s="33"/>
      <c r="G348" s="98" t="e">
        <f>VLOOKUP(F348,'CO AB Dis id'!$B$4:$C$61,2,FALSE)</f>
        <v>#N/A</v>
      </c>
      <c r="H348" s="33"/>
      <c r="I348" s="84" t="e">
        <f>VLOOKUP($H348,'Emission Factors'!$B:$E,2,FALSE)</f>
        <v>#N/A</v>
      </c>
      <c r="J348" s="84" t="e">
        <f>VLOOKUP($H348,'Emission Factors'!$B:$E,3,FALSE)</f>
        <v>#N/A</v>
      </c>
      <c r="K348" s="84" t="e">
        <f>VLOOKUP($H348,'Emission Factors'!$B:$E,4,FALSE)</f>
        <v>#N/A</v>
      </c>
      <c r="L348" s="33"/>
      <c r="M348" s="33"/>
      <c r="N348" s="77"/>
      <c r="O348" s="77"/>
      <c r="P348" s="77"/>
      <c r="Q348" s="86"/>
      <c r="R348" s="107" t="e">
        <f>VLOOKUP(I348,'Emission Factors'!C:M,11,FALSE)</f>
        <v>#N/A</v>
      </c>
      <c r="S348" s="109">
        <f>SUMIF('Emission Factors'!$C:$C,'Sample Report Format'!$I348,'Emission Factors'!$M:$M)*SUMIF('Emission Factors'!$C:$C,'Sample Report Format'!$I348,'Emission Factors'!F:F)*$L348/2000</f>
        <v>0</v>
      </c>
      <c r="T348" s="103">
        <f>SUMIF('Emission Factors'!$C:$C,'Sample Report Format'!$I348,'Emission Factors'!$M:$M)*SUMIF('Emission Factors'!$C:$C,'Sample Report Format'!$I348,'Emission Factors'!G:G)*$L348/2000</f>
        <v>0</v>
      </c>
      <c r="U348" s="103">
        <f>SUMIF('Emission Factors'!$C:$C,'Sample Report Format'!$I348,'Emission Factors'!$M:$M)*SUMIF('Emission Factors'!$C:$C,'Sample Report Format'!$I348,'Emission Factors'!H:H)*$L348/2000</f>
        <v>0</v>
      </c>
      <c r="V348" s="103">
        <f>SUMIF('Emission Factors'!$C:$C,'Sample Report Format'!$I348,'Emission Factors'!$M:$M)*SUMIF('Emission Factors'!$C:$C,'Sample Report Format'!$I348,'Emission Factors'!I:I)*$L348/2000</f>
        <v>0</v>
      </c>
      <c r="W348" s="103">
        <f>SUMIF('Emission Factors'!$C:$C,'Sample Report Format'!$I348,'Emission Factors'!$M:$M)*SUMIF('Emission Factors'!$C:$C,'Sample Report Format'!$I348,'Emission Factors'!J:J)*$L348/2000</f>
        <v>0</v>
      </c>
      <c r="X348" s="103">
        <f>SUMIF('Emission Factors'!$C:$C,'Sample Report Format'!$I348,'Emission Factors'!$M:$M)*SUMIF('Emission Factors'!$C:$C,'Sample Report Format'!$I348,'Emission Factors'!K:K)*$L348/2000</f>
        <v>0</v>
      </c>
      <c r="Y348" s="104">
        <f>SUMIF('Emission Factors'!$C:$C,'Sample Report Format'!$I348,'Emission Factors'!$M:$M)*SUMIF('Emission Factors'!$C:$C,'Sample Report Format'!$I348,'Emission Factors'!L:L)*$L348/2000</f>
        <v>0</v>
      </c>
    </row>
    <row r="349" spans="1:25" ht="12.75">
      <c r="A349" s="85"/>
      <c r="B349" s="132"/>
      <c r="C349" s="98" t="e">
        <f>VLOOKUP(B349,'CO AB Dis id'!E343:F357,2,FALSE)</f>
        <v>#N/A</v>
      </c>
      <c r="D349" s="132"/>
      <c r="E349" s="98" t="e">
        <f>VLOOKUP(D349,'CO AB Dis id'!E360:F394,2,FALSE)</f>
        <v>#N/A</v>
      </c>
      <c r="F349" s="33"/>
      <c r="G349" s="98" t="e">
        <f>VLOOKUP(F349,'CO AB Dis id'!$B$4:$C$61,2,FALSE)</f>
        <v>#N/A</v>
      </c>
      <c r="H349" s="33"/>
      <c r="I349" s="84" t="e">
        <f>VLOOKUP($H349,'Emission Factors'!$B:$E,2,FALSE)</f>
        <v>#N/A</v>
      </c>
      <c r="J349" s="84" t="e">
        <f>VLOOKUP($H349,'Emission Factors'!$B:$E,3,FALSE)</f>
        <v>#N/A</v>
      </c>
      <c r="K349" s="84" t="e">
        <f>VLOOKUP($H349,'Emission Factors'!$B:$E,4,FALSE)</f>
        <v>#N/A</v>
      </c>
      <c r="L349" s="33"/>
      <c r="M349" s="33"/>
      <c r="N349" s="77"/>
      <c r="O349" s="77"/>
      <c r="P349" s="77"/>
      <c r="Q349" s="86"/>
      <c r="R349" s="107" t="e">
        <f>VLOOKUP(I349,'Emission Factors'!C:M,11,FALSE)</f>
        <v>#N/A</v>
      </c>
      <c r="S349" s="109">
        <f>SUMIF('Emission Factors'!$C:$C,'Sample Report Format'!$I349,'Emission Factors'!$M:$M)*SUMIF('Emission Factors'!$C:$C,'Sample Report Format'!$I349,'Emission Factors'!F:F)*$L349/2000</f>
        <v>0</v>
      </c>
      <c r="T349" s="103">
        <f>SUMIF('Emission Factors'!$C:$C,'Sample Report Format'!$I349,'Emission Factors'!$M:$M)*SUMIF('Emission Factors'!$C:$C,'Sample Report Format'!$I349,'Emission Factors'!G:G)*$L349/2000</f>
        <v>0</v>
      </c>
      <c r="U349" s="103">
        <f>SUMIF('Emission Factors'!$C:$C,'Sample Report Format'!$I349,'Emission Factors'!$M:$M)*SUMIF('Emission Factors'!$C:$C,'Sample Report Format'!$I349,'Emission Factors'!H:H)*$L349/2000</f>
        <v>0</v>
      </c>
      <c r="V349" s="103">
        <f>SUMIF('Emission Factors'!$C:$C,'Sample Report Format'!$I349,'Emission Factors'!$M:$M)*SUMIF('Emission Factors'!$C:$C,'Sample Report Format'!$I349,'Emission Factors'!I:I)*$L349/2000</f>
        <v>0</v>
      </c>
      <c r="W349" s="103">
        <f>SUMIF('Emission Factors'!$C:$C,'Sample Report Format'!$I349,'Emission Factors'!$M:$M)*SUMIF('Emission Factors'!$C:$C,'Sample Report Format'!$I349,'Emission Factors'!J:J)*$L349/2000</f>
        <v>0</v>
      </c>
      <c r="X349" s="103">
        <f>SUMIF('Emission Factors'!$C:$C,'Sample Report Format'!$I349,'Emission Factors'!$M:$M)*SUMIF('Emission Factors'!$C:$C,'Sample Report Format'!$I349,'Emission Factors'!K:K)*$L349/2000</f>
        <v>0</v>
      </c>
      <c r="Y349" s="104">
        <f>SUMIF('Emission Factors'!$C:$C,'Sample Report Format'!$I349,'Emission Factors'!$M:$M)*SUMIF('Emission Factors'!$C:$C,'Sample Report Format'!$I349,'Emission Factors'!L:L)*$L349/2000</f>
        <v>0</v>
      </c>
    </row>
    <row r="350" spans="1:25" ht="12.75">
      <c r="A350" s="85"/>
      <c r="B350" s="132"/>
      <c r="C350" s="98" t="e">
        <f>VLOOKUP(B350,'CO AB Dis id'!E344:F358,2,FALSE)</f>
        <v>#N/A</v>
      </c>
      <c r="D350" s="132"/>
      <c r="E350" s="98" t="e">
        <f>VLOOKUP(D350,'CO AB Dis id'!E361:F395,2,FALSE)</f>
        <v>#N/A</v>
      </c>
      <c r="F350" s="33"/>
      <c r="G350" s="98" t="e">
        <f>VLOOKUP(F350,'CO AB Dis id'!$B$4:$C$61,2,FALSE)</f>
        <v>#N/A</v>
      </c>
      <c r="H350" s="33"/>
      <c r="I350" s="84" t="e">
        <f>VLOOKUP($H350,'Emission Factors'!$B:$E,2,FALSE)</f>
        <v>#N/A</v>
      </c>
      <c r="J350" s="84" t="e">
        <f>VLOOKUP($H350,'Emission Factors'!$B:$E,3,FALSE)</f>
        <v>#N/A</v>
      </c>
      <c r="K350" s="84" t="e">
        <f>VLOOKUP($H350,'Emission Factors'!$B:$E,4,FALSE)</f>
        <v>#N/A</v>
      </c>
      <c r="L350" s="33"/>
      <c r="M350" s="33"/>
      <c r="N350" s="77"/>
      <c r="O350" s="77"/>
      <c r="P350" s="77"/>
      <c r="Q350" s="86"/>
      <c r="R350" s="107" t="e">
        <f>VLOOKUP(I350,'Emission Factors'!C:M,11,FALSE)</f>
        <v>#N/A</v>
      </c>
      <c r="S350" s="109">
        <f>SUMIF('Emission Factors'!$C:$C,'Sample Report Format'!$I350,'Emission Factors'!$M:$M)*SUMIF('Emission Factors'!$C:$C,'Sample Report Format'!$I350,'Emission Factors'!F:F)*$L350/2000</f>
        <v>0</v>
      </c>
      <c r="T350" s="103">
        <f>SUMIF('Emission Factors'!$C:$C,'Sample Report Format'!$I350,'Emission Factors'!$M:$M)*SUMIF('Emission Factors'!$C:$C,'Sample Report Format'!$I350,'Emission Factors'!G:G)*$L350/2000</f>
        <v>0</v>
      </c>
      <c r="U350" s="103">
        <f>SUMIF('Emission Factors'!$C:$C,'Sample Report Format'!$I350,'Emission Factors'!$M:$M)*SUMIF('Emission Factors'!$C:$C,'Sample Report Format'!$I350,'Emission Factors'!H:H)*$L350/2000</f>
        <v>0</v>
      </c>
      <c r="V350" s="103">
        <f>SUMIF('Emission Factors'!$C:$C,'Sample Report Format'!$I350,'Emission Factors'!$M:$M)*SUMIF('Emission Factors'!$C:$C,'Sample Report Format'!$I350,'Emission Factors'!I:I)*$L350/2000</f>
        <v>0</v>
      </c>
      <c r="W350" s="103">
        <f>SUMIF('Emission Factors'!$C:$C,'Sample Report Format'!$I350,'Emission Factors'!$M:$M)*SUMIF('Emission Factors'!$C:$C,'Sample Report Format'!$I350,'Emission Factors'!J:J)*$L350/2000</f>
        <v>0</v>
      </c>
      <c r="X350" s="103">
        <f>SUMIF('Emission Factors'!$C:$C,'Sample Report Format'!$I350,'Emission Factors'!$M:$M)*SUMIF('Emission Factors'!$C:$C,'Sample Report Format'!$I350,'Emission Factors'!K:K)*$L350/2000</f>
        <v>0</v>
      </c>
      <c r="Y350" s="104">
        <f>SUMIF('Emission Factors'!$C:$C,'Sample Report Format'!$I350,'Emission Factors'!$M:$M)*SUMIF('Emission Factors'!$C:$C,'Sample Report Format'!$I350,'Emission Factors'!L:L)*$L350/2000</f>
        <v>0</v>
      </c>
    </row>
    <row r="351" spans="1:25" ht="12.75">
      <c r="A351" s="85"/>
      <c r="B351" s="132"/>
      <c r="C351" s="98" t="e">
        <f>VLOOKUP(B351,'CO AB Dis id'!E345:F359,2,FALSE)</f>
        <v>#N/A</v>
      </c>
      <c r="D351" s="132"/>
      <c r="E351" s="98" t="e">
        <f>VLOOKUP(D351,'CO AB Dis id'!E362:F396,2,FALSE)</f>
        <v>#N/A</v>
      </c>
      <c r="F351" s="33"/>
      <c r="G351" s="98" t="e">
        <f>VLOOKUP(F351,'CO AB Dis id'!$B$4:$C$61,2,FALSE)</f>
        <v>#N/A</v>
      </c>
      <c r="H351" s="33"/>
      <c r="I351" s="84" t="e">
        <f>VLOOKUP($H351,'Emission Factors'!$B:$E,2,FALSE)</f>
        <v>#N/A</v>
      </c>
      <c r="J351" s="84" t="e">
        <f>VLOOKUP($H351,'Emission Factors'!$B:$E,3,FALSE)</f>
        <v>#N/A</v>
      </c>
      <c r="K351" s="84" t="e">
        <f>VLOOKUP($H351,'Emission Factors'!$B:$E,4,FALSE)</f>
        <v>#N/A</v>
      </c>
      <c r="L351" s="33"/>
      <c r="M351" s="33"/>
      <c r="N351" s="77"/>
      <c r="O351" s="77"/>
      <c r="P351" s="77"/>
      <c r="Q351" s="86"/>
      <c r="R351" s="107" t="e">
        <f>VLOOKUP(I351,'Emission Factors'!C:M,11,FALSE)</f>
        <v>#N/A</v>
      </c>
      <c r="S351" s="109">
        <f>SUMIF('Emission Factors'!$C:$C,'Sample Report Format'!$I351,'Emission Factors'!$M:$M)*SUMIF('Emission Factors'!$C:$C,'Sample Report Format'!$I351,'Emission Factors'!F:F)*$L351/2000</f>
        <v>0</v>
      </c>
      <c r="T351" s="103">
        <f>SUMIF('Emission Factors'!$C:$C,'Sample Report Format'!$I351,'Emission Factors'!$M:$M)*SUMIF('Emission Factors'!$C:$C,'Sample Report Format'!$I351,'Emission Factors'!G:G)*$L351/2000</f>
        <v>0</v>
      </c>
      <c r="U351" s="103">
        <f>SUMIF('Emission Factors'!$C:$C,'Sample Report Format'!$I351,'Emission Factors'!$M:$M)*SUMIF('Emission Factors'!$C:$C,'Sample Report Format'!$I351,'Emission Factors'!H:H)*$L351/2000</f>
        <v>0</v>
      </c>
      <c r="V351" s="103">
        <f>SUMIF('Emission Factors'!$C:$C,'Sample Report Format'!$I351,'Emission Factors'!$M:$M)*SUMIF('Emission Factors'!$C:$C,'Sample Report Format'!$I351,'Emission Factors'!I:I)*$L351/2000</f>
        <v>0</v>
      </c>
      <c r="W351" s="103">
        <f>SUMIF('Emission Factors'!$C:$C,'Sample Report Format'!$I351,'Emission Factors'!$M:$M)*SUMIF('Emission Factors'!$C:$C,'Sample Report Format'!$I351,'Emission Factors'!J:J)*$L351/2000</f>
        <v>0</v>
      </c>
      <c r="X351" s="103">
        <f>SUMIF('Emission Factors'!$C:$C,'Sample Report Format'!$I351,'Emission Factors'!$M:$M)*SUMIF('Emission Factors'!$C:$C,'Sample Report Format'!$I351,'Emission Factors'!K:K)*$L351/2000</f>
        <v>0</v>
      </c>
      <c r="Y351" s="104">
        <f>SUMIF('Emission Factors'!$C:$C,'Sample Report Format'!$I351,'Emission Factors'!$M:$M)*SUMIF('Emission Factors'!$C:$C,'Sample Report Format'!$I351,'Emission Factors'!L:L)*$L351/2000</f>
        <v>0</v>
      </c>
    </row>
    <row r="352" spans="1:25" ht="12.75">
      <c r="A352" s="85"/>
      <c r="B352" s="132"/>
      <c r="C352" s="98" t="e">
        <f>VLOOKUP(B352,'CO AB Dis id'!E346:F360,2,FALSE)</f>
        <v>#N/A</v>
      </c>
      <c r="D352" s="132"/>
      <c r="E352" s="98" t="e">
        <f>VLOOKUP(D352,'CO AB Dis id'!E363:F397,2,FALSE)</f>
        <v>#N/A</v>
      </c>
      <c r="F352" s="33"/>
      <c r="G352" s="98" t="e">
        <f>VLOOKUP(F352,'CO AB Dis id'!$B$4:$C$61,2,FALSE)</f>
        <v>#N/A</v>
      </c>
      <c r="H352" s="33"/>
      <c r="I352" s="84" t="e">
        <f>VLOOKUP($H352,'Emission Factors'!$B:$E,2,FALSE)</f>
        <v>#N/A</v>
      </c>
      <c r="J352" s="84" t="e">
        <f>VLOOKUP($H352,'Emission Factors'!$B:$E,3,FALSE)</f>
        <v>#N/A</v>
      </c>
      <c r="K352" s="84" t="e">
        <f>VLOOKUP($H352,'Emission Factors'!$B:$E,4,FALSE)</f>
        <v>#N/A</v>
      </c>
      <c r="L352" s="33"/>
      <c r="M352" s="33"/>
      <c r="N352" s="77"/>
      <c r="O352" s="77"/>
      <c r="P352" s="77"/>
      <c r="Q352" s="86"/>
      <c r="R352" s="107" t="e">
        <f>VLOOKUP(I352,'Emission Factors'!C:M,11,FALSE)</f>
        <v>#N/A</v>
      </c>
      <c r="S352" s="109">
        <f>SUMIF('Emission Factors'!$C:$C,'Sample Report Format'!$I352,'Emission Factors'!$M:$M)*SUMIF('Emission Factors'!$C:$C,'Sample Report Format'!$I352,'Emission Factors'!F:F)*$L352/2000</f>
        <v>0</v>
      </c>
      <c r="T352" s="103">
        <f>SUMIF('Emission Factors'!$C:$C,'Sample Report Format'!$I352,'Emission Factors'!$M:$M)*SUMIF('Emission Factors'!$C:$C,'Sample Report Format'!$I352,'Emission Factors'!G:G)*$L352/2000</f>
        <v>0</v>
      </c>
      <c r="U352" s="103">
        <f>SUMIF('Emission Factors'!$C:$C,'Sample Report Format'!$I352,'Emission Factors'!$M:$M)*SUMIF('Emission Factors'!$C:$C,'Sample Report Format'!$I352,'Emission Factors'!H:H)*$L352/2000</f>
        <v>0</v>
      </c>
      <c r="V352" s="103">
        <f>SUMIF('Emission Factors'!$C:$C,'Sample Report Format'!$I352,'Emission Factors'!$M:$M)*SUMIF('Emission Factors'!$C:$C,'Sample Report Format'!$I352,'Emission Factors'!I:I)*$L352/2000</f>
        <v>0</v>
      </c>
      <c r="W352" s="103">
        <f>SUMIF('Emission Factors'!$C:$C,'Sample Report Format'!$I352,'Emission Factors'!$M:$M)*SUMIF('Emission Factors'!$C:$C,'Sample Report Format'!$I352,'Emission Factors'!J:J)*$L352/2000</f>
        <v>0</v>
      </c>
      <c r="X352" s="103">
        <f>SUMIF('Emission Factors'!$C:$C,'Sample Report Format'!$I352,'Emission Factors'!$M:$M)*SUMIF('Emission Factors'!$C:$C,'Sample Report Format'!$I352,'Emission Factors'!K:K)*$L352/2000</f>
        <v>0</v>
      </c>
      <c r="Y352" s="104">
        <f>SUMIF('Emission Factors'!$C:$C,'Sample Report Format'!$I352,'Emission Factors'!$M:$M)*SUMIF('Emission Factors'!$C:$C,'Sample Report Format'!$I352,'Emission Factors'!L:L)*$L352/2000</f>
        <v>0</v>
      </c>
    </row>
    <row r="353" spans="1:25" ht="12.75">
      <c r="A353" s="85"/>
      <c r="B353" s="132"/>
      <c r="C353" s="98" t="e">
        <f>VLOOKUP(B353,'CO AB Dis id'!E347:F361,2,FALSE)</f>
        <v>#N/A</v>
      </c>
      <c r="D353" s="132"/>
      <c r="E353" s="98" t="e">
        <f>VLOOKUP(D353,'CO AB Dis id'!E364:F398,2,FALSE)</f>
        <v>#N/A</v>
      </c>
      <c r="F353" s="33"/>
      <c r="G353" s="98" t="e">
        <f>VLOOKUP(F353,'CO AB Dis id'!$B$4:$C$61,2,FALSE)</f>
        <v>#N/A</v>
      </c>
      <c r="H353" s="33"/>
      <c r="I353" s="84" t="e">
        <f>VLOOKUP($H353,'Emission Factors'!$B:$E,2,FALSE)</f>
        <v>#N/A</v>
      </c>
      <c r="J353" s="84" t="e">
        <f>VLOOKUP($H353,'Emission Factors'!$B:$E,3,FALSE)</f>
        <v>#N/A</v>
      </c>
      <c r="K353" s="84" t="e">
        <f>VLOOKUP($H353,'Emission Factors'!$B:$E,4,FALSE)</f>
        <v>#N/A</v>
      </c>
      <c r="L353" s="33"/>
      <c r="M353" s="33"/>
      <c r="N353" s="77"/>
      <c r="O353" s="77"/>
      <c r="P353" s="77"/>
      <c r="Q353" s="86"/>
      <c r="R353" s="107" t="e">
        <f>VLOOKUP(I353,'Emission Factors'!C:M,11,FALSE)</f>
        <v>#N/A</v>
      </c>
      <c r="S353" s="109">
        <f>SUMIF('Emission Factors'!$C:$C,'Sample Report Format'!$I353,'Emission Factors'!$M:$M)*SUMIF('Emission Factors'!$C:$C,'Sample Report Format'!$I353,'Emission Factors'!F:F)*$L353/2000</f>
        <v>0</v>
      </c>
      <c r="T353" s="103">
        <f>SUMIF('Emission Factors'!$C:$C,'Sample Report Format'!$I353,'Emission Factors'!$M:$M)*SUMIF('Emission Factors'!$C:$C,'Sample Report Format'!$I353,'Emission Factors'!G:G)*$L353/2000</f>
        <v>0</v>
      </c>
      <c r="U353" s="103">
        <f>SUMIF('Emission Factors'!$C:$C,'Sample Report Format'!$I353,'Emission Factors'!$M:$M)*SUMIF('Emission Factors'!$C:$C,'Sample Report Format'!$I353,'Emission Factors'!H:H)*$L353/2000</f>
        <v>0</v>
      </c>
      <c r="V353" s="103">
        <f>SUMIF('Emission Factors'!$C:$C,'Sample Report Format'!$I353,'Emission Factors'!$M:$M)*SUMIF('Emission Factors'!$C:$C,'Sample Report Format'!$I353,'Emission Factors'!I:I)*$L353/2000</f>
        <v>0</v>
      </c>
      <c r="W353" s="103">
        <f>SUMIF('Emission Factors'!$C:$C,'Sample Report Format'!$I353,'Emission Factors'!$M:$M)*SUMIF('Emission Factors'!$C:$C,'Sample Report Format'!$I353,'Emission Factors'!J:J)*$L353/2000</f>
        <v>0</v>
      </c>
      <c r="X353" s="103">
        <f>SUMIF('Emission Factors'!$C:$C,'Sample Report Format'!$I353,'Emission Factors'!$M:$M)*SUMIF('Emission Factors'!$C:$C,'Sample Report Format'!$I353,'Emission Factors'!K:K)*$L353/2000</f>
        <v>0</v>
      </c>
      <c r="Y353" s="104">
        <f>SUMIF('Emission Factors'!$C:$C,'Sample Report Format'!$I353,'Emission Factors'!$M:$M)*SUMIF('Emission Factors'!$C:$C,'Sample Report Format'!$I353,'Emission Factors'!L:L)*$L353/2000</f>
        <v>0</v>
      </c>
    </row>
    <row r="354" spans="1:25" ht="12.75">
      <c r="A354" s="85"/>
      <c r="B354" s="132"/>
      <c r="C354" s="98" t="e">
        <f>VLOOKUP(B354,'CO AB Dis id'!E348:F362,2,FALSE)</f>
        <v>#N/A</v>
      </c>
      <c r="D354" s="132"/>
      <c r="E354" s="98" t="e">
        <f>VLOOKUP(D354,'CO AB Dis id'!E365:F399,2,FALSE)</f>
        <v>#N/A</v>
      </c>
      <c r="F354" s="33"/>
      <c r="G354" s="98" t="e">
        <f>VLOOKUP(F354,'CO AB Dis id'!$B$4:$C$61,2,FALSE)</f>
        <v>#N/A</v>
      </c>
      <c r="H354" s="33"/>
      <c r="I354" s="84" t="e">
        <f>VLOOKUP($H354,'Emission Factors'!$B:$E,2,FALSE)</f>
        <v>#N/A</v>
      </c>
      <c r="J354" s="84" t="e">
        <f>VLOOKUP($H354,'Emission Factors'!$B:$E,3,FALSE)</f>
        <v>#N/A</v>
      </c>
      <c r="K354" s="84" t="e">
        <f>VLOOKUP($H354,'Emission Factors'!$B:$E,4,FALSE)</f>
        <v>#N/A</v>
      </c>
      <c r="L354" s="33"/>
      <c r="M354" s="33"/>
      <c r="N354" s="77"/>
      <c r="O354" s="77"/>
      <c r="P354" s="77"/>
      <c r="Q354" s="86"/>
      <c r="R354" s="107" t="e">
        <f>VLOOKUP(I354,'Emission Factors'!C:M,11,FALSE)</f>
        <v>#N/A</v>
      </c>
      <c r="S354" s="109">
        <f>SUMIF('Emission Factors'!$C:$C,'Sample Report Format'!$I354,'Emission Factors'!$M:$M)*SUMIF('Emission Factors'!$C:$C,'Sample Report Format'!$I354,'Emission Factors'!F:F)*$L354/2000</f>
        <v>0</v>
      </c>
      <c r="T354" s="103">
        <f>SUMIF('Emission Factors'!$C:$C,'Sample Report Format'!$I354,'Emission Factors'!$M:$M)*SUMIF('Emission Factors'!$C:$C,'Sample Report Format'!$I354,'Emission Factors'!G:G)*$L354/2000</f>
        <v>0</v>
      </c>
      <c r="U354" s="103">
        <f>SUMIF('Emission Factors'!$C:$C,'Sample Report Format'!$I354,'Emission Factors'!$M:$M)*SUMIF('Emission Factors'!$C:$C,'Sample Report Format'!$I354,'Emission Factors'!H:H)*$L354/2000</f>
        <v>0</v>
      </c>
      <c r="V354" s="103">
        <f>SUMIF('Emission Factors'!$C:$C,'Sample Report Format'!$I354,'Emission Factors'!$M:$M)*SUMIF('Emission Factors'!$C:$C,'Sample Report Format'!$I354,'Emission Factors'!I:I)*$L354/2000</f>
        <v>0</v>
      </c>
      <c r="W354" s="103">
        <f>SUMIF('Emission Factors'!$C:$C,'Sample Report Format'!$I354,'Emission Factors'!$M:$M)*SUMIF('Emission Factors'!$C:$C,'Sample Report Format'!$I354,'Emission Factors'!J:J)*$L354/2000</f>
        <v>0</v>
      </c>
      <c r="X354" s="103">
        <f>SUMIF('Emission Factors'!$C:$C,'Sample Report Format'!$I354,'Emission Factors'!$M:$M)*SUMIF('Emission Factors'!$C:$C,'Sample Report Format'!$I354,'Emission Factors'!K:K)*$L354/2000</f>
        <v>0</v>
      </c>
      <c r="Y354" s="104">
        <f>SUMIF('Emission Factors'!$C:$C,'Sample Report Format'!$I354,'Emission Factors'!$M:$M)*SUMIF('Emission Factors'!$C:$C,'Sample Report Format'!$I354,'Emission Factors'!L:L)*$L354/2000</f>
        <v>0</v>
      </c>
    </row>
    <row r="355" spans="1:25" ht="12.75">
      <c r="A355" s="85"/>
      <c r="B355" s="132"/>
      <c r="C355" s="98" t="e">
        <f>VLOOKUP(B355,'CO AB Dis id'!E349:F363,2,FALSE)</f>
        <v>#N/A</v>
      </c>
      <c r="D355" s="132"/>
      <c r="E355" s="98" t="e">
        <f>VLOOKUP(D355,'CO AB Dis id'!E366:F400,2,FALSE)</f>
        <v>#N/A</v>
      </c>
      <c r="F355" s="33"/>
      <c r="G355" s="98" t="e">
        <f>VLOOKUP(F355,'CO AB Dis id'!$B$4:$C$61,2,FALSE)</f>
        <v>#N/A</v>
      </c>
      <c r="H355" s="33"/>
      <c r="I355" s="84" t="e">
        <f>VLOOKUP($H355,'Emission Factors'!$B:$E,2,FALSE)</f>
        <v>#N/A</v>
      </c>
      <c r="J355" s="84" t="e">
        <f>VLOOKUP($H355,'Emission Factors'!$B:$E,3,FALSE)</f>
        <v>#N/A</v>
      </c>
      <c r="K355" s="84" t="e">
        <f>VLOOKUP($H355,'Emission Factors'!$B:$E,4,FALSE)</f>
        <v>#N/A</v>
      </c>
      <c r="L355" s="33"/>
      <c r="M355" s="33"/>
      <c r="N355" s="77"/>
      <c r="O355" s="77"/>
      <c r="P355" s="77"/>
      <c r="Q355" s="86"/>
      <c r="R355" s="107" t="e">
        <f>VLOOKUP(I355,'Emission Factors'!C:M,11,FALSE)</f>
        <v>#N/A</v>
      </c>
      <c r="S355" s="109">
        <f>SUMIF('Emission Factors'!$C:$C,'Sample Report Format'!$I355,'Emission Factors'!$M:$M)*SUMIF('Emission Factors'!$C:$C,'Sample Report Format'!$I355,'Emission Factors'!F:F)*$L355/2000</f>
        <v>0</v>
      </c>
      <c r="T355" s="103">
        <f>SUMIF('Emission Factors'!$C:$C,'Sample Report Format'!$I355,'Emission Factors'!$M:$M)*SUMIF('Emission Factors'!$C:$C,'Sample Report Format'!$I355,'Emission Factors'!G:G)*$L355/2000</f>
        <v>0</v>
      </c>
      <c r="U355" s="103">
        <f>SUMIF('Emission Factors'!$C:$C,'Sample Report Format'!$I355,'Emission Factors'!$M:$M)*SUMIF('Emission Factors'!$C:$C,'Sample Report Format'!$I355,'Emission Factors'!H:H)*$L355/2000</f>
        <v>0</v>
      </c>
      <c r="V355" s="103">
        <f>SUMIF('Emission Factors'!$C:$C,'Sample Report Format'!$I355,'Emission Factors'!$M:$M)*SUMIF('Emission Factors'!$C:$C,'Sample Report Format'!$I355,'Emission Factors'!I:I)*$L355/2000</f>
        <v>0</v>
      </c>
      <c r="W355" s="103">
        <f>SUMIF('Emission Factors'!$C:$C,'Sample Report Format'!$I355,'Emission Factors'!$M:$M)*SUMIF('Emission Factors'!$C:$C,'Sample Report Format'!$I355,'Emission Factors'!J:J)*$L355/2000</f>
        <v>0</v>
      </c>
      <c r="X355" s="103">
        <f>SUMIF('Emission Factors'!$C:$C,'Sample Report Format'!$I355,'Emission Factors'!$M:$M)*SUMIF('Emission Factors'!$C:$C,'Sample Report Format'!$I355,'Emission Factors'!K:K)*$L355/2000</f>
        <v>0</v>
      </c>
      <c r="Y355" s="104">
        <f>SUMIF('Emission Factors'!$C:$C,'Sample Report Format'!$I355,'Emission Factors'!$M:$M)*SUMIF('Emission Factors'!$C:$C,'Sample Report Format'!$I355,'Emission Factors'!L:L)*$L355/2000</f>
        <v>0</v>
      </c>
    </row>
    <row r="356" spans="1:25" ht="12.75">
      <c r="A356" s="85"/>
      <c r="B356" s="132"/>
      <c r="C356" s="98" t="e">
        <f>VLOOKUP(B356,'CO AB Dis id'!E350:F364,2,FALSE)</f>
        <v>#N/A</v>
      </c>
      <c r="D356" s="132"/>
      <c r="E356" s="98" t="e">
        <f>VLOOKUP(D356,'CO AB Dis id'!E367:F401,2,FALSE)</f>
        <v>#N/A</v>
      </c>
      <c r="F356" s="33"/>
      <c r="G356" s="98" t="e">
        <f>VLOOKUP(F356,'CO AB Dis id'!$B$4:$C$61,2,FALSE)</f>
        <v>#N/A</v>
      </c>
      <c r="H356" s="33"/>
      <c r="I356" s="84" t="e">
        <f>VLOOKUP($H356,'Emission Factors'!$B:$E,2,FALSE)</f>
        <v>#N/A</v>
      </c>
      <c r="J356" s="84" t="e">
        <f>VLOOKUP($H356,'Emission Factors'!$B:$E,3,FALSE)</f>
        <v>#N/A</v>
      </c>
      <c r="K356" s="84" t="e">
        <f>VLOOKUP($H356,'Emission Factors'!$B:$E,4,FALSE)</f>
        <v>#N/A</v>
      </c>
      <c r="L356" s="33"/>
      <c r="M356" s="33"/>
      <c r="N356" s="77"/>
      <c r="O356" s="77"/>
      <c r="P356" s="77"/>
      <c r="Q356" s="86"/>
      <c r="R356" s="107" t="e">
        <f>VLOOKUP(I356,'Emission Factors'!C:M,11,FALSE)</f>
        <v>#N/A</v>
      </c>
      <c r="S356" s="109">
        <f>SUMIF('Emission Factors'!$C:$C,'Sample Report Format'!$I356,'Emission Factors'!$M:$M)*SUMIF('Emission Factors'!$C:$C,'Sample Report Format'!$I356,'Emission Factors'!F:F)*$L356/2000</f>
        <v>0</v>
      </c>
      <c r="T356" s="103">
        <f>SUMIF('Emission Factors'!$C:$C,'Sample Report Format'!$I356,'Emission Factors'!$M:$M)*SUMIF('Emission Factors'!$C:$C,'Sample Report Format'!$I356,'Emission Factors'!G:G)*$L356/2000</f>
        <v>0</v>
      </c>
      <c r="U356" s="103">
        <f>SUMIF('Emission Factors'!$C:$C,'Sample Report Format'!$I356,'Emission Factors'!$M:$M)*SUMIF('Emission Factors'!$C:$C,'Sample Report Format'!$I356,'Emission Factors'!H:H)*$L356/2000</f>
        <v>0</v>
      </c>
      <c r="V356" s="103">
        <f>SUMIF('Emission Factors'!$C:$C,'Sample Report Format'!$I356,'Emission Factors'!$M:$M)*SUMIF('Emission Factors'!$C:$C,'Sample Report Format'!$I356,'Emission Factors'!I:I)*$L356/2000</f>
        <v>0</v>
      </c>
      <c r="W356" s="103">
        <f>SUMIF('Emission Factors'!$C:$C,'Sample Report Format'!$I356,'Emission Factors'!$M:$M)*SUMIF('Emission Factors'!$C:$C,'Sample Report Format'!$I356,'Emission Factors'!J:J)*$L356/2000</f>
        <v>0</v>
      </c>
      <c r="X356" s="103">
        <f>SUMIF('Emission Factors'!$C:$C,'Sample Report Format'!$I356,'Emission Factors'!$M:$M)*SUMIF('Emission Factors'!$C:$C,'Sample Report Format'!$I356,'Emission Factors'!K:K)*$L356/2000</f>
        <v>0</v>
      </c>
      <c r="Y356" s="104">
        <f>SUMIF('Emission Factors'!$C:$C,'Sample Report Format'!$I356,'Emission Factors'!$M:$M)*SUMIF('Emission Factors'!$C:$C,'Sample Report Format'!$I356,'Emission Factors'!L:L)*$L356/2000</f>
        <v>0</v>
      </c>
    </row>
    <row r="357" spans="1:25" ht="12.75">
      <c r="A357" s="85"/>
      <c r="B357" s="132"/>
      <c r="C357" s="98" t="e">
        <f>VLOOKUP(B357,'CO AB Dis id'!E351:F365,2,FALSE)</f>
        <v>#N/A</v>
      </c>
      <c r="D357" s="132"/>
      <c r="E357" s="98" t="e">
        <f>VLOOKUP(D357,'CO AB Dis id'!E368:F402,2,FALSE)</f>
        <v>#N/A</v>
      </c>
      <c r="F357" s="33"/>
      <c r="G357" s="98" t="e">
        <f>VLOOKUP(F357,'CO AB Dis id'!$B$4:$C$61,2,FALSE)</f>
        <v>#N/A</v>
      </c>
      <c r="H357" s="33"/>
      <c r="I357" s="84" t="e">
        <f>VLOOKUP($H357,'Emission Factors'!$B:$E,2,FALSE)</f>
        <v>#N/A</v>
      </c>
      <c r="J357" s="84" t="e">
        <f>VLOOKUP($H357,'Emission Factors'!$B:$E,3,FALSE)</f>
        <v>#N/A</v>
      </c>
      <c r="K357" s="84" t="e">
        <f>VLOOKUP($H357,'Emission Factors'!$B:$E,4,FALSE)</f>
        <v>#N/A</v>
      </c>
      <c r="L357" s="33"/>
      <c r="M357" s="33"/>
      <c r="N357" s="77"/>
      <c r="O357" s="77"/>
      <c r="P357" s="77"/>
      <c r="Q357" s="86"/>
      <c r="R357" s="107" t="e">
        <f>VLOOKUP(I357,'Emission Factors'!C:M,11,FALSE)</f>
        <v>#N/A</v>
      </c>
      <c r="S357" s="109">
        <f>SUMIF('Emission Factors'!$C:$C,'Sample Report Format'!$I357,'Emission Factors'!$M:$M)*SUMIF('Emission Factors'!$C:$C,'Sample Report Format'!$I357,'Emission Factors'!F:F)*$L357/2000</f>
        <v>0</v>
      </c>
      <c r="T357" s="103">
        <f>SUMIF('Emission Factors'!$C:$C,'Sample Report Format'!$I357,'Emission Factors'!$M:$M)*SUMIF('Emission Factors'!$C:$C,'Sample Report Format'!$I357,'Emission Factors'!G:G)*$L357/2000</f>
        <v>0</v>
      </c>
      <c r="U357" s="103">
        <f>SUMIF('Emission Factors'!$C:$C,'Sample Report Format'!$I357,'Emission Factors'!$M:$M)*SUMIF('Emission Factors'!$C:$C,'Sample Report Format'!$I357,'Emission Factors'!H:H)*$L357/2000</f>
        <v>0</v>
      </c>
      <c r="V357" s="103">
        <f>SUMIF('Emission Factors'!$C:$C,'Sample Report Format'!$I357,'Emission Factors'!$M:$M)*SUMIF('Emission Factors'!$C:$C,'Sample Report Format'!$I357,'Emission Factors'!I:I)*$L357/2000</f>
        <v>0</v>
      </c>
      <c r="W357" s="103">
        <f>SUMIF('Emission Factors'!$C:$C,'Sample Report Format'!$I357,'Emission Factors'!$M:$M)*SUMIF('Emission Factors'!$C:$C,'Sample Report Format'!$I357,'Emission Factors'!J:J)*$L357/2000</f>
        <v>0</v>
      </c>
      <c r="X357" s="103">
        <f>SUMIF('Emission Factors'!$C:$C,'Sample Report Format'!$I357,'Emission Factors'!$M:$M)*SUMIF('Emission Factors'!$C:$C,'Sample Report Format'!$I357,'Emission Factors'!K:K)*$L357/2000</f>
        <v>0</v>
      </c>
      <c r="Y357" s="104">
        <f>SUMIF('Emission Factors'!$C:$C,'Sample Report Format'!$I357,'Emission Factors'!$M:$M)*SUMIF('Emission Factors'!$C:$C,'Sample Report Format'!$I357,'Emission Factors'!L:L)*$L357/2000</f>
        <v>0</v>
      </c>
    </row>
    <row r="358" spans="1:25" ht="12.75">
      <c r="A358" s="85"/>
      <c r="B358" s="132"/>
      <c r="C358" s="98" t="e">
        <f>VLOOKUP(B358,'CO AB Dis id'!E352:F366,2,FALSE)</f>
        <v>#N/A</v>
      </c>
      <c r="D358" s="132"/>
      <c r="E358" s="98" t="e">
        <f>VLOOKUP(D358,'CO AB Dis id'!E369:F403,2,FALSE)</f>
        <v>#N/A</v>
      </c>
      <c r="F358" s="33"/>
      <c r="G358" s="98" t="e">
        <f>VLOOKUP(F358,'CO AB Dis id'!$B$4:$C$61,2,FALSE)</f>
        <v>#N/A</v>
      </c>
      <c r="H358" s="33"/>
      <c r="I358" s="84" t="e">
        <f>VLOOKUP($H358,'Emission Factors'!$B:$E,2,FALSE)</f>
        <v>#N/A</v>
      </c>
      <c r="J358" s="84" t="e">
        <f>VLOOKUP($H358,'Emission Factors'!$B:$E,3,FALSE)</f>
        <v>#N/A</v>
      </c>
      <c r="K358" s="84" t="e">
        <f>VLOOKUP($H358,'Emission Factors'!$B:$E,4,FALSE)</f>
        <v>#N/A</v>
      </c>
      <c r="L358" s="33"/>
      <c r="M358" s="33"/>
      <c r="N358" s="77"/>
      <c r="O358" s="77"/>
      <c r="P358" s="77"/>
      <c r="Q358" s="86"/>
      <c r="R358" s="107" t="e">
        <f>VLOOKUP(I358,'Emission Factors'!C:M,11,FALSE)</f>
        <v>#N/A</v>
      </c>
      <c r="S358" s="109">
        <f>SUMIF('Emission Factors'!$C:$C,'Sample Report Format'!$I358,'Emission Factors'!$M:$M)*SUMIF('Emission Factors'!$C:$C,'Sample Report Format'!$I358,'Emission Factors'!F:F)*$L358/2000</f>
        <v>0</v>
      </c>
      <c r="T358" s="103">
        <f>SUMIF('Emission Factors'!$C:$C,'Sample Report Format'!$I358,'Emission Factors'!$M:$M)*SUMIF('Emission Factors'!$C:$C,'Sample Report Format'!$I358,'Emission Factors'!G:G)*$L358/2000</f>
        <v>0</v>
      </c>
      <c r="U358" s="103">
        <f>SUMIF('Emission Factors'!$C:$C,'Sample Report Format'!$I358,'Emission Factors'!$M:$M)*SUMIF('Emission Factors'!$C:$C,'Sample Report Format'!$I358,'Emission Factors'!H:H)*$L358/2000</f>
        <v>0</v>
      </c>
      <c r="V358" s="103">
        <f>SUMIF('Emission Factors'!$C:$C,'Sample Report Format'!$I358,'Emission Factors'!$M:$M)*SUMIF('Emission Factors'!$C:$C,'Sample Report Format'!$I358,'Emission Factors'!I:I)*$L358/2000</f>
        <v>0</v>
      </c>
      <c r="W358" s="103">
        <f>SUMIF('Emission Factors'!$C:$C,'Sample Report Format'!$I358,'Emission Factors'!$M:$M)*SUMIF('Emission Factors'!$C:$C,'Sample Report Format'!$I358,'Emission Factors'!J:J)*$L358/2000</f>
        <v>0</v>
      </c>
      <c r="X358" s="103">
        <f>SUMIF('Emission Factors'!$C:$C,'Sample Report Format'!$I358,'Emission Factors'!$M:$M)*SUMIF('Emission Factors'!$C:$C,'Sample Report Format'!$I358,'Emission Factors'!K:K)*$L358/2000</f>
        <v>0</v>
      </c>
      <c r="Y358" s="104">
        <f>SUMIF('Emission Factors'!$C:$C,'Sample Report Format'!$I358,'Emission Factors'!$M:$M)*SUMIF('Emission Factors'!$C:$C,'Sample Report Format'!$I358,'Emission Factors'!L:L)*$L358/2000</f>
        <v>0</v>
      </c>
    </row>
    <row r="359" spans="1:25" ht="12.75">
      <c r="A359" s="85"/>
      <c r="B359" s="132"/>
      <c r="C359" s="98" t="e">
        <f>VLOOKUP(B359,'CO AB Dis id'!E353:F367,2,FALSE)</f>
        <v>#N/A</v>
      </c>
      <c r="D359" s="132"/>
      <c r="E359" s="98" t="e">
        <f>VLOOKUP(D359,'CO AB Dis id'!E370:F404,2,FALSE)</f>
        <v>#N/A</v>
      </c>
      <c r="F359" s="33"/>
      <c r="G359" s="98" t="e">
        <f>VLOOKUP(F359,'CO AB Dis id'!$B$4:$C$61,2,FALSE)</f>
        <v>#N/A</v>
      </c>
      <c r="H359" s="33"/>
      <c r="I359" s="84" t="e">
        <f>VLOOKUP($H359,'Emission Factors'!$B:$E,2,FALSE)</f>
        <v>#N/A</v>
      </c>
      <c r="J359" s="84" t="e">
        <f>VLOOKUP($H359,'Emission Factors'!$B:$E,3,FALSE)</f>
        <v>#N/A</v>
      </c>
      <c r="K359" s="84" t="e">
        <f>VLOOKUP($H359,'Emission Factors'!$B:$E,4,FALSE)</f>
        <v>#N/A</v>
      </c>
      <c r="L359" s="33"/>
      <c r="M359" s="33"/>
      <c r="N359" s="77"/>
      <c r="O359" s="77"/>
      <c r="P359" s="77"/>
      <c r="Q359" s="86"/>
      <c r="R359" s="107" t="e">
        <f>VLOOKUP(I359,'Emission Factors'!C:M,11,FALSE)</f>
        <v>#N/A</v>
      </c>
      <c r="S359" s="109">
        <f>SUMIF('Emission Factors'!$C:$C,'Sample Report Format'!$I359,'Emission Factors'!$M:$M)*SUMIF('Emission Factors'!$C:$C,'Sample Report Format'!$I359,'Emission Factors'!F:F)*$L359/2000</f>
        <v>0</v>
      </c>
      <c r="T359" s="103">
        <f>SUMIF('Emission Factors'!$C:$C,'Sample Report Format'!$I359,'Emission Factors'!$M:$M)*SUMIF('Emission Factors'!$C:$C,'Sample Report Format'!$I359,'Emission Factors'!G:G)*$L359/2000</f>
        <v>0</v>
      </c>
      <c r="U359" s="103">
        <f>SUMIF('Emission Factors'!$C:$C,'Sample Report Format'!$I359,'Emission Factors'!$M:$M)*SUMIF('Emission Factors'!$C:$C,'Sample Report Format'!$I359,'Emission Factors'!H:H)*$L359/2000</f>
        <v>0</v>
      </c>
      <c r="V359" s="103">
        <f>SUMIF('Emission Factors'!$C:$C,'Sample Report Format'!$I359,'Emission Factors'!$M:$M)*SUMIF('Emission Factors'!$C:$C,'Sample Report Format'!$I359,'Emission Factors'!I:I)*$L359/2000</f>
        <v>0</v>
      </c>
      <c r="W359" s="103">
        <f>SUMIF('Emission Factors'!$C:$C,'Sample Report Format'!$I359,'Emission Factors'!$M:$M)*SUMIF('Emission Factors'!$C:$C,'Sample Report Format'!$I359,'Emission Factors'!J:J)*$L359/2000</f>
        <v>0</v>
      </c>
      <c r="X359" s="103">
        <f>SUMIF('Emission Factors'!$C:$C,'Sample Report Format'!$I359,'Emission Factors'!$M:$M)*SUMIF('Emission Factors'!$C:$C,'Sample Report Format'!$I359,'Emission Factors'!K:K)*$L359/2000</f>
        <v>0</v>
      </c>
      <c r="Y359" s="104">
        <f>SUMIF('Emission Factors'!$C:$C,'Sample Report Format'!$I359,'Emission Factors'!$M:$M)*SUMIF('Emission Factors'!$C:$C,'Sample Report Format'!$I359,'Emission Factors'!L:L)*$L359/2000</f>
        <v>0</v>
      </c>
    </row>
    <row r="360" spans="1:25" ht="12.75">
      <c r="A360" s="85"/>
      <c r="B360" s="132"/>
      <c r="C360" s="98" t="e">
        <f>VLOOKUP(B360,'CO AB Dis id'!E354:F368,2,FALSE)</f>
        <v>#N/A</v>
      </c>
      <c r="D360" s="132"/>
      <c r="E360" s="98" t="e">
        <f>VLOOKUP(D360,'CO AB Dis id'!E371:F405,2,FALSE)</f>
        <v>#N/A</v>
      </c>
      <c r="F360" s="33"/>
      <c r="G360" s="98" t="e">
        <f>VLOOKUP(F360,'CO AB Dis id'!$B$4:$C$61,2,FALSE)</f>
        <v>#N/A</v>
      </c>
      <c r="H360" s="33"/>
      <c r="I360" s="84" t="e">
        <f>VLOOKUP($H360,'Emission Factors'!$B:$E,2,FALSE)</f>
        <v>#N/A</v>
      </c>
      <c r="J360" s="84" t="e">
        <f>VLOOKUP($H360,'Emission Factors'!$B:$E,3,FALSE)</f>
        <v>#N/A</v>
      </c>
      <c r="K360" s="84" t="e">
        <f>VLOOKUP($H360,'Emission Factors'!$B:$E,4,FALSE)</f>
        <v>#N/A</v>
      </c>
      <c r="L360" s="33"/>
      <c r="M360" s="33"/>
      <c r="N360" s="77"/>
      <c r="O360" s="77"/>
      <c r="P360" s="77"/>
      <c r="Q360" s="86"/>
      <c r="R360" s="107" t="e">
        <f>VLOOKUP(I360,'Emission Factors'!C:M,11,FALSE)</f>
        <v>#N/A</v>
      </c>
      <c r="S360" s="109">
        <f>SUMIF('Emission Factors'!$C:$C,'Sample Report Format'!$I360,'Emission Factors'!$M:$M)*SUMIF('Emission Factors'!$C:$C,'Sample Report Format'!$I360,'Emission Factors'!F:F)*$L360/2000</f>
        <v>0</v>
      </c>
      <c r="T360" s="103">
        <f>SUMIF('Emission Factors'!$C:$C,'Sample Report Format'!$I360,'Emission Factors'!$M:$M)*SUMIF('Emission Factors'!$C:$C,'Sample Report Format'!$I360,'Emission Factors'!G:G)*$L360/2000</f>
        <v>0</v>
      </c>
      <c r="U360" s="103">
        <f>SUMIF('Emission Factors'!$C:$C,'Sample Report Format'!$I360,'Emission Factors'!$M:$M)*SUMIF('Emission Factors'!$C:$C,'Sample Report Format'!$I360,'Emission Factors'!H:H)*$L360/2000</f>
        <v>0</v>
      </c>
      <c r="V360" s="103">
        <f>SUMIF('Emission Factors'!$C:$C,'Sample Report Format'!$I360,'Emission Factors'!$M:$M)*SUMIF('Emission Factors'!$C:$C,'Sample Report Format'!$I360,'Emission Factors'!I:I)*$L360/2000</f>
        <v>0</v>
      </c>
      <c r="W360" s="103">
        <f>SUMIF('Emission Factors'!$C:$C,'Sample Report Format'!$I360,'Emission Factors'!$M:$M)*SUMIF('Emission Factors'!$C:$C,'Sample Report Format'!$I360,'Emission Factors'!J:J)*$L360/2000</f>
        <v>0</v>
      </c>
      <c r="X360" s="103">
        <f>SUMIF('Emission Factors'!$C:$C,'Sample Report Format'!$I360,'Emission Factors'!$M:$M)*SUMIF('Emission Factors'!$C:$C,'Sample Report Format'!$I360,'Emission Factors'!K:K)*$L360/2000</f>
        <v>0</v>
      </c>
      <c r="Y360" s="104">
        <f>SUMIF('Emission Factors'!$C:$C,'Sample Report Format'!$I360,'Emission Factors'!$M:$M)*SUMIF('Emission Factors'!$C:$C,'Sample Report Format'!$I360,'Emission Factors'!L:L)*$L360/2000</f>
        <v>0</v>
      </c>
    </row>
    <row r="361" spans="1:25" ht="12.75">
      <c r="A361" s="85"/>
      <c r="B361" s="132"/>
      <c r="C361" s="98" t="e">
        <f>VLOOKUP(B361,'CO AB Dis id'!E355:F369,2,FALSE)</f>
        <v>#N/A</v>
      </c>
      <c r="D361" s="132"/>
      <c r="E361" s="98" t="e">
        <f>VLOOKUP(D361,'CO AB Dis id'!E372:F406,2,FALSE)</f>
        <v>#N/A</v>
      </c>
      <c r="F361" s="33"/>
      <c r="G361" s="98" t="e">
        <f>VLOOKUP(F361,'CO AB Dis id'!$B$4:$C$61,2,FALSE)</f>
        <v>#N/A</v>
      </c>
      <c r="H361" s="33"/>
      <c r="I361" s="84" t="e">
        <f>VLOOKUP($H361,'Emission Factors'!$B:$E,2,FALSE)</f>
        <v>#N/A</v>
      </c>
      <c r="J361" s="84" t="e">
        <f>VLOOKUP($H361,'Emission Factors'!$B:$E,3,FALSE)</f>
        <v>#N/A</v>
      </c>
      <c r="K361" s="84" t="e">
        <f>VLOOKUP($H361,'Emission Factors'!$B:$E,4,FALSE)</f>
        <v>#N/A</v>
      </c>
      <c r="L361" s="33"/>
      <c r="M361" s="33"/>
      <c r="N361" s="77"/>
      <c r="O361" s="77"/>
      <c r="P361" s="77"/>
      <c r="Q361" s="86"/>
      <c r="R361" s="107" t="e">
        <f>VLOOKUP(I361,'Emission Factors'!C:M,11,FALSE)</f>
        <v>#N/A</v>
      </c>
      <c r="S361" s="109">
        <f>SUMIF('Emission Factors'!$C:$C,'Sample Report Format'!$I361,'Emission Factors'!$M:$M)*SUMIF('Emission Factors'!$C:$C,'Sample Report Format'!$I361,'Emission Factors'!F:F)*$L361/2000</f>
        <v>0</v>
      </c>
      <c r="T361" s="103">
        <f>SUMIF('Emission Factors'!$C:$C,'Sample Report Format'!$I361,'Emission Factors'!$M:$M)*SUMIF('Emission Factors'!$C:$C,'Sample Report Format'!$I361,'Emission Factors'!G:G)*$L361/2000</f>
        <v>0</v>
      </c>
      <c r="U361" s="103">
        <f>SUMIF('Emission Factors'!$C:$C,'Sample Report Format'!$I361,'Emission Factors'!$M:$M)*SUMIF('Emission Factors'!$C:$C,'Sample Report Format'!$I361,'Emission Factors'!H:H)*$L361/2000</f>
        <v>0</v>
      </c>
      <c r="V361" s="103">
        <f>SUMIF('Emission Factors'!$C:$C,'Sample Report Format'!$I361,'Emission Factors'!$M:$M)*SUMIF('Emission Factors'!$C:$C,'Sample Report Format'!$I361,'Emission Factors'!I:I)*$L361/2000</f>
        <v>0</v>
      </c>
      <c r="W361" s="103">
        <f>SUMIF('Emission Factors'!$C:$C,'Sample Report Format'!$I361,'Emission Factors'!$M:$M)*SUMIF('Emission Factors'!$C:$C,'Sample Report Format'!$I361,'Emission Factors'!J:J)*$L361/2000</f>
        <v>0</v>
      </c>
      <c r="X361" s="103">
        <f>SUMIF('Emission Factors'!$C:$C,'Sample Report Format'!$I361,'Emission Factors'!$M:$M)*SUMIF('Emission Factors'!$C:$C,'Sample Report Format'!$I361,'Emission Factors'!K:K)*$L361/2000</f>
        <v>0</v>
      </c>
      <c r="Y361" s="104">
        <f>SUMIF('Emission Factors'!$C:$C,'Sample Report Format'!$I361,'Emission Factors'!$M:$M)*SUMIF('Emission Factors'!$C:$C,'Sample Report Format'!$I361,'Emission Factors'!L:L)*$L361/2000</f>
        <v>0</v>
      </c>
    </row>
    <row r="362" spans="1:25" ht="12.75">
      <c r="A362" s="85"/>
      <c r="B362" s="132"/>
      <c r="C362" s="98" t="e">
        <f>VLOOKUP(B362,'CO AB Dis id'!E356:F370,2,FALSE)</f>
        <v>#N/A</v>
      </c>
      <c r="D362" s="132"/>
      <c r="E362" s="98" t="e">
        <f>VLOOKUP(D362,'CO AB Dis id'!E373:F407,2,FALSE)</f>
        <v>#N/A</v>
      </c>
      <c r="F362" s="33"/>
      <c r="G362" s="98" t="e">
        <f>VLOOKUP(F362,'CO AB Dis id'!$B$4:$C$61,2,FALSE)</f>
        <v>#N/A</v>
      </c>
      <c r="H362" s="33"/>
      <c r="I362" s="84" t="e">
        <f>VLOOKUP($H362,'Emission Factors'!$B:$E,2,FALSE)</f>
        <v>#N/A</v>
      </c>
      <c r="J362" s="84" t="e">
        <f>VLOOKUP($H362,'Emission Factors'!$B:$E,3,FALSE)</f>
        <v>#N/A</v>
      </c>
      <c r="K362" s="84" t="e">
        <f>VLOOKUP($H362,'Emission Factors'!$B:$E,4,FALSE)</f>
        <v>#N/A</v>
      </c>
      <c r="L362" s="33"/>
      <c r="M362" s="33"/>
      <c r="N362" s="77"/>
      <c r="O362" s="77"/>
      <c r="P362" s="77"/>
      <c r="Q362" s="86"/>
      <c r="R362" s="107" t="e">
        <f>VLOOKUP(I362,'Emission Factors'!C:M,11,FALSE)</f>
        <v>#N/A</v>
      </c>
      <c r="S362" s="109">
        <f>SUMIF('Emission Factors'!$C:$C,'Sample Report Format'!$I362,'Emission Factors'!$M:$M)*SUMIF('Emission Factors'!$C:$C,'Sample Report Format'!$I362,'Emission Factors'!F:F)*$L362/2000</f>
        <v>0</v>
      </c>
      <c r="T362" s="103">
        <f>SUMIF('Emission Factors'!$C:$C,'Sample Report Format'!$I362,'Emission Factors'!$M:$M)*SUMIF('Emission Factors'!$C:$C,'Sample Report Format'!$I362,'Emission Factors'!G:G)*$L362/2000</f>
        <v>0</v>
      </c>
      <c r="U362" s="103">
        <f>SUMIF('Emission Factors'!$C:$C,'Sample Report Format'!$I362,'Emission Factors'!$M:$M)*SUMIF('Emission Factors'!$C:$C,'Sample Report Format'!$I362,'Emission Factors'!H:H)*$L362/2000</f>
        <v>0</v>
      </c>
      <c r="V362" s="103">
        <f>SUMIF('Emission Factors'!$C:$C,'Sample Report Format'!$I362,'Emission Factors'!$M:$M)*SUMIF('Emission Factors'!$C:$C,'Sample Report Format'!$I362,'Emission Factors'!I:I)*$L362/2000</f>
        <v>0</v>
      </c>
      <c r="W362" s="103">
        <f>SUMIF('Emission Factors'!$C:$C,'Sample Report Format'!$I362,'Emission Factors'!$M:$M)*SUMIF('Emission Factors'!$C:$C,'Sample Report Format'!$I362,'Emission Factors'!J:J)*$L362/2000</f>
        <v>0</v>
      </c>
      <c r="X362" s="103">
        <f>SUMIF('Emission Factors'!$C:$C,'Sample Report Format'!$I362,'Emission Factors'!$M:$M)*SUMIF('Emission Factors'!$C:$C,'Sample Report Format'!$I362,'Emission Factors'!K:K)*$L362/2000</f>
        <v>0</v>
      </c>
      <c r="Y362" s="104">
        <f>SUMIF('Emission Factors'!$C:$C,'Sample Report Format'!$I362,'Emission Factors'!$M:$M)*SUMIF('Emission Factors'!$C:$C,'Sample Report Format'!$I362,'Emission Factors'!L:L)*$L362/2000</f>
        <v>0</v>
      </c>
    </row>
    <row r="363" spans="1:25" ht="12.75">
      <c r="A363" s="85"/>
      <c r="B363" s="132"/>
      <c r="C363" s="98" t="e">
        <f>VLOOKUP(B363,'CO AB Dis id'!E357:F371,2,FALSE)</f>
        <v>#N/A</v>
      </c>
      <c r="D363" s="132"/>
      <c r="E363" s="98" t="e">
        <f>VLOOKUP(D363,'CO AB Dis id'!E374:F408,2,FALSE)</f>
        <v>#N/A</v>
      </c>
      <c r="F363" s="33"/>
      <c r="G363" s="98" t="e">
        <f>VLOOKUP(F363,'CO AB Dis id'!$B$4:$C$61,2,FALSE)</f>
        <v>#N/A</v>
      </c>
      <c r="H363" s="33"/>
      <c r="I363" s="84" t="e">
        <f>VLOOKUP($H363,'Emission Factors'!$B:$E,2,FALSE)</f>
        <v>#N/A</v>
      </c>
      <c r="J363" s="84" t="e">
        <f>VLOOKUP($H363,'Emission Factors'!$B:$E,3,FALSE)</f>
        <v>#N/A</v>
      </c>
      <c r="K363" s="84" t="e">
        <f>VLOOKUP($H363,'Emission Factors'!$B:$E,4,FALSE)</f>
        <v>#N/A</v>
      </c>
      <c r="L363" s="33"/>
      <c r="M363" s="33"/>
      <c r="N363" s="77"/>
      <c r="O363" s="77"/>
      <c r="P363" s="77"/>
      <c r="Q363" s="86"/>
      <c r="R363" s="107" t="e">
        <f>VLOOKUP(I363,'Emission Factors'!C:M,11,FALSE)</f>
        <v>#N/A</v>
      </c>
      <c r="S363" s="109">
        <f>SUMIF('Emission Factors'!$C:$C,'Sample Report Format'!$I363,'Emission Factors'!$M:$M)*SUMIF('Emission Factors'!$C:$C,'Sample Report Format'!$I363,'Emission Factors'!F:F)*$L363/2000</f>
        <v>0</v>
      </c>
      <c r="T363" s="103">
        <f>SUMIF('Emission Factors'!$C:$C,'Sample Report Format'!$I363,'Emission Factors'!$M:$M)*SUMIF('Emission Factors'!$C:$C,'Sample Report Format'!$I363,'Emission Factors'!G:G)*$L363/2000</f>
        <v>0</v>
      </c>
      <c r="U363" s="103">
        <f>SUMIF('Emission Factors'!$C:$C,'Sample Report Format'!$I363,'Emission Factors'!$M:$M)*SUMIF('Emission Factors'!$C:$C,'Sample Report Format'!$I363,'Emission Factors'!H:H)*$L363/2000</f>
        <v>0</v>
      </c>
      <c r="V363" s="103">
        <f>SUMIF('Emission Factors'!$C:$C,'Sample Report Format'!$I363,'Emission Factors'!$M:$M)*SUMIF('Emission Factors'!$C:$C,'Sample Report Format'!$I363,'Emission Factors'!I:I)*$L363/2000</f>
        <v>0</v>
      </c>
      <c r="W363" s="103">
        <f>SUMIF('Emission Factors'!$C:$C,'Sample Report Format'!$I363,'Emission Factors'!$M:$M)*SUMIF('Emission Factors'!$C:$C,'Sample Report Format'!$I363,'Emission Factors'!J:J)*$L363/2000</f>
        <v>0</v>
      </c>
      <c r="X363" s="103">
        <f>SUMIF('Emission Factors'!$C:$C,'Sample Report Format'!$I363,'Emission Factors'!$M:$M)*SUMIF('Emission Factors'!$C:$C,'Sample Report Format'!$I363,'Emission Factors'!K:K)*$L363/2000</f>
        <v>0</v>
      </c>
      <c r="Y363" s="104">
        <f>SUMIF('Emission Factors'!$C:$C,'Sample Report Format'!$I363,'Emission Factors'!$M:$M)*SUMIF('Emission Factors'!$C:$C,'Sample Report Format'!$I363,'Emission Factors'!L:L)*$L363/2000</f>
        <v>0</v>
      </c>
    </row>
    <row r="364" spans="1:25" ht="12.75">
      <c r="A364" s="85"/>
      <c r="B364" s="132"/>
      <c r="C364" s="98" t="e">
        <f>VLOOKUP(B364,'CO AB Dis id'!E358:F372,2,FALSE)</f>
        <v>#N/A</v>
      </c>
      <c r="D364" s="132"/>
      <c r="E364" s="98" t="e">
        <f>VLOOKUP(D364,'CO AB Dis id'!E375:F409,2,FALSE)</f>
        <v>#N/A</v>
      </c>
      <c r="F364" s="33"/>
      <c r="G364" s="98" t="e">
        <f>VLOOKUP(F364,'CO AB Dis id'!$B$4:$C$61,2,FALSE)</f>
        <v>#N/A</v>
      </c>
      <c r="H364" s="33"/>
      <c r="I364" s="84" t="e">
        <f>VLOOKUP($H364,'Emission Factors'!$B:$E,2,FALSE)</f>
        <v>#N/A</v>
      </c>
      <c r="J364" s="84" t="e">
        <f>VLOOKUP($H364,'Emission Factors'!$B:$E,3,FALSE)</f>
        <v>#N/A</v>
      </c>
      <c r="K364" s="84" t="e">
        <f>VLOOKUP($H364,'Emission Factors'!$B:$E,4,FALSE)</f>
        <v>#N/A</v>
      </c>
      <c r="L364" s="33"/>
      <c r="M364" s="33"/>
      <c r="N364" s="77"/>
      <c r="O364" s="77"/>
      <c r="P364" s="77"/>
      <c r="Q364" s="86"/>
      <c r="R364" s="107" t="e">
        <f>VLOOKUP(I364,'Emission Factors'!C:M,11,FALSE)</f>
        <v>#N/A</v>
      </c>
      <c r="S364" s="109">
        <f>SUMIF('Emission Factors'!$C:$C,'Sample Report Format'!$I364,'Emission Factors'!$M:$M)*SUMIF('Emission Factors'!$C:$C,'Sample Report Format'!$I364,'Emission Factors'!F:F)*$L364/2000</f>
        <v>0</v>
      </c>
      <c r="T364" s="103">
        <f>SUMIF('Emission Factors'!$C:$C,'Sample Report Format'!$I364,'Emission Factors'!$M:$M)*SUMIF('Emission Factors'!$C:$C,'Sample Report Format'!$I364,'Emission Factors'!G:G)*$L364/2000</f>
        <v>0</v>
      </c>
      <c r="U364" s="103">
        <f>SUMIF('Emission Factors'!$C:$C,'Sample Report Format'!$I364,'Emission Factors'!$M:$M)*SUMIF('Emission Factors'!$C:$C,'Sample Report Format'!$I364,'Emission Factors'!H:H)*$L364/2000</f>
        <v>0</v>
      </c>
      <c r="V364" s="103">
        <f>SUMIF('Emission Factors'!$C:$C,'Sample Report Format'!$I364,'Emission Factors'!$M:$M)*SUMIF('Emission Factors'!$C:$C,'Sample Report Format'!$I364,'Emission Factors'!I:I)*$L364/2000</f>
        <v>0</v>
      </c>
      <c r="W364" s="103">
        <f>SUMIF('Emission Factors'!$C:$C,'Sample Report Format'!$I364,'Emission Factors'!$M:$M)*SUMIF('Emission Factors'!$C:$C,'Sample Report Format'!$I364,'Emission Factors'!J:J)*$L364/2000</f>
        <v>0</v>
      </c>
      <c r="X364" s="103">
        <f>SUMIF('Emission Factors'!$C:$C,'Sample Report Format'!$I364,'Emission Factors'!$M:$M)*SUMIF('Emission Factors'!$C:$C,'Sample Report Format'!$I364,'Emission Factors'!K:K)*$L364/2000</f>
        <v>0</v>
      </c>
      <c r="Y364" s="104">
        <f>SUMIF('Emission Factors'!$C:$C,'Sample Report Format'!$I364,'Emission Factors'!$M:$M)*SUMIF('Emission Factors'!$C:$C,'Sample Report Format'!$I364,'Emission Factors'!L:L)*$L364/2000</f>
        <v>0</v>
      </c>
    </row>
    <row r="365" spans="1:25" ht="12.75">
      <c r="A365" s="85"/>
      <c r="B365" s="132"/>
      <c r="C365" s="98" t="e">
        <f>VLOOKUP(B365,'CO AB Dis id'!E359:F373,2,FALSE)</f>
        <v>#N/A</v>
      </c>
      <c r="D365" s="132"/>
      <c r="E365" s="98" t="e">
        <f>VLOOKUP(D365,'CO AB Dis id'!E376:F410,2,FALSE)</f>
        <v>#N/A</v>
      </c>
      <c r="F365" s="33"/>
      <c r="G365" s="98" t="e">
        <f>VLOOKUP(F365,'CO AB Dis id'!$B$4:$C$61,2,FALSE)</f>
        <v>#N/A</v>
      </c>
      <c r="H365" s="33"/>
      <c r="I365" s="84" t="e">
        <f>VLOOKUP($H365,'Emission Factors'!$B:$E,2,FALSE)</f>
        <v>#N/A</v>
      </c>
      <c r="J365" s="84" t="e">
        <f>VLOOKUP($H365,'Emission Factors'!$B:$E,3,FALSE)</f>
        <v>#N/A</v>
      </c>
      <c r="K365" s="84" t="e">
        <f>VLOOKUP($H365,'Emission Factors'!$B:$E,4,FALSE)</f>
        <v>#N/A</v>
      </c>
      <c r="L365" s="33"/>
      <c r="M365" s="33"/>
      <c r="N365" s="77"/>
      <c r="O365" s="77"/>
      <c r="P365" s="77"/>
      <c r="Q365" s="86"/>
      <c r="R365" s="107" t="e">
        <f>VLOOKUP(I365,'Emission Factors'!C:M,11,FALSE)</f>
        <v>#N/A</v>
      </c>
      <c r="S365" s="109">
        <f>SUMIF('Emission Factors'!$C:$C,'Sample Report Format'!$I365,'Emission Factors'!$M:$M)*SUMIF('Emission Factors'!$C:$C,'Sample Report Format'!$I365,'Emission Factors'!F:F)*$L365/2000</f>
        <v>0</v>
      </c>
      <c r="T365" s="103">
        <f>SUMIF('Emission Factors'!$C:$C,'Sample Report Format'!$I365,'Emission Factors'!$M:$M)*SUMIF('Emission Factors'!$C:$C,'Sample Report Format'!$I365,'Emission Factors'!G:G)*$L365/2000</f>
        <v>0</v>
      </c>
      <c r="U365" s="103">
        <f>SUMIF('Emission Factors'!$C:$C,'Sample Report Format'!$I365,'Emission Factors'!$M:$M)*SUMIF('Emission Factors'!$C:$C,'Sample Report Format'!$I365,'Emission Factors'!H:H)*$L365/2000</f>
        <v>0</v>
      </c>
      <c r="V365" s="103">
        <f>SUMIF('Emission Factors'!$C:$C,'Sample Report Format'!$I365,'Emission Factors'!$M:$M)*SUMIF('Emission Factors'!$C:$C,'Sample Report Format'!$I365,'Emission Factors'!I:I)*$L365/2000</f>
        <v>0</v>
      </c>
      <c r="W365" s="103">
        <f>SUMIF('Emission Factors'!$C:$C,'Sample Report Format'!$I365,'Emission Factors'!$M:$M)*SUMIF('Emission Factors'!$C:$C,'Sample Report Format'!$I365,'Emission Factors'!J:J)*$L365/2000</f>
        <v>0</v>
      </c>
      <c r="X365" s="103">
        <f>SUMIF('Emission Factors'!$C:$C,'Sample Report Format'!$I365,'Emission Factors'!$M:$M)*SUMIF('Emission Factors'!$C:$C,'Sample Report Format'!$I365,'Emission Factors'!K:K)*$L365/2000</f>
        <v>0</v>
      </c>
      <c r="Y365" s="104">
        <f>SUMIF('Emission Factors'!$C:$C,'Sample Report Format'!$I365,'Emission Factors'!$M:$M)*SUMIF('Emission Factors'!$C:$C,'Sample Report Format'!$I365,'Emission Factors'!L:L)*$L365/2000</f>
        <v>0</v>
      </c>
    </row>
    <row r="366" spans="1:25" ht="12.75">
      <c r="A366" s="85"/>
      <c r="B366" s="132"/>
      <c r="C366" s="98" t="e">
        <f>VLOOKUP(B366,'CO AB Dis id'!E360:F374,2,FALSE)</f>
        <v>#N/A</v>
      </c>
      <c r="D366" s="132"/>
      <c r="E366" s="98" t="e">
        <f>VLOOKUP(D366,'CO AB Dis id'!E377:F411,2,FALSE)</f>
        <v>#N/A</v>
      </c>
      <c r="F366" s="33"/>
      <c r="G366" s="98" t="e">
        <f>VLOOKUP(F366,'CO AB Dis id'!$B$4:$C$61,2,FALSE)</f>
        <v>#N/A</v>
      </c>
      <c r="H366" s="33"/>
      <c r="I366" s="84" t="e">
        <f>VLOOKUP($H366,'Emission Factors'!$B:$E,2,FALSE)</f>
        <v>#N/A</v>
      </c>
      <c r="J366" s="84" t="e">
        <f>VLOOKUP($H366,'Emission Factors'!$B:$E,3,FALSE)</f>
        <v>#N/A</v>
      </c>
      <c r="K366" s="84" t="e">
        <f>VLOOKUP($H366,'Emission Factors'!$B:$E,4,FALSE)</f>
        <v>#N/A</v>
      </c>
      <c r="L366" s="33"/>
      <c r="M366" s="33"/>
      <c r="N366" s="77"/>
      <c r="O366" s="77"/>
      <c r="P366" s="77"/>
      <c r="Q366" s="86"/>
      <c r="R366" s="107" t="e">
        <f>VLOOKUP(I366,'Emission Factors'!C:M,11,FALSE)</f>
        <v>#N/A</v>
      </c>
      <c r="S366" s="109">
        <f>SUMIF('Emission Factors'!$C:$C,'Sample Report Format'!$I366,'Emission Factors'!$M:$M)*SUMIF('Emission Factors'!$C:$C,'Sample Report Format'!$I366,'Emission Factors'!F:F)*$L366/2000</f>
        <v>0</v>
      </c>
      <c r="T366" s="103">
        <f>SUMIF('Emission Factors'!$C:$C,'Sample Report Format'!$I366,'Emission Factors'!$M:$M)*SUMIF('Emission Factors'!$C:$C,'Sample Report Format'!$I366,'Emission Factors'!G:G)*$L366/2000</f>
        <v>0</v>
      </c>
      <c r="U366" s="103">
        <f>SUMIF('Emission Factors'!$C:$C,'Sample Report Format'!$I366,'Emission Factors'!$M:$M)*SUMIF('Emission Factors'!$C:$C,'Sample Report Format'!$I366,'Emission Factors'!H:H)*$L366/2000</f>
        <v>0</v>
      </c>
      <c r="V366" s="103">
        <f>SUMIF('Emission Factors'!$C:$C,'Sample Report Format'!$I366,'Emission Factors'!$M:$M)*SUMIF('Emission Factors'!$C:$C,'Sample Report Format'!$I366,'Emission Factors'!I:I)*$L366/2000</f>
        <v>0</v>
      </c>
      <c r="W366" s="103">
        <f>SUMIF('Emission Factors'!$C:$C,'Sample Report Format'!$I366,'Emission Factors'!$M:$M)*SUMIF('Emission Factors'!$C:$C,'Sample Report Format'!$I366,'Emission Factors'!J:J)*$L366/2000</f>
        <v>0</v>
      </c>
      <c r="X366" s="103">
        <f>SUMIF('Emission Factors'!$C:$C,'Sample Report Format'!$I366,'Emission Factors'!$M:$M)*SUMIF('Emission Factors'!$C:$C,'Sample Report Format'!$I366,'Emission Factors'!K:K)*$L366/2000</f>
        <v>0</v>
      </c>
      <c r="Y366" s="104">
        <f>SUMIF('Emission Factors'!$C:$C,'Sample Report Format'!$I366,'Emission Factors'!$M:$M)*SUMIF('Emission Factors'!$C:$C,'Sample Report Format'!$I366,'Emission Factors'!L:L)*$L366/2000</f>
        <v>0</v>
      </c>
    </row>
    <row r="367" spans="1:25" ht="12.75">
      <c r="A367" s="85"/>
      <c r="B367" s="132"/>
      <c r="C367" s="98" t="e">
        <f>VLOOKUP(B367,'CO AB Dis id'!E361:F375,2,FALSE)</f>
        <v>#N/A</v>
      </c>
      <c r="D367" s="132"/>
      <c r="E367" s="98" t="e">
        <f>VLOOKUP(D367,'CO AB Dis id'!E378:F412,2,FALSE)</f>
        <v>#N/A</v>
      </c>
      <c r="F367" s="33"/>
      <c r="G367" s="98" t="e">
        <f>VLOOKUP(F367,'CO AB Dis id'!$B$4:$C$61,2,FALSE)</f>
        <v>#N/A</v>
      </c>
      <c r="H367" s="33"/>
      <c r="I367" s="84" t="e">
        <f>VLOOKUP($H367,'Emission Factors'!$B:$E,2,FALSE)</f>
        <v>#N/A</v>
      </c>
      <c r="J367" s="84" t="e">
        <f>VLOOKUP($H367,'Emission Factors'!$B:$E,3,FALSE)</f>
        <v>#N/A</v>
      </c>
      <c r="K367" s="84" t="e">
        <f>VLOOKUP($H367,'Emission Factors'!$B:$E,4,FALSE)</f>
        <v>#N/A</v>
      </c>
      <c r="L367" s="33"/>
      <c r="M367" s="33"/>
      <c r="N367" s="77"/>
      <c r="O367" s="77"/>
      <c r="P367" s="77"/>
      <c r="Q367" s="86"/>
      <c r="R367" s="107" t="e">
        <f>VLOOKUP(I367,'Emission Factors'!C:M,11,FALSE)</f>
        <v>#N/A</v>
      </c>
      <c r="S367" s="109">
        <f>SUMIF('Emission Factors'!$C:$C,'Sample Report Format'!$I367,'Emission Factors'!$M:$M)*SUMIF('Emission Factors'!$C:$C,'Sample Report Format'!$I367,'Emission Factors'!F:F)*$L367/2000</f>
        <v>0</v>
      </c>
      <c r="T367" s="103">
        <f>SUMIF('Emission Factors'!$C:$C,'Sample Report Format'!$I367,'Emission Factors'!$M:$M)*SUMIF('Emission Factors'!$C:$C,'Sample Report Format'!$I367,'Emission Factors'!G:G)*$L367/2000</f>
        <v>0</v>
      </c>
      <c r="U367" s="103">
        <f>SUMIF('Emission Factors'!$C:$C,'Sample Report Format'!$I367,'Emission Factors'!$M:$M)*SUMIF('Emission Factors'!$C:$C,'Sample Report Format'!$I367,'Emission Factors'!H:H)*$L367/2000</f>
        <v>0</v>
      </c>
      <c r="V367" s="103">
        <f>SUMIF('Emission Factors'!$C:$C,'Sample Report Format'!$I367,'Emission Factors'!$M:$M)*SUMIF('Emission Factors'!$C:$C,'Sample Report Format'!$I367,'Emission Factors'!I:I)*$L367/2000</f>
        <v>0</v>
      </c>
      <c r="W367" s="103">
        <f>SUMIF('Emission Factors'!$C:$C,'Sample Report Format'!$I367,'Emission Factors'!$M:$M)*SUMIF('Emission Factors'!$C:$C,'Sample Report Format'!$I367,'Emission Factors'!J:J)*$L367/2000</f>
        <v>0</v>
      </c>
      <c r="X367" s="103">
        <f>SUMIF('Emission Factors'!$C:$C,'Sample Report Format'!$I367,'Emission Factors'!$M:$M)*SUMIF('Emission Factors'!$C:$C,'Sample Report Format'!$I367,'Emission Factors'!K:K)*$L367/2000</f>
        <v>0</v>
      </c>
      <c r="Y367" s="104">
        <f>SUMIF('Emission Factors'!$C:$C,'Sample Report Format'!$I367,'Emission Factors'!$M:$M)*SUMIF('Emission Factors'!$C:$C,'Sample Report Format'!$I367,'Emission Factors'!L:L)*$L367/2000</f>
        <v>0</v>
      </c>
    </row>
    <row r="368" spans="1:25" ht="12.75">
      <c r="A368" s="85"/>
      <c r="B368" s="132"/>
      <c r="C368" s="98" t="e">
        <f>VLOOKUP(B368,'CO AB Dis id'!E362:F376,2,FALSE)</f>
        <v>#N/A</v>
      </c>
      <c r="D368" s="132"/>
      <c r="E368" s="98" t="e">
        <f>VLOOKUP(D368,'CO AB Dis id'!E379:F413,2,FALSE)</f>
        <v>#N/A</v>
      </c>
      <c r="F368" s="33"/>
      <c r="G368" s="98" t="e">
        <f>VLOOKUP(F368,'CO AB Dis id'!$B$4:$C$61,2,FALSE)</f>
        <v>#N/A</v>
      </c>
      <c r="H368" s="33"/>
      <c r="I368" s="84" t="e">
        <f>VLOOKUP($H368,'Emission Factors'!$B:$E,2,FALSE)</f>
        <v>#N/A</v>
      </c>
      <c r="J368" s="84" t="e">
        <f>VLOOKUP($H368,'Emission Factors'!$B:$E,3,FALSE)</f>
        <v>#N/A</v>
      </c>
      <c r="K368" s="84" t="e">
        <f>VLOOKUP($H368,'Emission Factors'!$B:$E,4,FALSE)</f>
        <v>#N/A</v>
      </c>
      <c r="L368" s="33"/>
      <c r="M368" s="33"/>
      <c r="N368" s="77"/>
      <c r="O368" s="77"/>
      <c r="P368" s="77"/>
      <c r="Q368" s="86"/>
      <c r="R368" s="107" t="e">
        <f>VLOOKUP(I368,'Emission Factors'!C:M,11,FALSE)</f>
        <v>#N/A</v>
      </c>
      <c r="S368" s="109">
        <f>SUMIF('Emission Factors'!$C:$C,'Sample Report Format'!$I368,'Emission Factors'!$M:$M)*SUMIF('Emission Factors'!$C:$C,'Sample Report Format'!$I368,'Emission Factors'!F:F)*$L368/2000</f>
        <v>0</v>
      </c>
      <c r="T368" s="103">
        <f>SUMIF('Emission Factors'!$C:$C,'Sample Report Format'!$I368,'Emission Factors'!$M:$M)*SUMIF('Emission Factors'!$C:$C,'Sample Report Format'!$I368,'Emission Factors'!G:G)*$L368/2000</f>
        <v>0</v>
      </c>
      <c r="U368" s="103">
        <f>SUMIF('Emission Factors'!$C:$C,'Sample Report Format'!$I368,'Emission Factors'!$M:$M)*SUMIF('Emission Factors'!$C:$C,'Sample Report Format'!$I368,'Emission Factors'!H:H)*$L368/2000</f>
        <v>0</v>
      </c>
      <c r="V368" s="103">
        <f>SUMIF('Emission Factors'!$C:$C,'Sample Report Format'!$I368,'Emission Factors'!$M:$M)*SUMIF('Emission Factors'!$C:$C,'Sample Report Format'!$I368,'Emission Factors'!I:I)*$L368/2000</f>
        <v>0</v>
      </c>
      <c r="W368" s="103">
        <f>SUMIF('Emission Factors'!$C:$C,'Sample Report Format'!$I368,'Emission Factors'!$M:$M)*SUMIF('Emission Factors'!$C:$C,'Sample Report Format'!$I368,'Emission Factors'!J:J)*$L368/2000</f>
        <v>0</v>
      </c>
      <c r="X368" s="103">
        <f>SUMIF('Emission Factors'!$C:$C,'Sample Report Format'!$I368,'Emission Factors'!$M:$M)*SUMIF('Emission Factors'!$C:$C,'Sample Report Format'!$I368,'Emission Factors'!K:K)*$L368/2000</f>
        <v>0</v>
      </c>
      <c r="Y368" s="104">
        <f>SUMIF('Emission Factors'!$C:$C,'Sample Report Format'!$I368,'Emission Factors'!$M:$M)*SUMIF('Emission Factors'!$C:$C,'Sample Report Format'!$I368,'Emission Factors'!L:L)*$L368/2000</f>
        <v>0</v>
      </c>
    </row>
    <row r="369" spans="1:25" ht="12.75">
      <c r="A369" s="85"/>
      <c r="B369" s="132"/>
      <c r="C369" s="98" t="e">
        <f>VLOOKUP(B369,'CO AB Dis id'!E363:F377,2,FALSE)</f>
        <v>#N/A</v>
      </c>
      <c r="D369" s="132"/>
      <c r="E369" s="98" t="e">
        <f>VLOOKUP(D369,'CO AB Dis id'!E380:F414,2,FALSE)</f>
        <v>#N/A</v>
      </c>
      <c r="F369" s="33"/>
      <c r="G369" s="98" t="e">
        <f>VLOOKUP(F369,'CO AB Dis id'!$B$4:$C$61,2,FALSE)</f>
        <v>#N/A</v>
      </c>
      <c r="H369" s="33"/>
      <c r="I369" s="84" t="e">
        <f>VLOOKUP($H369,'Emission Factors'!$B:$E,2,FALSE)</f>
        <v>#N/A</v>
      </c>
      <c r="J369" s="84" t="e">
        <f>VLOOKUP($H369,'Emission Factors'!$B:$E,3,FALSE)</f>
        <v>#N/A</v>
      </c>
      <c r="K369" s="84" t="e">
        <f>VLOOKUP($H369,'Emission Factors'!$B:$E,4,FALSE)</f>
        <v>#N/A</v>
      </c>
      <c r="L369" s="33"/>
      <c r="M369" s="33"/>
      <c r="N369" s="77"/>
      <c r="O369" s="77"/>
      <c r="P369" s="77"/>
      <c r="Q369" s="86"/>
      <c r="R369" s="107" t="e">
        <f>VLOOKUP(I369,'Emission Factors'!C:M,11,FALSE)</f>
        <v>#N/A</v>
      </c>
      <c r="S369" s="109">
        <f>SUMIF('Emission Factors'!$C:$C,'Sample Report Format'!$I369,'Emission Factors'!$M:$M)*SUMIF('Emission Factors'!$C:$C,'Sample Report Format'!$I369,'Emission Factors'!F:F)*$L369/2000</f>
        <v>0</v>
      </c>
      <c r="T369" s="103">
        <f>SUMIF('Emission Factors'!$C:$C,'Sample Report Format'!$I369,'Emission Factors'!$M:$M)*SUMIF('Emission Factors'!$C:$C,'Sample Report Format'!$I369,'Emission Factors'!G:G)*$L369/2000</f>
        <v>0</v>
      </c>
      <c r="U369" s="103">
        <f>SUMIF('Emission Factors'!$C:$C,'Sample Report Format'!$I369,'Emission Factors'!$M:$M)*SUMIF('Emission Factors'!$C:$C,'Sample Report Format'!$I369,'Emission Factors'!H:H)*$L369/2000</f>
        <v>0</v>
      </c>
      <c r="V369" s="103">
        <f>SUMIF('Emission Factors'!$C:$C,'Sample Report Format'!$I369,'Emission Factors'!$M:$M)*SUMIF('Emission Factors'!$C:$C,'Sample Report Format'!$I369,'Emission Factors'!I:I)*$L369/2000</f>
        <v>0</v>
      </c>
      <c r="W369" s="103">
        <f>SUMIF('Emission Factors'!$C:$C,'Sample Report Format'!$I369,'Emission Factors'!$M:$M)*SUMIF('Emission Factors'!$C:$C,'Sample Report Format'!$I369,'Emission Factors'!J:J)*$L369/2000</f>
        <v>0</v>
      </c>
      <c r="X369" s="103">
        <f>SUMIF('Emission Factors'!$C:$C,'Sample Report Format'!$I369,'Emission Factors'!$M:$M)*SUMIF('Emission Factors'!$C:$C,'Sample Report Format'!$I369,'Emission Factors'!K:K)*$L369/2000</f>
        <v>0</v>
      </c>
      <c r="Y369" s="104">
        <f>SUMIF('Emission Factors'!$C:$C,'Sample Report Format'!$I369,'Emission Factors'!$M:$M)*SUMIF('Emission Factors'!$C:$C,'Sample Report Format'!$I369,'Emission Factors'!L:L)*$L369/2000</f>
        <v>0</v>
      </c>
    </row>
    <row r="370" spans="1:25" ht="12.75">
      <c r="A370" s="85"/>
      <c r="B370" s="132"/>
      <c r="C370" s="98" t="e">
        <f>VLOOKUP(B370,'CO AB Dis id'!E364:F378,2,FALSE)</f>
        <v>#N/A</v>
      </c>
      <c r="D370" s="132"/>
      <c r="E370" s="98" t="e">
        <f>VLOOKUP(D370,'CO AB Dis id'!E381:F415,2,FALSE)</f>
        <v>#N/A</v>
      </c>
      <c r="F370" s="33"/>
      <c r="G370" s="98" t="e">
        <f>VLOOKUP(F370,'CO AB Dis id'!$B$4:$C$61,2,FALSE)</f>
        <v>#N/A</v>
      </c>
      <c r="H370" s="33"/>
      <c r="I370" s="84" t="e">
        <f>VLOOKUP($H370,'Emission Factors'!$B:$E,2,FALSE)</f>
        <v>#N/A</v>
      </c>
      <c r="J370" s="84" t="e">
        <f>VLOOKUP($H370,'Emission Factors'!$B:$E,3,FALSE)</f>
        <v>#N/A</v>
      </c>
      <c r="K370" s="84" t="e">
        <f>VLOOKUP($H370,'Emission Factors'!$B:$E,4,FALSE)</f>
        <v>#N/A</v>
      </c>
      <c r="L370" s="33"/>
      <c r="M370" s="33"/>
      <c r="N370" s="77"/>
      <c r="O370" s="77"/>
      <c r="P370" s="77"/>
      <c r="Q370" s="86"/>
      <c r="R370" s="107" t="e">
        <f>VLOOKUP(I370,'Emission Factors'!C:M,11,FALSE)</f>
        <v>#N/A</v>
      </c>
      <c r="S370" s="109">
        <f>SUMIF('Emission Factors'!$C:$C,'Sample Report Format'!$I370,'Emission Factors'!$M:$M)*SUMIF('Emission Factors'!$C:$C,'Sample Report Format'!$I370,'Emission Factors'!F:F)*$L370/2000</f>
        <v>0</v>
      </c>
      <c r="T370" s="103">
        <f>SUMIF('Emission Factors'!$C:$C,'Sample Report Format'!$I370,'Emission Factors'!$M:$M)*SUMIF('Emission Factors'!$C:$C,'Sample Report Format'!$I370,'Emission Factors'!G:G)*$L370/2000</f>
        <v>0</v>
      </c>
      <c r="U370" s="103">
        <f>SUMIF('Emission Factors'!$C:$C,'Sample Report Format'!$I370,'Emission Factors'!$M:$M)*SUMIF('Emission Factors'!$C:$C,'Sample Report Format'!$I370,'Emission Factors'!H:H)*$L370/2000</f>
        <v>0</v>
      </c>
      <c r="V370" s="103">
        <f>SUMIF('Emission Factors'!$C:$C,'Sample Report Format'!$I370,'Emission Factors'!$M:$M)*SUMIF('Emission Factors'!$C:$C,'Sample Report Format'!$I370,'Emission Factors'!I:I)*$L370/2000</f>
        <v>0</v>
      </c>
      <c r="W370" s="103">
        <f>SUMIF('Emission Factors'!$C:$C,'Sample Report Format'!$I370,'Emission Factors'!$M:$M)*SUMIF('Emission Factors'!$C:$C,'Sample Report Format'!$I370,'Emission Factors'!J:J)*$L370/2000</f>
        <v>0</v>
      </c>
      <c r="X370" s="103">
        <f>SUMIF('Emission Factors'!$C:$C,'Sample Report Format'!$I370,'Emission Factors'!$M:$M)*SUMIF('Emission Factors'!$C:$C,'Sample Report Format'!$I370,'Emission Factors'!K:K)*$L370/2000</f>
        <v>0</v>
      </c>
      <c r="Y370" s="104">
        <f>SUMIF('Emission Factors'!$C:$C,'Sample Report Format'!$I370,'Emission Factors'!$M:$M)*SUMIF('Emission Factors'!$C:$C,'Sample Report Format'!$I370,'Emission Factors'!L:L)*$L370/2000</f>
        <v>0</v>
      </c>
    </row>
    <row r="371" spans="1:25" ht="12.75">
      <c r="A371" s="85"/>
      <c r="B371" s="132"/>
      <c r="C371" s="98" t="e">
        <f>VLOOKUP(B371,'CO AB Dis id'!E365:F379,2,FALSE)</f>
        <v>#N/A</v>
      </c>
      <c r="D371" s="132"/>
      <c r="E371" s="98" t="e">
        <f>VLOOKUP(D371,'CO AB Dis id'!E382:F416,2,FALSE)</f>
        <v>#N/A</v>
      </c>
      <c r="F371" s="33"/>
      <c r="G371" s="98" t="e">
        <f>VLOOKUP(F371,'CO AB Dis id'!$B$4:$C$61,2,FALSE)</f>
        <v>#N/A</v>
      </c>
      <c r="H371" s="33"/>
      <c r="I371" s="84" t="e">
        <f>VLOOKUP($H371,'Emission Factors'!$B:$E,2,FALSE)</f>
        <v>#N/A</v>
      </c>
      <c r="J371" s="84" t="e">
        <f>VLOOKUP($H371,'Emission Factors'!$B:$E,3,FALSE)</f>
        <v>#N/A</v>
      </c>
      <c r="K371" s="84" t="e">
        <f>VLOOKUP($H371,'Emission Factors'!$B:$E,4,FALSE)</f>
        <v>#N/A</v>
      </c>
      <c r="L371" s="33"/>
      <c r="M371" s="33"/>
      <c r="N371" s="77"/>
      <c r="O371" s="77"/>
      <c r="P371" s="77"/>
      <c r="Q371" s="86"/>
      <c r="R371" s="107" t="e">
        <f>VLOOKUP(I371,'Emission Factors'!C:M,11,FALSE)</f>
        <v>#N/A</v>
      </c>
      <c r="S371" s="109">
        <f>SUMIF('Emission Factors'!$C:$C,'Sample Report Format'!$I371,'Emission Factors'!$M:$M)*SUMIF('Emission Factors'!$C:$C,'Sample Report Format'!$I371,'Emission Factors'!F:F)*$L371/2000</f>
        <v>0</v>
      </c>
      <c r="T371" s="103">
        <f>SUMIF('Emission Factors'!$C:$C,'Sample Report Format'!$I371,'Emission Factors'!$M:$M)*SUMIF('Emission Factors'!$C:$C,'Sample Report Format'!$I371,'Emission Factors'!G:G)*$L371/2000</f>
        <v>0</v>
      </c>
      <c r="U371" s="103">
        <f>SUMIF('Emission Factors'!$C:$C,'Sample Report Format'!$I371,'Emission Factors'!$M:$M)*SUMIF('Emission Factors'!$C:$C,'Sample Report Format'!$I371,'Emission Factors'!H:H)*$L371/2000</f>
        <v>0</v>
      </c>
      <c r="V371" s="103">
        <f>SUMIF('Emission Factors'!$C:$C,'Sample Report Format'!$I371,'Emission Factors'!$M:$M)*SUMIF('Emission Factors'!$C:$C,'Sample Report Format'!$I371,'Emission Factors'!I:I)*$L371/2000</f>
        <v>0</v>
      </c>
      <c r="W371" s="103">
        <f>SUMIF('Emission Factors'!$C:$C,'Sample Report Format'!$I371,'Emission Factors'!$M:$M)*SUMIF('Emission Factors'!$C:$C,'Sample Report Format'!$I371,'Emission Factors'!J:J)*$L371/2000</f>
        <v>0</v>
      </c>
      <c r="X371" s="103">
        <f>SUMIF('Emission Factors'!$C:$C,'Sample Report Format'!$I371,'Emission Factors'!$M:$M)*SUMIF('Emission Factors'!$C:$C,'Sample Report Format'!$I371,'Emission Factors'!K:K)*$L371/2000</f>
        <v>0</v>
      </c>
      <c r="Y371" s="104">
        <f>SUMIF('Emission Factors'!$C:$C,'Sample Report Format'!$I371,'Emission Factors'!$M:$M)*SUMIF('Emission Factors'!$C:$C,'Sample Report Format'!$I371,'Emission Factors'!L:L)*$L371/2000</f>
        <v>0</v>
      </c>
    </row>
    <row r="372" spans="1:25" ht="12.75">
      <c r="A372" s="85"/>
      <c r="B372" s="132"/>
      <c r="C372" s="98" t="e">
        <f>VLOOKUP(B372,'CO AB Dis id'!E366:F380,2,FALSE)</f>
        <v>#N/A</v>
      </c>
      <c r="D372" s="132"/>
      <c r="E372" s="98" t="e">
        <f>VLOOKUP(D372,'CO AB Dis id'!E383:F417,2,FALSE)</f>
        <v>#N/A</v>
      </c>
      <c r="F372" s="33"/>
      <c r="G372" s="98" t="e">
        <f>VLOOKUP(F372,'CO AB Dis id'!$B$4:$C$61,2,FALSE)</f>
        <v>#N/A</v>
      </c>
      <c r="H372" s="33"/>
      <c r="I372" s="84" t="e">
        <f>VLOOKUP($H372,'Emission Factors'!$B:$E,2,FALSE)</f>
        <v>#N/A</v>
      </c>
      <c r="J372" s="84" t="e">
        <f>VLOOKUP($H372,'Emission Factors'!$B:$E,3,FALSE)</f>
        <v>#N/A</v>
      </c>
      <c r="K372" s="84" t="e">
        <f>VLOOKUP($H372,'Emission Factors'!$B:$E,4,FALSE)</f>
        <v>#N/A</v>
      </c>
      <c r="L372" s="33"/>
      <c r="M372" s="33"/>
      <c r="N372" s="77"/>
      <c r="O372" s="77"/>
      <c r="P372" s="77"/>
      <c r="Q372" s="86"/>
      <c r="R372" s="107" t="e">
        <f>VLOOKUP(I372,'Emission Factors'!C:M,11,FALSE)</f>
        <v>#N/A</v>
      </c>
      <c r="S372" s="109">
        <f>SUMIF('Emission Factors'!$C:$C,'Sample Report Format'!$I372,'Emission Factors'!$M:$M)*SUMIF('Emission Factors'!$C:$C,'Sample Report Format'!$I372,'Emission Factors'!F:F)*$L372/2000</f>
        <v>0</v>
      </c>
      <c r="T372" s="103">
        <f>SUMIF('Emission Factors'!$C:$C,'Sample Report Format'!$I372,'Emission Factors'!$M:$M)*SUMIF('Emission Factors'!$C:$C,'Sample Report Format'!$I372,'Emission Factors'!G:G)*$L372/2000</f>
        <v>0</v>
      </c>
      <c r="U372" s="103">
        <f>SUMIF('Emission Factors'!$C:$C,'Sample Report Format'!$I372,'Emission Factors'!$M:$M)*SUMIF('Emission Factors'!$C:$C,'Sample Report Format'!$I372,'Emission Factors'!H:H)*$L372/2000</f>
        <v>0</v>
      </c>
      <c r="V372" s="103">
        <f>SUMIF('Emission Factors'!$C:$C,'Sample Report Format'!$I372,'Emission Factors'!$M:$M)*SUMIF('Emission Factors'!$C:$C,'Sample Report Format'!$I372,'Emission Factors'!I:I)*$L372/2000</f>
        <v>0</v>
      </c>
      <c r="W372" s="103">
        <f>SUMIF('Emission Factors'!$C:$C,'Sample Report Format'!$I372,'Emission Factors'!$M:$M)*SUMIF('Emission Factors'!$C:$C,'Sample Report Format'!$I372,'Emission Factors'!J:J)*$L372/2000</f>
        <v>0</v>
      </c>
      <c r="X372" s="103">
        <f>SUMIF('Emission Factors'!$C:$C,'Sample Report Format'!$I372,'Emission Factors'!$M:$M)*SUMIF('Emission Factors'!$C:$C,'Sample Report Format'!$I372,'Emission Factors'!K:K)*$L372/2000</f>
        <v>0</v>
      </c>
      <c r="Y372" s="104">
        <f>SUMIF('Emission Factors'!$C:$C,'Sample Report Format'!$I372,'Emission Factors'!$M:$M)*SUMIF('Emission Factors'!$C:$C,'Sample Report Format'!$I372,'Emission Factors'!L:L)*$L372/2000</f>
        <v>0</v>
      </c>
    </row>
    <row r="373" spans="1:25" ht="12.75">
      <c r="A373" s="85"/>
      <c r="B373" s="132"/>
      <c r="C373" s="98" t="e">
        <f>VLOOKUP(B373,'CO AB Dis id'!E367:F381,2,FALSE)</f>
        <v>#N/A</v>
      </c>
      <c r="D373" s="132"/>
      <c r="E373" s="98" t="e">
        <f>VLOOKUP(D373,'CO AB Dis id'!E384:F418,2,FALSE)</f>
        <v>#N/A</v>
      </c>
      <c r="F373" s="33"/>
      <c r="G373" s="98" t="e">
        <f>VLOOKUP(F373,'CO AB Dis id'!$B$4:$C$61,2,FALSE)</f>
        <v>#N/A</v>
      </c>
      <c r="H373" s="33"/>
      <c r="I373" s="84" t="e">
        <f>VLOOKUP($H373,'Emission Factors'!$B:$E,2,FALSE)</f>
        <v>#N/A</v>
      </c>
      <c r="J373" s="84" t="e">
        <f>VLOOKUP($H373,'Emission Factors'!$B:$E,3,FALSE)</f>
        <v>#N/A</v>
      </c>
      <c r="K373" s="84" t="e">
        <f>VLOOKUP($H373,'Emission Factors'!$B:$E,4,FALSE)</f>
        <v>#N/A</v>
      </c>
      <c r="L373" s="33"/>
      <c r="M373" s="33"/>
      <c r="N373" s="77"/>
      <c r="O373" s="77"/>
      <c r="P373" s="77"/>
      <c r="Q373" s="86"/>
      <c r="R373" s="107" t="e">
        <f>VLOOKUP(I373,'Emission Factors'!C:M,11,FALSE)</f>
        <v>#N/A</v>
      </c>
      <c r="S373" s="109">
        <f>SUMIF('Emission Factors'!$C:$C,'Sample Report Format'!$I373,'Emission Factors'!$M:$M)*SUMIF('Emission Factors'!$C:$C,'Sample Report Format'!$I373,'Emission Factors'!F:F)*$L373/2000</f>
        <v>0</v>
      </c>
      <c r="T373" s="103">
        <f>SUMIF('Emission Factors'!$C:$C,'Sample Report Format'!$I373,'Emission Factors'!$M:$M)*SUMIF('Emission Factors'!$C:$C,'Sample Report Format'!$I373,'Emission Factors'!G:G)*$L373/2000</f>
        <v>0</v>
      </c>
      <c r="U373" s="103">
        <f>SUMIF('Emission Factors'!$C:$C,'Sample Report Format'!$I373,'Emission Factors'!$M:$M)*SUMIF('Emission Factors'!$C:$C,'Sample Report Format'!$I373,'Emission Factors'!H:H)*$L373/2000</f>
        <v>0</v>
      </c>
      <c r="V373" s="103">
        <f>SUMIF('Emission Factors'!$C:$C,'Sample Report Format'!$I373,'Emission Factors'!$M:$M)*SUMIF('Emission Factors'!$C:$C,'Sample Report Format'!$I373,'Emission Factors'!I:I)*$L373/2000</f>
        <v>0</v>
      </c>
      <c r="W373" s="103">
        <f>SUMIF('Emission Factors'!$C:$C,'Sample Report Format'!$I373,'Emission Factors'!$M:$M)*SUMIF('Emission Factors'!$C:$C,'Sample Report Format'!$I373,'Emission Factors'!J:J)*$L373/2000</f>
        <v>0</v>
      </c>
      <c r="X373" s="103">
        <f>SUMIF('Emission Factors'!$C:$C,'Sample Report Format'!$I373,'Emission Factors'!$M:$M)*SUMIF('Emission Factors'!$C:$C,'Sample Report Format'!$I373,'Emission Factors'!K:K)*$L373/2000</f>
        <v>0</v>
      </c>
      <c r="Y373" s="104">
        <f>SUMIF('Emission Factors'!$C:$C,'Sample Report Format'!$I373,'Emission Factors'!$M:$M)*SUMIF('Emission Factors'!$C:$C,'Sample Report Format'!$I373,'Emission Factors'!L:L)*$L373/2000</f>
        <v>0</v>
      </c>
    </row>
    <row r="374" spans="1:25" ht="12.75">
      <c r="A374" s="85"/>
      <c r="B374" s="132"/>
      <c r="C374" s="98" t="e">
        <f>VLOOKUP(B374,'CO AB Dis id'!E368:F382,2,FALSE)</f>
        <v>#N/A</v>
      </c>
      <c r="D374" s="132"/>
      <c r="E374" s="98" t="e">
        <f>VLOOKUP(D374,'CO AB Dis id'!E385:F419,2,FALSE)</f>
        <v>#N/A</v>
      </c>
      <c r="F374" s="33"/>
      <c r="G374" s="98" t="e">
        <f>VLOOKUP(F374,'CO AB Dis id'!$B$4:$C$61,2,FALSE)</f>
        <v>#N/A</v>
      </c>
      <c r="H374" s="33"/>
      <c r="I374" s="84" t="e">
        <f>VLOOKUP($H374,'Emission Factors'!$B:$E,2,FALSE)</f>
        <v>#N/A</v>
      </c>
      <c r="J374" s="84" t="e">
        <f>VLOOKUP($H374,'Emission Factors'!$B:$E,3,FALSE)</f>
        <v>#N/A</v>
      </c>
      <c r="K374" s="84" t="e">
        <f>VLOOKUP($H374,'Emission Factors'!$B:$E,4,FALSE)</f>
        <v>#N/A</v>
      </c>
      <c r="L374" s="33"/>
      <c r="M374" s="33"/>
      <c r="N374" s="77"/>
      <c r="O374" s="77"/>
      <c r="P374" s="77"/>
      <c r="Q374" s="86"/>
      <c r="R374" s="107" t="e">
        <f>VLOOKUP(I374,'Emission Factors'!C:M,11,FALSE)</f>
        <v>#N/A</v>
      </c>
      <c r="S374" s="109">
        <f>SUMIF('Emission Factors'!$C:$C,'Sample Report Format'!$I374,'Emission Factors'!$M:$M)*SUMIF('Emission Factors'!$C:$C,'Sample Report Format'!$I374,'Emission Factors'!F:F)*$L374/2000</f>
        <v>0</v>
      </c>
      <c r="T374" s="103">
        <f>SUMIF('Emission Factors'!$C:$C,'Sample Report Format'!$I374,'Emission Factors'!$M:$M)*SUMIF('Emission Factors'!$C:$C,'Sample Report Format'!$I374,'Emission Factors'!G:G)*$L374/2000</f>
        <v>0</v>
      </c>
      <c r="U374" s="103">
        <f>SUMIF('Emission Factors'!$C:$C,'Sample Report Format'!$I374,'Emission Factors'!$M:$M)*SUMIF('Emission Factors'!$C:$C,'Sample Report Format'!$I374,'Emission Factors'!H:H)*$L374/2000</f>
        <v>0</v>
      </c>
      <c r="V374" s="103">
        <f>SUMIF('Emission Factors'!$C:$C,'Sample Report Format'!$I374,'Emission Factors'!$M:$M)*SUMIF('Emission Factors'!$C:$C,'Sample Report Format'!$I374,'Emission Factors'!I:I)*$L374/2000</f>
        <v>0</v>
      </c>
      <c r="W374" s="103">
        <f>SUMIF('Emission Factors'!$C:$C,'Sample Report Format'!$I374,'Emission Factors'!$M:$M)*SUMIF('Emission Factors'!$C:$C,'Sample Report Format'!$I374,'Emission Factors'!J:J)*$L374/2000</f>
        <v>0</v>
      </c>
      <c r="X374" s="103">
        <f>SUMIF('Emission Factors'!$C:$C,'Sample Report Format'!$I374,'Emission Factors'!$M:$M)*SUMIF('Emission Factors'!$C:$C,'Sample Report Format'!$I374,'Emission Factors'!K:K)*$L374/2000</f>
        <v>0</v>
      </c>
      <c r="Y374" s="104">
        <f>SUMIF('Emission Factors'!$C:$C,'Sample Report Format'!$I374,'Emission Factors'!$M:$M)*SUMIF('Emission Factors'!$C:$C,'Sample Report Format'!$I374,'Emission Factors'!L:L)*$L374/2000</f>
        <v>0</v>
      </c>
    </row>
    <row r="375" spans="1:25" ht="12.75">
      <c r="A375" s="85"/>
      <c r="B375" s="132"/>
      <c r="C375" s="98" t="e">
        <f>VLOOKUP(B375,'CO AB Dis id'!E369:F383,2,FALSE)</f>
        <v>#N/A</v>
      </c>
      <c r="D375" s="132"/>
      <c r="E375" s="98" t="e">
        <f>VLOOKUP(D375,'CO AB Dis id'!E386:F420,2,FALSE)</f>
        <v>#N/A</v>
      </c>
      <c r="F375" s="33"/>
      <c r="G375" s="98" t="e">
        <f>VLOOKUP(F375,'CO AB Dis id'!$B$4:$C$61,2,FALSE)</f>
        <v>#N/A</v>
      </c>
      <c r="H375" s="33"/>
      <c r="I375" s="84" t="e">
        <f>VLOOKUP($H375,'Emission Factors'!$B:$E,2,FALSE)</f>
        <v>#N/A</v>
      </c>
      <c r="J375" s="84" t="e">
        <f>VLOOKUP($H375,'Emission Factors'!$B:$E,3,FALSE)</f>
        <v>#N/A</v>
      </c>
      <c r="K375" s="84" t="e">
        <f>VLOOKUP($H375,'Emission Factors'!$B:$E,4,FALSE)</f>
        <v>#N/A</v>
      </c>
      <c r="L375" s="33"/>
      <c r="M375" s="33"/>
      <c r="N375" s="77"/>
      <c r="O375" s="77"/>
      <c r="P375" s="77"/>
      <c r="Q375" s="86"/>
      <c r="R375" s="107" t="e">
        <f>VLOOKUP(I375,'Emission Factors'!C:M,11,FALSE)</f>
        <v>#N/A</v>
      </c>
      <c r="S375" s="109">
        <f>SUMIF('Emission Factors'!$C:$C,'Sample Report Format'!$I375,'Emission Factors'!$M:$M)*SUMIF('Emission Factors'!$C:$C,'Sample Report Format'!$I375,'Emission Factors'!F:F)*$L375/2000</f>
        <v>0</v>
      </c>
      <c r="T375" s="103">
        <f>SUMIF('Emission Factors'!$C:$C,'Sample Report Format'!$I375,'Emission Factors'!$M:$M)*SUMIF('Emission Factors'!$C:$C,'Sample Report Format'!$I375,'Emission Factors'!G:G)*$L375/2000</f>
        <v>0</v>
      </c>
      <c r="U375" s="103">
        <f>SUMIF('Emission Factors'!$C:$C,'Sample Report Format'!$I375,'Emission Factors'!$M:$M)*SUMIF('Emission Factors'!$C:$C,'Sample Report Format'!$I375,'Emission Factors'!H:H)*$L375/2000</f>
        <v>0</v>
      </c>
      <c r="V375" s="103">
        <f>SUMIF('Emission Factors'!$C:$C,'Sample Report Format'!$I375,'Emission Factors'!$M:$M)*SUMIF('Emission Factors'!$C:$C,'Sample Report Format'!$I375,'Emission Factors'!I:I)*$L375/2000</f>
        <v>0</v>
      </c>
      <c r="W375" s="103">
        <f>SUMIF('Emission Factors'!$C:$C,'Sample Report Format'!$I375,'Emission Factors'!$M:$M)*SUMIF('Emission Factors'!$C:$C,'Sample Report Format'!$I375,'Emission Factors'!J:J)*$L375/2000</f>
        <v>0</v>
      </c>
      <c r="X375" s="103">
        <f>SUMIF('Emission Factors'!$C:$C,'Sample Report Format'!$I375,'Emission Factors'!$M:$M)*SUMIF('Emission Factors'!$C:$C,'Sample Report Format'!$I375,'Emission Factors'!K:K)*$L375/2000</f>
        <v>0</v>
      </c>
      <c r="Y375" s="104">
        <f>SUMIF('Emission Factors'!$C:$C,'Sample Report Format'!$I375,'Emission Factors'!$M:$M)*SUMIF('Emission Factors'!$C:$C,'Sample Report Format'!$I375,'Emission Factors'!L:L)*$L375/2000</f>
        <v>0</v>
      </c>
    </row>
    <row r="376" spans="1:25" ht="12.75">
      <c r="A376" s="85"/>
      <c r="B376" s="132"/>
      <c r="C376" s="98" t="e">
        <f>VLOOKUP(B376,'CO AB Dis id'!E370:F384,2,FALSE)</f>
        <v>#N/A</v>
      </c>
      <c r="D376" s="132"/>
      <c r="E376" s="98" t="e">
        <f>VLOOKUP(D376,'CO AB Dis id'!E387:F421,2,FALSE)</f>
        <v>#N/A</v>
      </c>
      <c r="F376" s="33"/>
      <c r="G376" s="98" t="e">
        <f>VLOOKUP(F376,'CO AB Dis id'!$B$4:$C$61,2,FALSE)</f>
        <v>#N/A</v>
      </c>
      <c r="H376" s="33"/>
      <c r="I376" s="84" t="e">
        <f>VLOOKUP($H376,'Emission Factors'!$B:$E,2,FALSE)</f>
        <v>#N/A</v>
      </c>
      <c r="J376" s="84" t="e">
        <f>VLOOKUP($H376,'Emission Factors'!$B:$E,3,FALSE)</f>
        <v>#N/A</v>
      </c>
      <c r="K376" s="84" t="e">
        <f>VLOOKUP($H376,'Emission Factors'!$B:$E,4,FALSE)</f>
        <v>#N/A</v>
      </c>
      <c r="L376" s="33"/>
      <c r="M376" s="33"/>
      <c r="N376" s="77"/>
      <c r="O376" s="77"/>
      <c r="P376" s="77"/>
      <c r="Q376" s="86"/>
      <c r="R376" s="107" t="e">
        <f>VLOOKUP(I376,'Emission Factors'!C:M,11,FALSE)</f>
        <v>#N/A</v>
      </c>
      <c r="S376" s="109">
        <f>SUMIF('Emission Factors'!$C:$C,'Sample Report Format'!$I376,'Emission Factors'!$M:$M)*SUMIF('Emission Factors'!$C:$C,'Sample Report Format'!$I376,'Emission Factors'!F:F)*$L376/2000</f>
        <v>0</v>
      </c>
      <c r="T376" s="103">
        <f>SUMIF('Emission Factors'!$C:$C,'Sample Report Format'!$I376,'Emission Factors'!$M:$M)*SUMIF('Emission Factors'!$C:$C,'Sample Report Format'!$I376,'Emission Factors'!G:G)*$L376/2000</f>
        <v>0</v>
      </c>
      <c r="U376" s="103">
        <f>SUMIF('Emission Factors'!$C:$C,'Sample Report Format'!$I376,'Emission Factors'!$M:$M)*SUMIF('Emission Factors'!$C:$C,'Sample Report Format'!$I376,'Emission Factors'!H:H)*$L376/2000</f>
        <v>0</v>
      </c>
      <c r="V376" s="103">
        <f>SUMIF('Emission Factors'!$C:$C,'Sample Report Format'!$I376,'Emission Factors'!$M:$M)*SUMIF('Emission Factors'!$C:$C,'Sample Report Format'!$I376,'Emission Factors'!I:I)*$L376/2000</f>
        <v>0</v>
      </c>
      <c r="W376" s="103">
        <f>SUMIF('Emission Factors'!$C:$C,'Sample Report Format'!$I376,'Emission Factors'!$M:$M)*SUMIF('Emission Factors'!$C:$C,'Sample Report Format'!$I376,'Emission Factors'!J:J)*$L376/2000</f>
        <v>0</v>
      </c>
      <c r="X376" s="103">
        <f>SUMIF('Emission Factors'!$C:$C,'Sample Report Format'!$I376,'Emission Factors'!$M:$M)*SUMIF('Emission Factors'!$C:$C,'Sample Report Format'!$I376,'Emission Factors'!K:K)*$L376/2000</f>
        <v>0</v>
      </c>
      <c r="Y376" s="104">
        <f>SUMIF('Emission Factors'!$C:$C,'Sample Report Format'!$I376,'Emission Factors'!$M:$M)*SUMIF('Emission Factors'!$C:$C,'Sample Report Format'!$I376,'Emission Factors'!L:L)*$L376/2000</f>
        <v>0</v>
      </c>
    </row>
    <row r="377" spans="1:25" ht="12.75">
      <c r="A377" s="85"/>
      <c r="B377" s="132"/>
      <c r="C377" s="98" t="e">
        <f>VLOOKUP(B377,'CO AB Dis id'!E371:F385,2,FALSE)</f>
        <v>#N/A</v>
      </c>
      <c r="D377" s="132"/>
      <c r="E377" s="98" t="e">
        <f>VLOOKUP(D377,'CO AB Dis id'!E388:F422,2,FALSE)</f>
        <v>#N/A</v>
      </c>
      <c r="F377" s="33"/>
      <c r="G377" s="98" t="e">
        <f>VLOOKUP(F377,'CO AB Dis id'!$B$4:$C$61,2,FALSE)</f>
        <v>#N/A</v>
      </c>
      <c r="H377" s="33"/>
      <c r="I377" s="84" t="e">
        <f>VLOOKUP($H377,'Emission Factors'!$B:$E,2,FALSE)</f>
        <v>#N/A</v>
      </c>
      <c r="J377" s="84" t="e">
        <f>VLOOKUP($H377,'Emission Factors'!$B:$E,3,FALSE)</f>
        <v>#N/A</v>
      </c>
      <c r="K377" s="84" t="e">
        <f>VLOOKUP($H377,'Emission Factors'!$B:$E,4,FALSE)</f>
        <v>#N/A</v>
      </c>
      <c r="L377" s="33"/>
      <c r="M377" s="33"/>
      <c r="N377" s="77"/>
      <c r="O377" s="77"/>
      <c r="P377" s="77"/>
      <c r="Q377" s="86"/>
      <c r="R377" s="107" t="e">
        <f>VLOOKUP(I377,'Emission Factors'!C:M,11,FALSE)</f>
        <v>#N/A</v>
      </c>
      <c r="S377" s="109">
        <f>SUMIF('Emission Factors'!$C:$C,'Sample Report Format'!$I377,'Emission Factors'!$M:$M)*SUMIF('Emission Factors'!$C:$C,'Sample Report Format'!$I377,'Emission Factors'!F:F)*$L377/2000</f>
        <v>0</v>
      </c>
      <c r="T377" s="103">
        <f>SUMIF('Emission Factors'!$C:$C,'Sample Report Format'!$I377,'Emission Factors'!$M:$M)*SUMIF('Emission Factors'!$C:$C,'Sample Report Format'!$I377,'Emission Factors'!G:G)*$L377/2000</f>
        <v>0</v>
      </c>
      <c r="U377" s="103">
        <f>SUMIF('Emission Factors'!$C:$C,'Sample Report Format'!$I377,'Emission Factors'!$M:$M)*SUMIF('Emission Factors'!$C:$C,'Sample Report Format'!$I377,'Emission Factors'!H:H)*$L377/2000</f>
        <v>0</v>
      </c>
      <c r="V377" s="103">
        <f>SUMIF('Emission Factors'!$C:$C,'Sample Report Format'!$I377,'Emission Factors'!$M:$M)*SUMIF('Emission Factors'!$C:$C,'Sample Report Format'!$I377,'Emission Factors'!I:I)*$L377/2000</f>
        <v>0</v>
      </c>
      <c r="W377" s="103">
        <f>SUMIF('Emission Factors'!$C:$C,'Sample Report Format'!$I377,'Emission Factors'!$M:$M)*SUMIF('Emission Factors'!$C:$C,'Sample Report Format'!$I377,'Emission Factors'!J:J)*$L377/2000</f>
        <v>0</v>
      </c>
      <c r="X377" s="103">
        <f>SUMIF('Emission Factors'!$C:$C,'Sample Report Format'!$I377,'Emission Factors'!$M:$M)*SUMIF('Emission Factors'!$C:$C,'Sample Report Format'!$I377,'Emission Factors'!K:K)*$L377/2000</f>
        <v>0</v>
      </c>
      <c r="Y377" s="104">
        <f>SUMIF('Emission Factors'!$C:$C,'Sample Report Format'!$I377,'Emission Factors'!$M:$M)*SUMIF('Emission Factors'!$C:$C,'Sample Report Format'!$I377,'Emission Factors'!L:L)*$L377/2000</f>
        <v>0</v>
      </c>
    </row>
    <row r="378" spans="1:25" ht="12.75">
      <c r="A378" s="85"/>
      <c r="B378" s="132"/>
      <c r="C378" s="98" t="e">
        <f>VLOOKUP(B378,'CO AB Dis id'!E372:F386,2,FALSE)</f>
        <v>#N/A</v>
      </c>
      <c r="D378" s="132"/>
      <c r="E378" s="98" t="e">
        <f>VLOOKUP(D378,'CO AB Dis id'!E389:F423,2,FALSE)</f>
        <v>#N/A</v>
      </c>
      <c r="F378" s="33"/>
      <c r="G378" s="98" t="e">
        <f>VLOOKUP(F378,'CO AB Dis id'!$B$4:$C$61,2,FALSE)</f>
        <v>#N/A</v>
      </c>
      <c r="H378" s="33"/>
      <c r="I378" s="84" t="e">
        <f>VLOOKUP($H378,'Emission Factors'!$B:$E,2,FALSE)</f>
        <v>#N/A</v>
      </c>
      <c r="J378" s="84" t="e">
        <f>VLOOKUP($H378,'Emission Factors'!$B:$E,3,FALSE)</f>
        <v>#N/A</v>
      </c>
      <c r="K378" s="84" t="e">
        <f>VLOOKUP($H378,'Emission Factors'!$B:$E,4,FALSE)</f>
        <v>#N/A</v>
      </c>
      <c r="L378" s="33"/>
      <c r="M378" s="33"/>
      <c r="N378" s="77"/>
      <c r="O378" s="77"/>
      <c r="P378" s="77"/>
      <c r="Q378" s="86"/>
      <c r="R378" s="107" t="e">
        <f>VLOOKUP(I378,'Emission Factors'!C:M,11,FALSE)</f>
        <v>#N/A</v>
      </c>
      <c r="S378" s="109">
        <f>SUMIF('Emission Factors'!$C:$C,'Sample Report Format'!$I378,'Emission Factors'!$M:$M)*SUMIF('Emission Factors'!$C:$C,'Sample Report Format'!$I378,'Emission Factors'!F:F)*$L378/2000</f>
        <v>0</v>
      </c>
      <c r="T378" s="103">
        <f>SUMIF('Emission Factors'!$C:$C,'Sample Report Format'!$I378,'Emission Factors'!$M:$M)*SUMIF('Emission Factors'!$C:$C,'Sample Report Format'!$I378,'Emission Factors'!G:G)*$L378/2000</f>
        <v>0</v>
      </c>
      <c r="U378" s="103">
        <f>SUMIF('Emission Factors'!$C:$C,'Sample Report Format'!$I378,'Emission Factors'!$M:$M)*SUMIF('Emission Factors'!$C:$C,'Sample Report Format'!$I378,'Emission Factors'!H:H)*$L378/2000</f>
        <v>0</v>
      </c>
      <c r="V378" s="103">
        <f>SUMIF('Emission Factors'!$C:$C,'Sample Report Format'!$I378,'Emission Factors'!$M:$M)*SUMIF('Emission Factors'!$C:$C,'Sample Report Format'!$I378,'Emission Factors'!I:I)*$L378/2000</f>
        <v>0</v>
      </c>
      <c r="W378" s="103">
        <f>SUMIF('Emission Factors'!$C:$C,'Sample Report Format'!$I378,'Emission Factors'!$M:$M)*SUMIF('Emission Factors'!$C:$C,'Sample Report Format'!$I378,'Emission Factors'!J:J)*$L378/2000</f>
        <v>0</v>
      </c>
      <c r="X378" s="103">
        <f>SUMIF('Emission Factors'!$C:$C,'Sample Report Format'!$I378,'Emission Factors'!$M:$M)*SUMIF('Emission Factors'!$C:$C,'Sample Report Format'!$I378,'Emission Factors'!K:K)*$L378/2000</f>
        <v>0</v>
      </c>
      <c r="Y378" s="104">
        <f>SUMIF('Emission Factors'!$C:$C,'Sample Report Format'!$I378,'Emission Factors'!$M:$M)*SUMIF('Emission Factors'!$C:$C,'Sample Report Format'!$I378,'Emission Factors'!L:L)*$L378/2000</f>
        <v>0</v>
      </c>
    </row>
    <row r="379" spans="1:25" ht="12.75">
      <c r="A379" s="85"/>
      <c r="B379" s="132"/>
      <c r="C379" s="98" t="e">
        <f>VLOOKUP(B379,'CO AB Dis id'!E373:F387,2,FALSE)</f>
        <v>#N/A</v>
      </c>
      <c r="D379" s="132"/>
      <c r="E379" s="98" t="e">
        <f>VLOOKUP(D379,'CO AB Dis id'!E390:F424,2,FALSE)</f>
        <v>#N/A</v>
      </c>
      <c r="F379" s="33"/>
      <c r="G379" s="98" t="e">
        <f>VLOOKUP(F379,'CO AB Dis id'!$B$4:$C$61,2,FALSE)</f>
        <v>#N/A</v>
      </c>
      <c r="H379" s="33"/>
      <c r="I379" s="84" t="e">
        <f>VLOOKUP($H379,'Emission Factors'!$B:$E,2,FALSE)</f>
        <v>#N/A</v>
      </c>
      <c r="J379" s="84" t="e">
        <f>VLOOKUP($H379,'Emission Factors'!$B:$E,3,FALSE)</f>
        <v>#N/A</v>
      </c>
      <c r="K379" s="84" t="e">
        <f>VLOOKUP($H379,'Emission Factors'!$B:$E,4,FALSE)</f>
        <v>#N/A</v>
      </c>
      <c r="L379" s="33"/>
      <c r="M379" s="33"/>
      <c r="N379" s="77"/>
      <c r="O379" s="77"/>
      <c r="P379" s="77"/>
      <c r="Q379" s="86"/>
      <c r="R379" s="107" t="e">
        <f>VLOOKUP(I379,'Emission Factors'!C:M,11,FALSE)</f>
        <v>#N/A</v>
      </c>
      <c r="S379" s="109">
        <f>SUMIF('Emission Factors'!$C:$C,'Sample Report Format'!$I379,'Emission Factors'!$M:$M)*SUMIF('Emission Factors'!$C:$C,'Sample Report Format'!$I379,'Emission Factors'!F:F)*$L379/2000</f>
        <v>0</v>
      </c>
      <c r="T379" s="103">
        <f>SUMIF('Emission Factors'!$C:$C,'Sample Report Format'!$I379,'Emission Factors'!$M:$M)*SUMIF('Emission Factors'!$C:$C,'Sample Report Format'!$I379,'Emission Factors'!G:G)*$L379/2000</f>
        <v>0</v>
      </c>
      <c r="U379" s="103">
        <f>SUMIF('Emission Factors'!$C:$C,'Sample Report Format'!$I379,'Emission Factors'!$M:$M)*SUMIF('Emission Factors'!$C:$C,'Sample Report Format'!$I379,'Emission Factors'!H:H)*$L379/2000</f>
        <v>0</v>
      </c>
      <c r="V379" s="103">
        <f>SUMIF('Emission Factors'!$C:$C,'Sample Report Format'!$I379,'Emission Factors'!$M:$M)*SUMIF('Emission Factors'!$C:$C,'Sample Report Format'!$I379,'Emission Factors'!I:I)*$L379/2000</f>
        <v>0</v>
      </c>
      <c r="W379" s="103">
        <f>SUMIF('Emission Factors'!$C:$C,'Sample Report Format'!$I379,'Emission Factors'!$M:$M)*SUMIF('Emission Factors'!$C:$C,'Sample Report Format'!$I379,'Emission Factors'!J:J)*$L379/2000</f>
        <v>0</v>
      </c>
      <c r="X379" s="103">
        <f>SUMIF('Emission Factors'!$C:$C,'Sample Report Format'!$I379,'Emission Factors'!$M:$M)*SUMIF('Emission Factors'!$C:$C,'Sample Report Format'!$I379,'Emission Factors'!K:K)*$L379/2000</f>
        <v>0</v>
      </c>
      <c r="Y379" s="104">
        <f>SUMIF('Emission Factors'!$C:$C,'Sample Report Format'!$I379,'Emission Factors'!$M:$M)*SUMIF('Emission Factors'!$C:$C,'Sample Report Format'!$I379,'Emission Factors'!L:L)*$L379/2000</f>
        <v>0</v>
      </c>
    </row>
    <row r="380" spans="1:25" ht="12.75">
      <c r="A380" s="85"/>
      <c r="B380" s="132"/>
      <c r="C380" s="98" t="e">
        <f>VLOOKUP(B380,'CO AB Dis id'!E374:F388,2,FALSE)</f>
        <v>#N/A</v>
      </c>
      <c r="D380" s="132"/>
      <c r="E380" s="98" t="e">
        <f>VLOOKUP(D380,'CO AB Dis id'!E391:F425,2,FALSE)</f>
        <v>#N/A</v>
      </c>
      <c r="F380" s="33"/>
      <c r="G380" s="98" t="e">
        <f>VLOOKUP(F380,'CO AB Dis id'!$B$4:$C$61,2,FALSE)</f>
        <v>#N/A</v>
      </c>
      <c r="H380" s="33"/>
      <c r="I380" s="84" t="e">
        <f>VLOOKUP($H380,'Emission Factors'!$B:$E,2,FALSE)</f>
        <v>#N/A</v>
      </c>
      <c r="J380" s="84" t="e">
        <f>VLOOKUP($H380,'Emission Factors'!$B:$E,3,FALSE)</f>
        <v>#N/A</v>
      </c>
      <c r="K380" s="84" t="e">
        <f>VLOOKUP($H380,'Emission Factors'!$B:$E,4,FALSE)</f>
        <v>#N/A</v>
      </c>
      <c r="L380" s="33"/>
      <c r="M380" s="33"/>
      <c r="N380" s="77"/>
      <c r="O380" s="77"/>
      <c r="P380" s="77"/>
      <c r="Q380" s="86"/>
      <c r="R380" s="107" t="e">
        <f>VLOOKUP(I380,'Emission Factors'!C:M,11,FALSE)</f>
        <v>#N/A</v>
      </c>
      <c r="S380" s="109">
        <f>SUMIF('Emission Factors'!$C:$C,'Sample Report Format'!$I380,'Emission Factors'!$M:$M)*SUMIF('Emission Factors'!$C:$C,'Sample Report Format'!$I380,'Emission Factors'!F:F)*$L380/2000</f>
        <v>0</v>
      </c>
      <c r="T380" s="103">
        <f>SUMIF('Emission Factors'!$C:$C,'Sample Report Format'!$I380,'Emission Factors'!$M:$M)*SUMIF('Emission Factors'!$C:$C,'Sample Report Format'!$I380,'Emission Factors'!G:G)*$L380/2000</f>
        <v>0</v>
      </c>
      <c r="U380" s="103">
        <f>SUMIF('Emission Factors'!$C:$C,'Sample Report Format'!$I380,'Emission Factors'!$M:$M)*SUMIF('Emission Factors'!$C:$C,'Sample Report Format'!$I380,'Emission Factors'!H:H)*$L380/2000</f>
        <v>0</v>
      </c>
      <c r="V380" s="103">
        <f>SUMIF('Emission Factors'!$C:$C,'Sample Report Format'!$I380,'Emission Factors'!$M:$M)*SUMIF('Emission Factors'!$C:$C,'Sample Report Format'!$I380,'Emission Factors'!I:I)*$L380/2000</f>
        <v>0</v>
      </c>
      <c r="W380" s="103">
        <f>SUMIF('Emission Factors'!$C:$C,'Sample Report Format'!$I380,'Emission Factors'!$M:$M)*SUMIF('Emission Factors'!$C:$C,'Sample Report Format'!$I380,'Emission Factors'!J:J)*$L380/2000</f>
        <v>0</v>
      </c>
      <c r="X380" s="103">
        <f>SUMIF('Emission Factors'!$C:$C,'Sample Report Format'!$I380,'Emission Factors'!$M:$M)*SUMIF('Emission Factors'!$C:$C,'Sample Report Format'!$I380,'Emission Factors'!K:K)*$L380/2000</f>
        <v>0</v>
      </c>
      <c r="Y380" s="104">
        <f>SUMIF('Emission Factors'!$C:$C,'Sample Report Format'!$I380,'Emission Factors'!$M:$M)*SUMIF('Emission Factors'!$C:$C,'Sample Report Format'!$I380,'Emission Factors'!L:L)*$L380/2000</f>
        <v>0</v>
      </c>
    </row>
    <row r="381" spans="1:25" ht="12.75">
      <c r="A381" s="85"/>
      <c r="B381" s="132"/>
      <c r="C381" s="98" t="e">
        <f>VLOOKUP(B381,'CO AB Dis id'!E375:F389,2,FALSE)</f>
        <v>#N/A</v>
      </c>
      <c r="D381" s="132"/>
      <c r="E381" s="98" t="e">
        <f>VLOOKUP(D381,'CO AB Dis id'!E392:F426,2,FALSE)</f>
        <v>#N/A</v>
      </c>
      <c r="F381" s="33"/>
      <c r="G381" s="98" t="e">
        <f>VLOOKUP(F381,'CO AB Dis id'!$B$4:$C$61,2,FALSE)</f>
        <v>#N/A</v>
      </c>
      <c r="H381" s="33"/>
      <c r="I381" s="84" t="e">
        <f>VLOOKUP($H381,'Emission Factors'!$B:$E,2,FALSE)</f>
        <v>#N/A</v>
      </c>
      <c r="J381" s="84" t="e">
        <f>VLOOKUP($H381,'Emission Factors'!$B:$E,3,FALSE)</f>
        <v>#N/A</v>
      </c>
      <c r="K381" s="84" t="e">
        <f>VLOOKUP($H381,'Emission Factors'!$B:$E,4,FALSE)</f>
        <v>#N/A</v>
      </c>
      <c r="L381" s="33"/>
      <c r="M381" s="33"/>
      <c r="N381" s="77"/>
      <c r="O381" s="77"/>
      <c r="P381" s="77"/>
      <c r="Q381" s="86"/>
      <c r="R381" s="107" t="e">
        <f>VLOOKUP(I381,'Emission Factors'!C:M,11,FALSE)</f>
        <v>#N/A</v>
      </c>
      <c r="S381" s="109">
        <f>SUMIF('Emission Factors'!$C:$C,'Sample Report Format'!$I381,'Emission Factors'!$M:$M)*SUMIF('Emission Factors'!$C:$C,'Sample Report Format'!$I381,'Emission Factors'!F:F)*$L381/2000</f>
        <v>0</v>
      </c>
      <c r="T381" s="103">
        <f>SUMIF('Emission Factors'!$C:$C,'Sample Report Format'!$I381,'Emission Factors'!$M:$M)*SUMIF('Emission Factors'!$C:$C,'Sample Report Format'!$I381,'Emission Factors'!G:G)*$L381/2000</f>
        <v>0</v>
      </c>
      <c r="U381" s="103">
        <f>SUMIF('Emission Factors'!$C:$C,'Sample Report Format'!$I381,'Emission Factors'!$M:$M)*SUMIF('Emission Factors'!$C:$C,'Sample Report Format'!$I381,'Emission Factors'!H:H)*$L381/2000</f>
        <v>0</v>
      </c>
      <c r="V381" s="103">
        <f>SUMIF('Emission Factors'!$C:$C,'Sample Report Format'!$I381,'Emission Factors'!$M:$M)*SUMIF('Emission Factors'!$C:$C,'Sample Report Format'!$I381,'Emission Factors'!I:I)*$L381/2000</f>
        <v>0</v>
      </c>
      <c r="W381" s="103">
        <f>SUMIF('Emission Factors'!$C:$C,'Sample Report Format'!$I381,'Emission Factors'!$M:$M)*SUMIF('Emission Factors'!$C:$C,'Sample Report Format'!$I381,'Emission Factors'!J:J)*$L381/2000</f>
        <v>0</v>
      </c>
      <c r="X381" s="103">
        <f>SUMIF('Emission Factors'!$C:$C,'Sample Report Format'!$I381,'Emission Factors'!$M:$M)*SUMIF('Emission Factors'!$C:$C,'Sample Report Format'!$I381,'Emission Factors'!K:K)*$L381/2000</f>
        <v>0</v>
      </c>
      <c r="Y381" s="104">
        <f>SUMIF('Emission Factors'!$C:$C,'Sample Report Format'!$I381,'Emission Factors'!$M:$M)*SUMIF('Emission Factors'!$C:$C,'Sample Report Format'!$I381,'Emission Factors'!L:L)*$L381/2000</f>
        <v>0</v>
      </c>
    </row>
    <row r="382" spans="1:25" ht="12.75">
      <c r="A382" s="85"/>
      <c r="B382" s="132"/>
      <c r="C382" s="98" t="e">
        <f>VLOOKUP(B382,'CO AB Dis id'!E376:F390,2,FALSE)</f>
        <v>#N/A</v>
      </c>
      <c r="D382" s="132"/>
      <c r="E382" s="98" t="e">
        <f>VLOOKUP(D382,'CO AB Dis id'!E393:F427,2,FALSE)</f>
        <v>#N/A</v>
      </c>
      <c r="F382" s="33"/>
      <c r="G382" s="98" t="e">
        <f>VLOOKUP(F382,'CO AB Dis id'!$B$4:$C$61,2,FALSE)</f>
        <v>#N/A</v>
      </c>
      <c r="H382" s="33"/>
      <c r="I382" s="84" t="e">
        <f>VLOOKUP($H382,'Emission Factors'!$B:$E,2,FALSE)</f>
        <v>#N/A</v>
      </c>
      <c r="J382" s="84" t="e">
        <f>VLOOKUP($H382,'Emission Factors'!$B:$E,3,FALSE)</f>
        <v>#N/A</v>
      </c>
      <c r="K382" s="84" t="e">
        <f>VLOOKUP($H382,'Emission Factors'!$B:$E,4,FALSE)</f>
        <v>#N/A</v>
      </c>
      <c r="L382" s="33"/>
      <c r="M382" s="33"/>
      <c r="N382" s="77"/>
      <c r="O382" s="77"/>
      <c r="P382" s="77"/>
      <c r="Q382" s="86"/>
      <c r="R382" s="107" t="e">
        <f>VLOOKUP(I382,'Emission Factors'!C:M,11,FALSE)</f>
        <v>#N/A</v>
      </c>
      <c r="S382" s="109">
        <f>SUMIF('Emission Factors'!$C:$C,'Sample Report Format'!$I382,'Emission Factors'!$M:$M)*SUMIF('Emission Factors'!$C:$C,'Sample Report Format'!$I382,'Emission Factors'!F:F)*$L382/2000</f>
        <v>0</v>
      </c>
      <c r="T382" s="103">
        <f>SUMIF('Emission Factors'!$C:$C,'Sample Report Format'!$I382,'Emission Factors'!$M:$M)*SUMIF('Emission Factors'!$C:$C,'Sample Report Format'!$I382,'Emission Factors'!G:G)*$L382/2000</f>
        <v>0</v>
      </c>
      <c r="U382" s="103">
        <f>SUMIF('Emission Factors'!$C:$C,'Sample Report Format'!$I382,'Emission Factors'!$M:$M)*SUMIF('Emission Factors'!$C:$C,'Sample Report Format'!$I382,'Emission Factors'!H:H)*$L382/2000</f>
        <v>0</v>
      </c>
      <c r="V382" s="103">
        <f>SUMIF('Emission Factors'!$C:$C,'Sample Report Format'!$I382,'Emission Factors'!$M:$M)*SUMIF('Emission Factors'!$C:$C,'Sample Report Format'!$I382,'Emission Factors'!I:I)*$L382/2000</f>
        <v>0</v>
      </c>
      <c r="W382" s="103">
        <f>SUMIF('Emission Factors'!$C:$C,'Sample Report Format'!$I382,'Emission Factors'!$M:$M)*SUMIF('Emission Factors'!$C:$C,'Sample Report Format'!$I382,'Emission Factors'!J:J)*$L382/2000</f>
        <v>0</v>
      </c>
      <c r="X382" s="103">
        <f>SUMIF('Emission Factors'!$C:$C,'Sample Report Format'!$I382,'Emission Factors'!$M:$M)*SUMIF('Emission Factors'!$C:$C,'Sample Report Format'!$I382,'Emission Factors'!K:K)*$L382/2000</f>
        <v>0</v>
      </c>
      <c r="Y382" s="104">
        <f>SUMIF('Emission Factors'!$C:$C,'Sample Report Format'!$I382,'Emission Factors'!$M:$M)*SUMIF('Emission Factors'!$C:$C,'Sample Report Format'!$I382,'Emission Factors'!L:L)*$L382/2000</f>
        <v>0</v>
      </c>
    </row>
    <row r="383" spans="1:25" ht="12.75">
      <c r="A383" s="85"/>
      <c r="B383" s="132"/>
      <c r="C383" s="98" t="e">
        <f>VLOOKUP(B383,'CO AB Dis id'!E377:F391,2,FALSE)</f>
        <v>#N/A</v>
      </c>
      <c r="D383" s="132"/>
      <c r="E383" s="98" t="e">
        <f>VLOOKUP(D383,'CO AB Dis id'!E394:F428,2,FALSE)</f>
        <v>#N/A</v>
      </c>
      <c r="F383" s="33"/>
      <c r="G383" s="98" t="e">
        <f>VLOOKUP(F383,'CO AB Dis id'!$B$4:$C$61,2,FALSE)</f>
        <v>#N/A</v>
      </c>
      <c r="H383" s="33"/>
      <c r="I383" s="84" t="e">
        <f>VLOOKUP($H383,'Emission Factors'!$B:$E,2,FALSE)</f>
        <v>#N/A</v>
      </c>
      <c r="J383" s="84" t="e">
        <f>VLOOKUP($H383,'Emission Factors'!$B:$E,3,FALSE)</f>
        <v>#N/A</v>
      </c>
      <c r="K383" s="84" t="e">
        <f>VLOOKUP($H383,'Emission Factors'!$B:$E,4,FALSE)</f>
        <v>#N/A</v>
      </c>
      <c r="L383" s="33"/>
      <c r="M383" s="33"/>
      <c r="N383" s="77"/>
      <c r="O383" s="77"/>
      <c r="P383" s="77"/>
      <c r="Q383" s="86"/>
      <c r="R383" s="107" t="e">
        <f>VLOOKUP(I383,'Emission Factors'!C:M,11,FALSE)</f>
        <v>#N/A</v>
      </c>
      <c r="S383" s="109">
        <f>SUMIF('Emission Factors'!$C:$C,'Sample Report Format'!$I383,'Emission Factors'!$M:$M)*SUMIF('Emission Factors'!$C:$C,'Sample Report Format'!$I383,'Emission Factors'!F:F)*$L383/2000</f>
        <v>0</v>
      </c>
      <c r="T383" s="103">
        <f>SUMIF('Emission Factors'!$C:$C,'Sample Report Format'!$I383,'Emission Factors'!$M:$M)*SUMIF('Emission Factors'!$C:$C,'Sample Report Format'!$I383,'Emission Factors'!G:G)*$L383/2000</f>
        <v>0</v>
      </c>
      <c r="U383" s="103">
        <f>SUMIF('Emission Factors'!$C:$C,'Sample Report Format'!$I383,'Emission Factors'!$M:$M)*SUMIF('Emission Factors'!$C:$C,'Sample Report Format'!$I383,'Emission Factors'!H:H)*$L383/2000</f>
        <v>0</v>
      </c>
      <c r="V383" s="103">
        <f>SUMIF('Emission Factors'!$C:$C,'Sample Report Format'!$I383,'Emission Factors'!$M:$M)*SUMIF('Emission Factors'!$C:$C,'Sample Report Format'!$I383,'Emission Factors'!I:I)*$L383/2000</f>
        <v>0</v>
      </c>
      <c r="W383" s="103">
        <f>SUMIF('Emission Factors'!$C:$C,'Sample Report Format'!$I383,'Emission Factors'!$M:$M)*SUMIF('Emission Factors'!$C:$C,'Sample Report Format'!$I383,'Emission Factors'!J:J)*$L383/2000</f>
        <v>0</v>
      </c>
      <c r="X383" s="103">
        <f>SUMIF('Emission Factors'!$C:$C,'Sample Report Format'!$I383,'Emission Factors'!$M:$M)*SUMIF('Emission Factors'!$C:$C,'Sample Report Format'!$I383,'Emission Factors'!K:K)*$L383/2000</f>
        <v>0</v>
      </c>
      <c r="Y383" s="104">
        <f>SUMIF('Emission Factors'!$C:$C,'Sample Report Format'!$I383,'Emission Factors'!$M:$M)*SUMIF('Emission Factors'!$C:$C,'Sample Report Format'!$I383,'Emission Factors'!L:L)*$L383/2000</f>
        <v>0</v>
      </c>
    </row>
    <row r="384" spans="1:25" ht="12.75">
      <c r="A384" s="85"/>
      <c r="B384" s="132"/>
      <c r="C384" s="98" t="e">
        <f>VLOOKUP(B384,'CO AB Dis id'!E378:F392,2,FALSE)</f>
        <v>#N/A</v>
      </c>
      <c r="D384" s="132"/>
      <c r="E384" s="98" t="e">
        <f>VLOOKUP(D384,'CO AB Dis id'!E395:F429,2,FALSE)</f>
        <v>#N/A</v>
      </c>
      <c r="F384" s="33"/>
      <c r="G384" s="98" t="e">
        <f>VLOOKUP(F384,'CO AB Dis id'!$B$4:$C$61,2,FALSE)</f>
        <v>#N/A</v>
      </c>
      <c r="H384" s="33"/>
      <c r="I384" s="84" t="e">
        <f>VLOOKUP($H384,'Emission Factors'!$B:$E,2,FALSE)</f>
        <v>#N/A</v>
      </c>
      <c r="J384" s="84" t="e">
        <f>VLOOKUP($H384,'Emission Factors'!$B:$E,3,FALSE)</f>
        <v>#N/A</v>
      </c>
      <c r="K384" s="84" t="e">
        <f>VLOOKUP($H384,'Emission Factors'!$B:$E,4,FALSE)</f>
        <v>#N/A</v>
      </c>
      <c r="L384" s="33"/>
      <c r="M384" s="33"/>
      <c r="N384" s="77"/>
      <c r="O384" s="77"/>
      <c r="P384" s="77"/>
      <c r="Q384" s="86"/>
      <c r="R384" s="107" t="e">
        <f>VLOOKUP(I384,'Emission Factors'!C:M,11,FALSE)</f>
        <v>#N/A</v>
      </c>
      <c r="S384" s="109">
        <f>SUMIF('Emission Factors'!$C:$C,'Sample Report Format'!$I384,'Emission Factors'!$M:$M)*SUMIF('Emission Factors'!$C:$C,'Sample Report Format'!$I384,'Emission Factors'!F:F)*$L384/2000</f>
        <v>0</v>
      </c>
      <c r="T384" s="103">
        <f>SUMIF('Emission Factors'!$C:$C,'Sample Report Format'!$I384,'Emission Factors'!$M:$M)*SUMIF('Emission Factors'!$C:$C,'Sample Report Format'!$I384,'Emission Factors'!G:G)*$L384/2000</f>
        <v>0</v>
      </c>
      <c r="U384" s="103">
        <f>SUMIF('Emission Factors'!$C:$C,'Sample Report Format'!$I384,'Emission Factors'!$M:$M)*SUMIF('Emission Factors'!$C:$C,'Sample Report Format'!$I384,'Emission Factors'!H:H)*$L384/2000</f>
        <v>0</v>
      </c>
      <c r="V384" s="103">
        <f>SUMIF('Emission Factors'!$C:$C,'Sample Report Format'!$I384,'Emission Factors'!$M:$M)*SUMIF('Emission Factors'!$C:$C,'Sample Report Format'!$I384,'Emission Factors'!I:I)*$L384/2000</f>
        <v>0</v>
      </c>
      <c r="W384" s="103">
        <f>SUMIF('Emission Factors'!$C:$C,'Sample Report Format'!$I384,'Emission Factors'!$M:$M)*SUMIF('Emission Factors'!$C:$C,'Sample Report Format'!$I384,'Emission Factors'!J:J)*$L384/2000</f>
        <v>0</v>
      </c>
      <c r="X384" s="103">
        <f>SUMIF('Emission Factors'!$C:$C,'Sample Report Format'!$I384,'Emission Factors'!$M:$M)*SUMIF('Emission Factors'!$C:$C,'Sample Report Format'!$I384,'Emission Factors'!K:K)*$L384/2000</f>
        <v>0</v>
      </c>
      <c r="Y384" s="104">
        <f>SUMIF('Emission Factors'!$C:$C,'Sample Report Format'!$I384,'Emission Factors'!$M:$M)*SUMIF('Emission Factors'!$C:$C,'Sample Report Format'!$I384,'Emission Factors'!L:L)*$L384/2000</f>
        <v>0</v>
      </c>
    </row>
    <row r="385" spans="1:25" ht="12.75">
      <c r="A385" s="85"/>
      <c r="B385" s="132"/>
      <c r="C385" s="98" t="e">
        <f>VLOOKUP(B385,'CO AB Dis id'!E379:F393,2,FALSE)</f>
        <v>#N/A</v>
      </c>
      <c r="D385" s="132"/>
      <c r="E385" s="98" t="e">
        <f>VLOOKUP(D385,'CO AB Dis id'!E396:F430,2,FALSE)</f>
        <v>#N/A</v>
      </c>
      <c r="F385" s="33"/>
      <c r="G385" s="98" t="e">
        <f>VLOOKUP(F385,'CO AB Dis id'!$B$4:$C$61,2,FALSE)</f>
        <v>#N/A</v>
      </c>
      <c r="H385" s="33"/>
      <c r="I385" s="84" t="e">
        <f>VLOOKUP($H385,'Emission Factors'!$B:$E,2,FALSE)</f>
        <v>#N/A</v>
      </c>
      <c r="J385" s="84" t="e">
        <f>VLOOKUP($H385,'Emission Factors'!$B:$E,3,FALSE)</f>
        <v>#N/A</v>
      </c>
      <c r="K385" s="84" t="e">
        <f>VLOOKUP($H385,'Emission Factors'!$B:$E,4,FALSE)</f>
        <v>#N/A</v>
      </c>
      <c r="L385" s="33"/>
      <c r="M385" s="33"/>
      <c r="N385" s="77"/>
      <c r="O385" s="77"/>
      <c r="P385" s="77"/>
      <c r="Q385" s="86"/>
      <c r="R385" s="107" t="e">
        <f>VLOOKUP(I385,'Emission Factors'!C:M,11,FALSE)</f>
        <v>#N/A</v>
      </c>
      <c r="S385" s="109">
        <f>SUMIF('Emission Factors'!$C:$C,'Sample Report Format'!$I385,'Emission Factors'!$M:$M)*SUMIF('Emission Factors'!$C:$C,'Sample Report Format'!$I385,'Emission Factors'!F:F)*$L385/2000</f>
        <v>0</v>
      </c>
      <c r="T385" s="103">
        <f>SUMIF('Emission Factors'!$C:$C,'Sample Report Format'!$I385,'Emission Factors'!$M:$M)*SUMIF('Emission Factors'!$C:$C,'Sample Report Format'!$I385,'Emission Factors'!G:G)*$L385/2000</f>
        <v>0</v>
      </c>
      <c r="U385" s="103">
        <f>SUMIF('Emission Factors'!$C:$C,'Sample Report Format'!$I385,'Emission Factors'!$M:$M)*SUMIF('Emission Factors'!$C:$C,'Sample Report Format'!$I385,'Emission Factors'!H:H)*$L385/2000</f>
        <v>0</v>
      </c>
      <c r="V385" s="103">
        <f>SUMIF('Emission Factors'!$C:$C,'Sample Report Format'!$I385,'Emission Factors'!$M:$M)*SUMIF('Emission Factors'!$C:$C,'Sample Report Format'!$I385,'Emission Factors'!I:I)*$L385/2000</f>
        <v>0</v>
      </c>
      <c r="W385" s="103">
        <f>SUMIF('Emission Factors'!$C:$C,'Sample Report Format'!$I385,'Emission Factors'!$M:$M)*SUMIF('Emission Factors'!$C:$C,'Sample Report Format'!$I385,'Emission Factors'!J:J)*$L385/2000</f>
        <v>0</v>
      </c>
      <c r="X385" s="103">
        <f>SUMIF('Emission Factors'!$C:$C,'Sample Report Format'!$I385,'Emission Factors'!$M:$M)*SUMIF('Emission Factors'!$C:$C,'Sample Report Format'!$I385,'Emission Factors'!K:K)*$L385/2000</f>
        <v>0</v>
      </c>
      <c r="Y385" s="104">
        <f>SUMIF('Emission Factors'!$C:$C,'Sample Report Format'!$I385,'Emission Factors'!$M:$M)*SUMIF('Emission Factors'!$C:$C,'Sample Report Format'!$I385,'Emission Factors'!L:L)*$L385/2000</f>
        <v>0</v>
      </c>
    </row>
    <row r="386" spans="1:25" ht="12.75">
      <c r="A386" s="85"/>
      <c r="B386" s="132"/>
      <c r="C386" s="98" t="e">
        <f>VLOOKUP(B386,'CO AB Dis id'!E380:F394,2,FALSE)</f>
        <v>#N/A</v>
      </c>
      <c r="D386" s="132"/>
      <c r="E386" s="98" t="e">
        <f>VLOOKUP(D386,'CO AB Dis id'!E397:F431,2,FALSE)</f>
        <v>#N/A</v>
      </c>
      <c r="F386" s="33"/>
      <c r="G386" s="98" t="e">
        <f>VLOOKUP(F386,'CO AB Dis id'!$B$4:$C$61,2,FALSE)</f>
        <v>#N/A</v>
      </c>
      <c r="H386" s="33"/>
      <c r="I386" s="84" t="e">
        <f>VLOOKUP($H386,'Emission Factors'!$B:$E,2,FALSE)</f>
        <v>#N/A</v>
      </c>
      <c r="J386" s="84" t="e">
        <f>VLOOKUP($H386,'Emission Factors'!$B:$E,3,FALSE)</f>
        <v>#N/A</v>
      </c>
      <c r="K386" s="84" t="e">
        <f>VLOOKUP($H386,'Emission Factors'!$B:$E,4,FALSE)</f>
        <v>#N/A</v>
      </c>
      <c r="L386" s="33"/>
      <c r="M386" s="33"/>
      <c r="N386" s="77"/>
      <c r="O386" s="77"/>
      <c r="P386" s="77"/>
      <c r="Q386" s="86"/>
      <c r="R386" s="107" t="e">
        <f>VLOOKUP(I386,'Emission Factors'!C:M,11,FALSE)</f>
        <v>#N/A</v>
      </c>
      <c r="S386" s="109">
        <f>SUMIF('Emission Factors'!$C:$C,'Sample Report Format'!$I386,'Emission Factors'!$M:$M)*SUMIF('Emission Factors'!$C:$C,'Sample Report Format'!$I386,'Emission Factors'!F:F)*$L386/2000</f>
        <v>0</v>
      </c>
      <c r="T386" s="103">
        <f>SUMIF('Emission Factors'!$C:$C,'Sample Report Format'!$I386,'Emission Factors'!$M:$M)*SUMIF('Emission Factors'!$C:$C,'Sample Report Format'!$I386,'Emission Factors'!G:G)*$L386/2000</f>
        <v>0</v>
      </c>
      <c r="U386" s="103">
        <f>SUMIF('Emission Factors'!$C:$C,'Sample Report Format'!$I386,'Emission Factors'!$M:$M)*SUMIF('Emission Factors'!$C:$C,'Sample Report Format'!$I386,'Emission Factors'!H:H)*$L386/2000</f>
        <v>0</v>
      </c>
      <c r="V386" s="103">
        <f>SUMIF('Emission Factors'!$C:$C,'Sample Report Format'!$I386,'Emission Factors'!$M:$M)*SUMIF('Emission Factors'!$C:$C,'Sample Report Format'!$I386,'Emission Factors'!I:I)*$L386/2000</f>
        <v>0</v>
      </c>
      <c r="W386" s="103">
        <f>SUMIF('Emission Factors'!$C:$C,'Sample Report Format'!$I386,'Emission Factors'!$M:$M)*SUMIF('Emission Factors'!$C:$C,'Sample Report Format'!$I386,'Emission Factors'!J:J)*$L386/2000</f>
        <v>0</v>
      </c>
      <c r="X386" s="103">
        <f>SUMIF('Emission Factors'!$C:$C,'Sample Report Format'!$I386,'Emission Factors'!$M:$M)*SUMIF('Emission Factors'!$C:$C,'Sample Report Format'!$I386,'Emission Factors'!K:K)*$L386/2000</f>
        <v>0</v>
      </c>
      <c r="Y386" s="104">
        <f>SUMIF('Emission Factors'!$C:$C,'Sample Report Format'!$I386,'Emission Factors'!$M:$M)*SUMIF('Emission Factors'!$C:$C,'Sample Report Format'!$I386,'Emission Factors'!L:L)*$L386/2000</f>
        <v>0</v>
      </c>
    </row>
    <row r="387" spans="1:25" ht="12.75">
      <c r="A387" s="85"/>
      <c r="B387" s="132"/>
      <c r="C387" s="98" t="e">
        <f>VLOOKUP(B387,'CO AB Dis id'!E381:F395,2,FALSE)</f>
        <v>#N/A</v>
      </c>
      <c r="D387" s="132"/>
      <c r="E387" s="98" t="e">
        <f>VLOOKUP(D387,'CO AB Dis id'!E398:F432,2,FALSE)</f>
        <v>#N/A</v>
      </c>
      <c r="F387" s="33"/>
      <c r="G387" s="98" t="e">
        <f>VLOOKUP(F387,'CO AB Dis id'!$B$4:$C$61,2,FALSE)</f>
        <v>#N/A</v>
      </c>
      <c r="H387" s="33"/>
      <c r="I387" s="84" t="e">
        <f>VLOOKUP($H387,'Emission Factors'!$B:$E,2,FALSE)</f>
        <v>#N/A</v>
      </c>
      <c r="J387" s="84" t="e">
        <f>VLOOKUP($H387,'Emission Factors'!$B:$E,3,FALSE)</f>
        <v>#N/A</v>
      </c>
      <c r="K387" s="84" t="e">
        <f>VLOOKUP($H387,'Emission Factors'!$B:$E,4,FALSE)</f>
        <v>#N/A</v>
      </c>
      <c r="L387" s="33"/>
      <c r="M387" s="33"/>
      <c r="N387" s="77"/>
      <c r="O387" s="77"/>
      <c r="P387" s="77"/>
      <c r="Q387" s="86"/>
      <c r="R387" s="107" t="e">
        <f>VLOOKUP(I387,'Emission Factors'!C:M,11,FALSE)</f>
        <v>#N/A</v>
      </c>
      <c r="S387" s="109">
        <f>SUMIF('Emission Factors'!$C:$C,'Sample Report Format'!$I387,'Emission Factors'!$M:$M)*SUMIF('Emission Factors'!$C:$C,'Sample Report Format'!$I387,'Emission Factors'!F:F)*$L387/2000</f>
        <v>0</v>
      </c>
      <c r="T387" s="103">
        <f>SUMIF('Emission Factors'!$C:$C,'Sample Report Format'!$I387,'Emission Factors'!$M:$M)*SUMIF('Emission Factors'!$C:$C,'Sample Report Format'!$I387,'Emission Factors'!G:G)*$L387/2000</f>
        <v>0</v>
      </c>
      <c r="U387" s="103">
        <f>SUMIF('Emission Factors'!$C:$C,'Sample Report Format'!$I387,'Emission Factors'!$M:$M)*SUMIF('Emission Factors'!$C:$C,'Sample Report Format'!$I387,'Emission Factors'!H:H)*$L387/2000</f>
        <v>0</v>
      </c>
      <c r="V387" s="103">
        <f>SUMIF('Emission Factors'!$C:$C,'Sample Report Format'!$I387,'Emission Factors'!$M:$M)*SUMIF('Emission Factors'!$C:$C,'Sample Report Format'!$I387,'Emission Factors'!I:I)*$L387/2000</f>
        <v>0</v>
      </c>
      <c r="W387" s="103">
        <f>SUMIF('Emission Factors'!$C:$C,'Sample Report Format'!$I387,'Emission Factors'!$M:$M)*SUMIF('Emission Factors'!$C:$C,'Sample Report Format'!$I387,'Emission Factors'!J:J)*$L387/2000</f>
        <v>0</v>
      </c>
      <c r="X387" s="103">
        <f>SUMIF('Emission Factors'!$C:$C,'Sample Report Format'!$I387,'Emission Factors'!$M:$M)*SUMIF('Emission Factors'!$C:$C,'Sample Report Format'!$I387,'Emission Factors'!K:K)*$L387/2000</f>
        <v>0</v>
      </c>
      <c r="Y387" s="104">
        <f>SUMIF('Emission Factors'!$C:$C,'Sample Report Format'!$I387,'Emission Factors'!$M:$M)*SUMIF('Emission Factors'!$C:$C,'Sample Report Format'!$I387,'Emission Factors'!L:L)*$L387/2000</f>
        <v>0</v>
      </c>
    </row>
    <row r="388" spans="1:25" ht="12.75">
      <c r="A388" s="85"/>
      <c r="B388" s="132"/>
      <c r="C388" s="98" t="e">
        <f>VLOOKUP(B388,'CO AB Dis id'!E382:F396,2,FALSE)</f>
        <v>#N/A</v>
      </c>
      <c r="D388" s="132"/>
      <c r="E388" s="98" t="e">
        <f>VLOOKUP(D388,'CO AB Dis id'!E399:F433,2,FALSE)</f>
        <v>#N/A</v>
      </c>
      <c r="F388" s="33"/>
      <c r="G388" s="98" t="e">
        <f>VLOOKUP(F388,'CO AB Dis id'!$B$4:$C$61,2,FALSE)</f>
        <v>#N/A</v>
      </c>
      <c r="H388" s="33"/>
      <c r="I388" s="84" t="e">
        <f>VLOOKUP($H388,'Emission Factors'!$B:$E,2,FALSE)</f>
        <v>#N/A</v>
      </c>
      <c r="J388" s="84" t="e">
        <f>VLOOKUP($H388,'Emission Factors'!$B:$E,3,FALSE)</f>
        <v>#N/A</v>
      </c>
      <c r="K388" s="84" t="e">
        <f>VLOOKUP($H388,'Emission Factors'!$B:$E,4,FALSE)</f>
        <v>#N/A</v>
      </c>
      <c r="L388" s="33"/>
      <c r="M388" s="33"/>
      <c r="N388" s="77"/>
      <c r="O388" s="77"/>
      <c r="P388" s="77"/>
      <c r="Q388" s="86"/>
      <c r="R388" s="107" t="e">
        <f>VLOOKUP(I388,'Emission Factors'!C:M,11,FALSE)</f>
        <v>#N/A</v>
      </c>
      <c r="S388" s="109">
        <f>SUMIF('Emission Factors'!$C:$C,'Sample Report Format'!$I388,'Emission Factors'!$M:$M)*SUMIF('Emission Factors'!$C:$C,'Sample Report Format'!$I388,'Emission Factors'!F:F)*$L388/2000</f>
        <v>0</v>
      </c>
      <c r="T388" s="103">
        <f>SUMIF('Emission Factors'!$C:$C,'Sample Report Format'!$I388,'Emission Factors'!$M:$M)*SUMIF('Emission Factors'!$C:$C,'Sample Report Format'!$I388,'Emission Factors'!G:G)*$L388/2000</f>
        <v>0</v>
      </c>
      <c r="U388" s="103">
        <f>SUMIF('Emission Factors'!$C:$C,'Sample Report Format'!$I388,'Emission Factors'!$M:$M)*SUMIF('Emission Factors'!$C:$C,'Sample Report Format'!$I388,'Emission Factors'!H:H)*$L388/2000</f>
        <v>0</v>
      </c>
      <c r="V388" s="103">
        <f>SUMIF('Emission Factors'!$C:$C,'Sample Report Format'!$I388,'Emission Factors'!$M:$M)*SUMIF('Emission Factors'!$C:$C,'Sample Report Format'!$I388,'Emission Factors'!I:I)*$L388/2000</f>
        <v>0</v>
      </c>
      <c r="W388" s="103">
        <f>SUMIF('Emission Factors'!$C:$C,'Sample Report Format'!$I388,'Emission Factors'!$M:$M)*SUMIF('Emission Factors'!$C:$C,'Sample Report Format'!$I388,'Emission Factors'!J:J)*$L388/2000</f>
        <v>0</v>
      </c>
      <c r="X388" s="103">
        <f>SUMIF('Emission Factors'!$C:$C,'Sample Report Format'!$I388,'Emission Factors'!$M:$M)*SUMIF('Emission Factors'!$C:$C,'Sample Report Format'!$I388,'Emission Factors'!K:K)*$L388/2000</f>
        <v>0</v>
      </c>
      <c r="Y388" s="104">
        <f>SUMIF('Emission Factors'!$C:$C,'Sample Report Format'!$I388,'Emission Factors'!$M:$M)*SUMIF('Emission Factors'!$C:$C,'Sample Report Format'!$I388,'Emission Factors'!L:L)*$L388/2000</f>
        <v>0</v>
      </c>
    </row>
    <row r="389" spans="1:25" ht="12.75">
      <c r="A389" s="85"/>
      <c r="B389" s="132"/>
      <c r="C389" s="98" t="e">
        <f>VLOOKUP(B389,'CO AB Dis id'!E383:F397,2,FALSE)</f>
        <v>#N/A</v>
      </c>
      <c r="D389" s="132"/>
      <c r="E389" s="98" t="e">
        <f>VLOOKUP(D389,'CO AB Dis id'!E400:F434,2,FALSE)</f>
        <v>#N/A</v>
      </c>
      <c r="F389" s="33"/>
      <c r="G389" s="98" t="e">
        <f>VLOOKUP(F389,'CO AB Dis id'!$B$4:$C$61,2,FALSE)</f>
        <v>#N/A</v>
      </c>
      <c r="H389" s="33"/>
      <c r="I389" s="84" t="e">
        <f>VLOOKUP($H389,'Emission Factors'!$B:$E,2,FALSE)</f>
        <v>#N/A</v>
      </c>
      <c r="J389" s="84" t="e">
        <f>VLOOKUP($H389,'Emission Factors'!$B:$E,3,FALSE)</f>
        <v>#N/A</v>
      </c>
      <c r="K389" s="84" t="e">
        <f>VLOOKUP($H389,'Emission Factors'!$B:$E,4,FALSE)</f>
        <v>#N/A</v>
      </c>
      <c r="L389" s="33"/>
      <c r="M389" s="33"/>
      <c r="N389" s="77"/>
      <c r="O389" s="77"/>
      <c r="P389" s="77"/>
      <c r="Q389" s="86"/>
      <c r="R389" s="107" t="e">
        <f>VLOOKUP(I389,'Emission Factors'!C:M,11,FALSE)</f>
        <v>#N/A</v>
      </c>
      <c r="S389" s="109">
        <f>SUMIF('Emission Factors'!$C:$C,'Sample Report Format'!$I389,'Emission Factors'!$M:$M)*SUMIF('Emission Factors'!$C:$C,'Sample Report Format'!$I389,'Emission Factors'!F:F)*$L389/2000</f>
        <v>0</v>
      </c>
      <c r="T389" s="103">
        <f>SUMIF('Emission Factors'!$C:$C,'Sample Report Format'!$I389,'Emission Factors'!$M:$M)*SUMIF('Emission Factors'!$C:$C,'Sample Report Format'!$I389,'Emission Factors'!G:G)*$L389/2000</f>
        <v>0</v>
      </c>
      <c r="U389" s="103">
        <f>SUMIF('Emission Factors'!$C:$C,'Sample Report Format'!$I389,'Emission Factors'!$M:$M)*SUMIF('Emission Factors'!$C:$C,'Sample Report Format'!$I389,'Emission Factors'!H:H)*$L389/2000</f>
        <v>0</v>
      </c>
      <c r="V389" s="103">
        <f>SUMIF('Emission Factors'!$C:$C,'Sample Report Format'!$I389,'Emission Factors'!$M:$M)*SUMIF('Emission Factors'!$C:$C,'Sample Report Format'!$I389,'Emission Factors'!I:I)*$L389/2000</f>
        <v>0</v>
      </c>
      <c r="W389" s="103">
        <f>SUMIF('Emission Factors'!$C:$C,'Sample Report Format'!$I389,'Emission Factors'!$M:$M)*SUMIF('Emission Factors'!$C:$C,'Sample Report Format'!$I389,'Emission Factors'!J:J)*$L389/2000</f>
        <v>0</v>
      </c>
      <c r="X389" s="103">
        <f>SUMIF('Emission Factors'!$C:$C,'Sample Report Format'!$I389,'Emission Factors'!$M:$M)*SUMIF('Emission Factors'!$C:$C,'Sample Report Format'!$I389,'Emission Factors'!K:K)*$L389/2000</f>
        <v>0</v>
      </c>
      <c r="Y389" s="104">
        <f>SUMIF('Emission Factors'!$C:$C,'Sample Report Format'!$I389,'Emission Factors'!$M:$M)*SUMIF('Emission Factors'!$C:$C,'Sample Report Format'!$I389,'Emission Factors'!L:L)*$L389/2000</f>
        <v>0</v>
      </c>
    </row>
    <row r="390" spans="1:25" ht="12.75">
      <c r="A390" s="85"/>
      <c r="B390" s="132"/>
      <c r="C390" s="98" t="e">
        <f>VLOOKUP(B390,'CO AB Dis id'!E384:F398,2,FALSE)</f>
        <v>#N/A</v>
      </c>
      <c r="D390" s="132"/>
      <c r="E390" s="98" t="e">
        <f>VLOOKUP(D390,'CO AB Dis id'!E401:F435,2,FALSE)</f>
        <v>#N/A</v>
      </c>
      <c r="F390" s="33"/>
      <c r="G390" s="98" t="e">
        <f>VLOOKUP(F390,'CO AB Dis id'!$B$4:$C$61,2,FALSE)</f>
        <v>#N/A</v>
      </c>
      <c r="H390" s="33"/>
      <c r="I390" s="84" t="e">
        <f>VLOOKUP($H390,'Emission Factors'!$B:$E,2,FALSE)</f>
        <v>#N/A</v>
      </c>
      <c r="J390" s="84" t="e">
        <f>VLOOKUP($H390,'Emission Factors'!$B:$E,3,FALSE)</f>
        <v>#N/A</v>
      </c>
      <c r="K390" s="84" t="e">
        <f>VLOOKUP($H390,'Emission Factors'!$B:$E,4,FALSE)</f>
        <v>#N/A</v>
      </c>
      <c r="L390" s="33"/>
      <c r="M390" s="33"/>
      <c r="N390" s="77"/>
      <c r="O390" s="77"/>
      <c r="P390" s="77"/>
      <c r="Q390" s="86"/>
      <c r="R390" s="107" t="e">
        <f>VLOOKUP(I390,'Emission Factors'!C:M,11,FALSE)</f>
        <v>#N/A</v>
      </c>
      <c r="S390" s="109">
        <f>SUMIF('Emission Factors'!$C:$C,'Sample Report Format'!$I390,'Emission Factors'!$M:$M)*SUMIF('Emission Factors'!$C:$C,'Sample Report Format'!$I390,'Emission Factors'!F:F)*$L390/2000</f>
        <v>0</v>
      </c>
      <c r="T390" s="103">
        <f>SUMIF('Emission Factors'!$C:$C,'Sample Report Format'!$I390,'Emission Factors'!$M:$M)*SUMIF('Emission Factors'!$C:$C,'Sample Report Format'!$I390,'Emission Factors'!G:G)*$L390/2000</f>
        <v>0</v>
      </c>
      <c r="U390" s="103">
        <f>SUMIF('Emission Factors'!$C:$C,'Sample Report Format'!$I390,'Emission Factors'!$M:$M)*SUMIF('Emission Factors'!$C:$C,'Sample Report Format'!$I390,'Emission Factors'!H:H)*$L390/2000</f>
        <v>0</v>
      </c>
      <c r="V390" s="103">
        <f>SUMIF('Emission Factors'!$C:$C,'Sample Report Format'!$I390,'Emission Factors'!$M:$M)*SUMIF('Emission Factors'!$C:$C,'Sample Report Format'!$I390,'Emission Factors'!I:I)*$L390/2000</f>
        <v>0</v>
      </c>
      <c r="W390" s="103">
        <f>SUMIF('Emission Factors'!$C:$C,'Sample Report Format'!$I390,'Emission Factors'!$M:$M)*SUMIF('Emission Factors'!$C:$C,'Sample Report Format'!$I390,'Emission Factors'!J:J)*$L390/2000</f>
        <v>0</v>
      </c>
      <c r="X390" s="103">
        <f>SUMIF('Emission Factors'!$C:$C,'Sample Report Format'!$I390,'Emission Factors'!$M:$M)*SUMIF('Emission Factors'!$C:$C,'Sample Report Format'!$I390,'Emission Factors'!K:K)*$L390/2000</f>
        <v>0</v>
      </c>
      <c r="Y390" s="104">
        <f>SUMIF('Emission Factors'!$C:$C,'Sample Report Format'!$I390,'Emission Factors'!$M:$M)*SUMIF('Emission Factors'!$C:$C,'Sample Report Format'!$I390,'Emission Factors'!L:L)*$L390/2000</f>
        <v>0</v>
      </c>
    </row>
    <row r="391" spans="1:25" ht="12.75">
      <c r="A391" s="85"/>
      <c r="B391" s="132"/>
      <c r="C391" s="98" t="e">
        <f>VLOOKUP(B391,'CO AB Dis id'!E385:F399,2,FALSE)</f>
        <v>#N/A</v>
      </c>
      <c r="D391" s="132"/>
      <c r="E391" s="98" t="e">
        <f>VLOOKUP(D391,'CO AB Dis id'!E402:F436,2,FALSE)</f>
        <v>#N/A</v>
      </c>
      <c r="F391" s="33"/>
      <c r="G391" s="98" t="e">
        <f>VLOOKUP(F391,'CO AB Dis id'!$B$4:$C$61,2,FALSE)</f>
        <v>#N/A</v>
      </c>
      <c r="H391" s="33"/>
      <c r="I391" s="84" t="e">
        <f>VLOOKUP($H391,'Emission Factors'!$B:$E,2,FALSE)</f>
        <v>#N/A</v>
      </c>
      <c r="J391" s="84" t="e">
        <f>VLOOKUP($H391,'Emission Factors'!$B:$E,3,FALSE)</f>
        <v>#N/A</v>
      </c>
      <c r="K391" s="84" t="e">
        <f>VLOOKUP($H391,'Emission Factors'!$B:$E,4,FALSE)</f>
        <v>#N/A</v>
      </c>
      <c r="L391" s="33"/>
      <c r="M391" s="33"/>
      <c r="N391" s="77"/>
      <c r="O391" s="77"/>
      <c r="P391" s="77"/>
      <c r="Q391" s="86"/>
      <c r="R391" s="107" t="e">
        <f>VLOOKUP(I391,'Emission Factors'!C:M,11,FALSE)</f>
        <v>#N/A</v>
      </c>
      <c r="S391" s="109">
        <f>SUMIF('Emission Factors'!$C:$C,'Sample Report Format'!$I391,'Emission Factors'!$M:$M)*SUMIF('Emission Factors'!$C:$C,'Sample Report Format'!$I391,'Emission Factors'!F:F)*$L391/2000</f>
        <v>0</v>
      </c>
      <c r="T391" s="103">
        <f>SUMIF('Emission Factors'!$C:$C,'Sample Report Format'!$I391,'Emission Factors'!$M:$M)*SUMIF('Emission Factors'!$C:$C,'Sample Report Format'!$I391,'Emission Factors'!G:G)*$L391/2000</f>
        <v>0</v>
      </c>
      <c r="U391" s="103">
        <f>SUMIF('Emission Factors'!$C:$C,'Sample Report Format'!$I391,'Emission Factors'!$M:$M)*SUMIF('Emission Factors'!$C:$C,'Sample Report Format'!$I391,'Emission Factors'!H:H)*$L391/2000</f>
        <v>0</v>
      </c>
      <c r="V391" s="103">
        <f>SUMIF('Emission Factors'!$C:$C,'Sample Report Format'!$I391,'Emission Factors'!$M:$M)*SUMIF('Emission Factors'!$C:$C,'Sample Report Format'!$I391,'Emission Factors'!I:I)*$L391/2000</f>
        <v>0</v>
      </c>
      <c r="W391" s="103">
        <f>SUMIF('Emission Factors'!$C:$C,'Sample Report Format'!$I391,'Emission Factors'!$M:$M)*SUMIF('Emission Factors'!$C:$C,'Sample Report Format'!$I391,'Emission Factors'!J:J)*$L391/2000</f>
        <v>0</v>
      </c>
      <c r="X391" s="103">
        <f>SUMIF('Emission Factors'!$C:$C,'Sample Report Format'!$I391,'Emission Factors'!$M:$M)*SUMIF('Emission Factors'!$C:$C,'Sample Report Format'!$I391,'Emission Factors'!K:K)*$L391/2000</f>
        <v>0</v>
      </c>
      <c r="Y391" s="104">
        <f>SUMIF('Emission Factors'!$C:$C,'Sample Report Format'!$I391,'Emission Factors'!$M:$M)*SUMIF('Emission Factors'!$C:$C,'Sample Report Format'!$I391,'Emission Factors'!L:L)*$L391/2000</f>
        <v>0</v>
      </c>
    </row>
    <row r="392" spans="1:25" ht="12.75">
      <c r="A392" s="85"/>
      <c r="B392" s="132"/>
      <c r="C392" s="98" t="e">
        <f>VLOOKUP(B392,'CO AB Dis id'!E386:F400,2,FALSE)</f>
        <v>#N/A</v>
      </c>
      <c r="D392" s="132"/>
      <c r="E392" s="98" t="e">
        <f>VLOOKUP(D392,'CO AB Dis id'!E403:F437,2,FALSE)</f>
        <v>#N/A</v>
      </c>
      <c r="F392" s="33"/>
      <c r="G392" s="98" t="e">
        <f>VLOOKUP(F392,'CO AB Dis id'!$B$4:$C$61,2,FALSE)</f>
        <v>#N/A</v>
      </c>
      <c r="H392" s="33"/>
      <c r="I392" s="84" t="e">
        <f>VLOOKUP($H392,'Emission Factors'!$B:$E,2,FALSE)</f>
        <v>#N/A</v>
      </c>
      <c r="J392" s="84" t="e">
        <f>VLOOKUP($H392,'Emission Factors'!$B:$E,3,FALSE)</f>
        <v>#N/A</v>
      </c>
      <c r="K392" s="84" t="e">
        <f>VLOOKUP($H392,'Emission Factors'!$B:$E,4,FALSE)</f>
        <v>#N/A</v>
      </c>
      <c r="L392" s="33"/>
      <c r="M392" s="33"/>
      <c r="N392" s="77"/>
      <c r="O392" s="77"/>
      <c r="P392" s="77"/>
      <c r="Q392" s="86"/>
      <c r="R392" s="107" t="e">
        <f>VLOOKUP(I392,'Emission Factors'!C:M,11,FALSE)</f>
        <v>#N/A</v>
      </c>
      <c r="S392" s="109">
        <f>SUMIF('Emission Factors'!$C:$C,'Sample Report Format'!$I392,'Emission Factors'!$M:$M)*SUMIF('Emission Factors'!$C:$C,'Sample Report Format'!$I392,'Emission Factors'!F:F)*$L392/2000</f>
        <v>0</v>
      </c>
      <c r="T392" s="103">
        <f>SUMIF('Emission Factors'!$C:$C,'Sample Report Format'!$I392,'Emission Factors'!$M:$M)*SUMIF('Emission Factors'!$C:$C,'Sample Report Format'!$I392,'Emission Factors'!G:G)*$L392/2000</f>
        <v>0</v>
      </c>
      <c r="U392" s="103">
        <f>SUMIF('Emission Factors'!$C:$C,'Sample Report Format'!$I392,'Emission Factors'!$M:$M)*SUMIF('Emission Factors'!$C:$C,'Sample Report Format'!$I392,'Emission Factors'!H:H)*$L392/2000</f>
        <v>0</v>
      </c>
      <c r="V392" s="103">
        <f>SUMIF('Emission Factors'!$C:$C,'Sample Report Format'!$I392,'Emission Factors'!$M:$M)*SUMIF('Emission Factors'!$C:$C,'Sample Report Format'!$I392,'Emission Factors'!I:I)*$L392/2000</f>
        <v>0</v>
      </c>
      <c r="W392" s="103">
        <f>SUMIF('Emission Factors'!$C:$C,'Sample Report Format'!$I392,'Emission Factors'!$M:$M)*SUMIF('Emission Factors'!$C:$C,'Sample Report Format'!$I392,'Emission Factors'!J:J)*$L392/2000</f>
        <v>0</v>
      </c>
      <c r="X392" s="103">
        <f>SUMIF('Emission Factors'!$C:$C,'Sample Report Format'!$I392,'Emission Factors'!$M:$M)*SUMIF('Emission Factors'!$C:$C,'Sample Report Format'!$I392,'Emission Factors'!K:K)*$L392/2000</f>
        <v>0</v>
      </c>
      <c r="Y392" s="104">
        <f>SUMIF('Emission Factors'!$C:$C,'Sample Report Format'!$I392,'Emission Factors'!$M:$M)*SUMIF('Emission Factors'!$C:$C,'Sample Report Format'!$I392,'Emission Factors'!L:L)*$L392/2000</f>
        <v>0</v>
      </c>
    </row>
    <row r="393" spans="1:25" ht="12.75">
      <c r="A393" s="85"/>
      <c r="B393" s="132"/>
      <c r="C393" s="98" t="e">
        <f>VLOOKUP(B393,'CO AB Dis id'!E387:F401,2,FALSE)</f>
        <v>#N/A</v>
      </c>
      <c r="D393" s="132"/>
      <c r="E393" s="98" t="e">
        <f>VLOOKUP(D393,'CO AB Dis id'!E404:F438,2,FALSE)</f>
        <v>#N/A</v>
      </c>
      <c r="F393" s="33"/>
      <c r="G393" s="98" t="e">
        <f>VLOOKUP(F393,'CO AB Dis id'!$B$4:$C$61,2,FALSE)</f>
        <v>#N/A</v>
      </c>
      <c r="H393" s="33"/>
      <c r="I393" s="84" t="e">
        <f>VLOOKUP($H393,'Emission Factors'!$B:$E,2,FALSE)</f>
        <v>#N/A</v>
      </c>
      <c r="J393" s="84" t="e">
        <f>VLOOKUP($H393,'Emission Factors'!$B:$E,3,FALSE)</f>
        <v>#N/A</v>
      </c>
      <c r="K393" s="84" t="e">
        <f>VLOOKUP($H393,'Emission Factors'!$B:$E,4,FALSE)</f>
        <v>#N/A</v>
      </c>
      <c r="L393" s="33"/>
      <c r="M393" s="33"/>
      <c r="N393" s="77"/>
      <c r="O393" s="77"/>
      <c r="P393" s="77"/>
      <c r="Q393" s="86"/>
      <c r="R393" s="107" t="e">
        <f>VLOOKUP(I393,'Emission Factors'!C:M,11,FALSE)</f>
        <v>#N/A</v>
      </c>
      <c r="S393" s="109">
        <f>SUMIF('Emission Factors'!$C:$C,'Sample Report Format'!$I393,'Emission Factors'!$M:$M)*SUMIF('Emission Factors'!$C:$C,'Sample Report Format'!$I393,'Emission Factors'!F:F)*$L393/2000</f>
        <v>0</v>
      </c>
      <c r="T393" s="103">
        <f>SUMIF('Emission Factors'!$C:$C,'Sample Report Format'!$I393,'Emission Factors'!$M:$M)*SUMIF('Emission Factors'!$C:$C,'Sample Report Format'!$I393,'Emission Factors'!G:G)*$L393/2000</f>
        <v>0</v>
      </c>
      <c r="U393" s="103">
        <f>SUMIF('Emission Factors'!$C:$C,'Sample Report Format'!$I393,'Emission Factors'!$M:$M)*SUMIF('Emission Factors'!$C:$C,'Sample Report Format'!$I393,'Emission Factors'!H:H)*$L393/2000</f>
        <v>0</v>
      </c>
      <c r="V393" s="103">
        <f>SUMIF('Emission Factors'!$C:$C,'Sample Report Format'!$I393,'Emission Factors'!$M:$M)*SUMIF('Emission Factors'!$C:$C,'Sample Report Format'!$I393,'Emission Factors'!I:I)*$L393/2000</f>
        <v>0</v>
      </c>
      <c r="W393" s="103">
        <f>SUMIF('Emission Factors'!$C:$C,'Sample Report Format'!$I393,'Emission Factors'!$M:$M)*SUMIF('Emission Factors'!$C:$C,'Sample Report Format'!$I393,'Emission Factors'!J:J)*$L393/2000</f>
        <v>0</v>
      </c>
      <c r="X393" s="103">
        <f>SUMIF('Emission Factors'!$C:$C,'Sample Report Format'!$I393,'Emission Factors'!$M:$M)*SUMIF('Emission Factors'!$C:$C,'Sample Report Format'!$I393,'Emission Factors'!K:K)*$L393/2000</f>
        <v>0</v>
      </c>
      <c r="Y393" s="104">
        <f>SUMIF('Emission Factors'!$C:$C,'Sample Report Format'!$I393,'Emission Factors'!$M:$M)*SUMIF('Emission Factors'!$C:$C,'Sample Report Format'!$I393,'Emission Factors'!L:L)*$L393/2000</f>
        <v>0</v>
      </c>
    </row>
    <row r="394" spans="1:25" ht="12.75">
      <c r="A394" s="85"/>
      <c r="B394" s="132"/>
      <c r="C394" s="98" t="e">
        <f>VLOOKUP(B394,'CO AB Dis id'!E388:F402,2,FALSE)</f>
        <v>#N/A</v>
      </c>
      <c r="D394" s="132"/>
      <c r="E394" s="98" t="e">
        <f>VLOOKUP(D394,'CO AB Dis id'!E405:F439,2,FALSE)</f>
        <v>#N/A</v>
      </c>
      <c r="F394" s="33"/>
      <c r="G394" s="98" t="e">
        <f>VLOOKUP(F394,'CO AB Dis id'!$B$4:$C$61,2,FALSE)</f>
        <v>#N/A</v>
      </c>
      <c r="H394" s="33"/>
      <c r="I394" s="84" t="e">
        <f>VLOOKUP($H394,'Emission Factors'!$B:$E,2,FALSE)</f>
        <v>#N/A</v>
      </c>
      <c r="J394" s="84" t="e">
        <f>VLOOKUP($H394,'Emission Factors'!$B:$E,3,FALSE)</f>
        <v>#N/A</v>
      </c>
      <c r="K394" s="84" t="e">
        <f>VLOOKUP($H394,'Emission Factors'!$B:$E,4,FALSE)</f>
        <v>#N/A</v>
      </c>
      <c r="L394" s="33"/>
      <c r="M394" s="33"/>
      <c r="N394" s="77"/>
      <c r="O394" s="77"/>
      <c r="P394" s="77"/>
      <c r="Q394" s="86"/>
      <c r="R394" s="107" t="e">
        <f>VLOOKUP(I394,'Emission Factors'!C:M,11,FALSE)</f>
        <v>#N/A</v>
      </c>
      <c r="S394" s="109">
        <f>SUMIF('Emission Factors'!$C:$C,'Sample Report Format'!$I394,'Emission Factors'!$M:$M)*SUMIF('Emission Factors'!$C:$C,'Sample Report Format'!$I394,'Emission Factors'!F:F)*$L394/2000</f>
        <v>0</v>
      </c>
      <c r="T394" s="103">
        <f>SUMIF('Emission Factors'!$C:$C,'Sample Report Format'!$I394,'Emission Factors'!$M:$M)*SUMIF('Emission Factors'!$C:$C,'Sample Report Format'!$I394,'Emission Factors'!G:G)*$L394/2000</f>
        <v>0</v>
      </c>
      <c r="U394" s="103">
        <f>SUMIF('Emission Factors'!$C:$C,'Sample Report Format'!$I394,'Emission Factors'!$M:$M)*SUMIF('Emission Factors'!$C:$C,'Sample Report Format'!$I394,'Emission Factors'!H:H)*$L394/2000</f>
        <v>0</v>
      </c>
      <c r="V394" s="103">
        <f>SUMIF('Emission Factors'!$C:$C,'Sample Report Format'!$I394,'Emission Factors'!$M:$M)*SUMIF('Emission Factors'!$C:$C,'Sample Report Format'!$I394,'Emission Factors'!I:I)*$L394/2000</f>
        <v>0</v>
      </c>
      <c r="W394" s="103">
        <f>SUMIF('Emission Factors'!$C:$C,'Sample Report Format'!$I394,'Emission Factors'!$M:$M)*SUMIF('Emission Factors'!$C:$C,'Sample Report Format'!$I394,'Emission Factors'!J:J)*$L394/2000</f>
        <v>0</v>
      </c>
      <c r="X394" s="103">
        <f>SUMIF('Emission Factors'!$C:$C,'Sample Report Format'!$I394,'Emission Factors'!$M:$M)*SUMIF('Emission Factors'!$C:$C,'Sample Report Format'!$I394,'Emission Factors'!K:K)*$L394/2000</f>
        <v>0</v>
      </c>
      <c r="Y394" s="104">
        <f>SUMIF('Emission Factors'!$C:$C,'Sample Report Format'!$I394,'Emission Factors'!$M:$M)*SUMIF('Emission Factors'!$C:$C,'Sample Report Format'!$I394,'Emission Factors'!L:L)*$L394/2000</f>
        <v>0</v>
      </c>
    </row>
    <row r="395" spans="1:25" ht="12.75">
      <c r="A395" s="85"/>
      <c r="B395" s="132"/>
      <c r="C395" s="98" t="e">
        <f>VLOOKUP(B395,'CO AB Dis id'!E389:F403,2,FALSE)</f>
        <v>#N/A</v>
      </c>
      <c r="D395" s="132"/>
      <c r="E395" s="98" t="e">
        <f>VLOOKUP(D395,'CO AB Dis id'!E406:F440,2,FALSE)</f>
        <v>#N/A</v>
      </c>
      <c r="F395" s="33"/>
      <c r="G395" s="98" t="e">
        <f>VLOOKUP(F395,'CO AB Dis id'!$B$4:$C$61,2,FALSE)</f>
        <v>#N/A</v>
      </c>
      <c r="H395" s="33"/>
      <c r="I395" s="84" t="e">
        <f>VLOOKUP($H395,'Emission Factors'!$B:$E,2,FALSE)</f>
        <v>#N/A</v>
      </c>
      <c r="J395" s="84" t="e">
        <f>VLOOKUP($H395,'Emission Factors'!$B:$E,3,FALSE)</f>
        <v>#N/A</v>
      </c>
      <c r="K395" s="84" t="e">
        <f>VLOOKUP($H395,'Emission Factors'!$B:$E,4,FALSE)</f>
        <v>#N/A</v>
      </c>
      <c r="L395" s="33"/>
      <c r="M395" s="33"/>
      <c r="N395" s="77"/>
      <c r="O395" s="77"/>
      <c r="P395" s="77"/>
      <c r="Q395" s="86"/>
      <c r="R395" s="107" t="e">
        <f>VLOOKUP(I395,'Emission Factors'!C:M,11,FALSE)</f>
        <v>#N/A</v>
      </c>
      <c r="S395" s="109">
        <f>SUMIF('Emission Factors'!$C:$C,'Sample Report Format'!$I395,'Emission Factors'!$M:$M)*SUMIF('Emission Factors'!$C:$C,'Sample Report Format'!$I395,'Emission Factors'!F:F)*$L395/2000</f>
        <v>0</v>
      </c>
      <c r="T395" s="103">
        <f>SUMIF('Emission Factors'!$C:$C,'Sample Report Format'!$I395,'Emission Factors'!$M:$M)*SUMIF('Emission Factors'!$C:$C,'Sample Report Format'!$I395,'Emission Factors'!G:G)*$L395/2000</f>
        <v>0</v>
      </c>
      <c r="U395" s="103">
        <f>SUMIF('Emission Factors'!$C:$C,'Sample Report Format'!$I395,'Emission Factors'!$M:$M)*SUMIF('Emission Factors'!$C:$C,'Sample Report Format'!$I395,'Emission Factors'!H:H)*$L395/2000</f>
        <v>0</v>
      </c>
      <c r="V395" s="103">
        <f>SUMIF('Emission Factors'!$C:$C,'Sample Report Format'!$I395,'Emission Factors'!$M:$M)*SUMIF('Emission Factors'!$C:$C,'Sample Report Format'!$I395,'Emission Factors'!I:I)*$L395/2000</f>
        <v>0</v>
      </c>
      <c r="W395" s="103">
        <f>SUMIF('Emission Factors'!$C:$C,'Sample Report Format'!$I395,'Emission Factors'!$M:$M)*SUMIF('Emission Factors'!$C:$C,'Sample Report Format'!$I395,'Emission Factors'!J:J)*$L395/2000</f>
        <v>0</v>
      </c>
      <c r="X395" s="103">
        <f>SUMIF('Emission Factors'!$C:$C,'Sample Report Format'!$I395,'Emission Factors'!$M:$M)*SUMIF('Emission Factors'!$C:$C,'Sample Report Format'!$I395,'Emission Factors'!K:K)*$L395/2000</f>
        <v>0</v>
      </c>
      <c r="Y395" s="104">
        <f>SUMIF('Emission Factors'!$C:$C,'Sample Report Format'!$I395,'Emission Factors'!$M:$M)*SUMIF('Emission Factors'!$C:$C,'Sample Report Format'!$I395,'Emission Factors'!L:L)*$L395/2000</f>
        <v>0</v>
      </c>
    </row>
    <row r="396" spans="1:25" ht="12.75">
      <c r="A396" s="85"/>
      <c r="B396" s="132"/>
      <c r="C396" s="98" t="e">
        <f>VLOOKUP(B396,'CO AB Dis id'!E390:F404,2,FALSE)</f>
        <v>#N/A</v>
      </c>
      <c r="D396" s="132"/>
      <c r="E396" s="98" t="e">
        <f>VLOOKUP(D396,'CO AB Dis id'!E407:F441,2,FALSE)</f>
        <v>#N/A</v>
      </c>
      <c r="F396" s="33"/>
      <c r="G396" s="98" t="e">
        <f>VLOOKUP(F396,'CO AB Dis id'!$B$4:$C$61,2,FALSE)</f>
        <v>#N/A</v>
      </c>
      <c r="H396" s="33"/>
      <c r="I396" s="84" t="e">
        <f>VLOOKUP($H396,'Emission Factors'!$B:$E,2,FALSE)</f>
        <v>#N/A</v>
      </c>
      <c r="J396" s="84" t="e">
        <f>VLOOKUP($H396,'Emission Factors'!$B:$E,3,FALSE)</f>
        <v>#N/A</v>
      </c>
      <c r="K396" s="84" t="e">
        <f>VLOOKUP($H396,'Emission Factors'!$B:$E,4,FALSE)</f>
        <v>#N/A</v>
      </c>
      <c r="L396" s="33"/>
      <c r="M396" s="33"/>
      <c r="N396" s="77"/>
      <c r="O396" s="77"/>
      <c r="P396" s="77"/>
      <c r="Q396" s="86"/>
      <c r="R396" s="107" t="e">
        <f>VLOOKUP(I396,'Emission Factors'!C:M,11,FALSE)</f>
        <v>#N/A</v>
      </c>
      <c r="S396" s="109">
        <f>SUMIF('Emission Factors'!$C:$C,'Sample Report Format'!$I396,'Emission Factors'!$M:$M)*SUMIF('Emission Factors'!$C:$C,'Sample Report Format'!$I396,'Emission Factors'!F:F)*$L396/2000</f>
        <v>0</v>
      </c>
      <c r="T396" s="103">
        <f>SUMIF('Emission Factors'!$C:$C,'Sample Report Format'!$I396,'Emission Factors'!$M:$M)*SUMIF('Emission Factors'!$C:$C,'Sample Report Format'!$I396,'Emission Factors'!G:G)*$L396/2000</f>
        <v>0</v>
      </c>
      <c r="U396" s="103">
        <f>SUMIF('Emission Factors'!$C:$C,'Sample Report Format'!$I396,'Emission Factors'!$M:$M)*SUMIF('Emission Factors'!$C:$C,'Sample Report Format'!$I396,'Emission Factors'!H:H)*$L396/2000</f>
        <v>0</v>
      </c>
      <c r="V396" s="103">
        <f>SUMIF('Emission Factors'!$C:$C,'Sample Report Format'!$I396,'Emission Factors'!$M:$M)*SUMIF('Emission Factors'!$C:$C,'Sample Report Format'!$I396,'Emission Factors'!I:I)*$L396/2000</f>
        <v>0</v>
      </c>
      <c r="W396" s="103">
        <f>SUMIF('Emission Factors'!$C:$C,'Sample Report Format'!$I396,'Emission Factors'!$M:$M)*SUMIF('Emission Factors'!$C:$C,'Sample Report Format'!$I396,'Emission Factors'!J:J)*$L396/2000</f>
        <v>0</v>
      </c>
      <c r="X396" s="103">
        <f>SUMIF('Emission Factors'!$C:$C,'Sample Report Format'!$I396,'Emission Factors'!$M:$M)*SUMIF('Emission Factors'!$C:$C,'Sample Report Format'!$I396,'Emission Factors'!K:K)*$L396/2000</f>
        <v>0</v>
      </c>
      <c r="Y396" s="104">
        <f>SUMIF('Emission Factors'!$C:$C,'Sample Report Format'!$I396,'Emission Factors'!$M:$M)*SUMIF('Emission Factors'!$C:$C,'Sample Report Format'!$I396,'Emission Factors'!L:L)*$L396/2000</f>
        <v>0</v>
      </c>
    </row>
    <row r="397" spans="1:25" ht="12.75">
      <c r="A397" s="85"/>
      <c r="B397" s="132"/>
      <c r="C397" s="98" t="e">
        <f>VLOOKUP(B397,'CO AB Dis id'!E391:F405,2,FALSE)</f>
        <v>#N/A</v>
      </c>
      <c r="D397" s="132"/>
      <c r="E397" s="98" t="e">
        <f>VLOOKUP(D397,'CO AB Dis id'!E408:F442,2,FALSE)</f>
        <v>#N/A</v>
      </c>
      <c r="F397" s="33"/>
      <c r="G397" s="98" t="e">
        <f>VLOOKUP(F397,'CO AB Dis id'!$B$4:$C$61,2,FALSE)</f>
        <v>#N/A</v>
      </c>
      <c r="H397" s="33"/>
      <c r="I397" s="84" t="e">
        <f>VLOOKUP($H397,'Emission Factors'!$B:$E,2,FALSE)</f>
        <v>#N/A</v>
      </c>
      <c r="J397" s="84" t="e">
        <f>VLOOKUP($H397,'Emission Factors'!$B:$E,3,FALSE)</f>
        <v>#N/A</v>
      </c>
      <c r="K397" s="84" t="e">
        <f>VLOOKUP($H397,'Emission Factors'!$B:$E,4,FALSE)</f>
        <v>#N/A</v>
      </c>
      <c r="L397" s="33"/>
      <c r="M397" s="33"/>
      <c r="N397" s="77"/>
      <c r="O397" s="77"/>
      <c r="P397" s="77"/>
      <c r="Q397" s="86"/>
      <c r="R397" s="107" t="e">
        <f>VLOOKUP(I397,'Emission Factors'!C:M,11,FALSE)</f>
        <v>#N/A</v>
      </c>
      <c r="S397" s="109">
        <f>SUMIF('Emission Factors'!$C:$C,'Sample Report Format'!$I397,'Emission Factors'!$M:$M)*SUMIF('Emission Factors'!$C:$C,'Sample Report Format'!$I397,'Emission Factors'!F:F)*$L397/2000</f>
        <v>0</v>
      </c>
      <c r="T397" s="103">
        <f>SUMIF('Emission Factors'!$C:$C,'Sample Report Format'!$I397,'Emission Factors'!$M:$M)*SUMIF('Emission Factors'!$C:$C,'Sample Report Format'!$I397,'Emission Factors'!G:G)*$L397/2000</f>
        <v>0</v>
      </c>
      <c r="U397" s="103">
        <f>SUMIF('Emission Factors'!$C:$C,'Sample Report Format'!$I397,'Emission Factors'!$M:$M)*SUMIF('Emission Factors'!$C:$C,'Sample Report Format'!$I397,'Emission Factors'!H:H)*$L397/2000</f>
        <v>0</v>
      </c>
      <c r="V397" s="103">
        <f>SUMIF('Emission Factors'!$C:$C,'Sample Report Format'!$I397,'Emission Factors'!$M:$M)*SUMIF('Emission Factors'!$C:$C,'Sample Report Format'!$I397,'Emission Factors'!I:I)*$L397/2000</f>
        <v>0</v>
      </c>
      <c r="W397" s="103">
        <f>SUMIF('Emission Factors'!$C:$C,'Sample Report Format'!$I397,'Emission Factors'!$M:$M)*SUMIF('Emission Factors'!$C:$C,'Sample Report Format'!$I397,'Emission Factors'!J:J)*$L397/2000</f>
        <v>0</v>
      </c>
      <c r="X397" s="103">
        <f>SUMIF('Emission Factors'!$C:$C,'Sample Report Format'!$I397,'Emission Factors'!$M:$M)*SUMIF('Emission Factors'!$C:$C,'Sample Report Format'!$I397,'Emission Factors'!K:K)*$L397/2000</f>
        <v>0</v>
      </c>
      <c r="Y397" s="104">
        <f>SUMIF('Emission Factors'!$C:$C,'Sample Report Format'!$I397,'Emission Factors'!$M:$M)*SUMIF('Emission Factors'!$C:$C,'Sample Report Format'!$I397,'Emission Factors'!L:L)*$L397/2000</f>
        <v>0</v>
      </c>
    </row>
    <row r="398" spans="1:25" ht="12.75">
      <c r="A398" s="85"/>
      <c r="B398" s="132"/>
      <c r="C398" s="98" t="e">
        <f>VLOOKUP(B398,'CO AB Dis id'!E392:F406,2,FALSE)</f>
        <v>#N/A</v>
      </c>
      <c r="D398" s="132"/>
      <c r="E398" s="98" t="e">
        <f>VLOOKUP(D398,'CO AB Dis id'!E409:F443,2,FALSE)</f>
        <v>#N/A</v>
      </c>
      <c r="F398" s="33"/>
      <c r="G398" s="98" t="e">
        <f>VLOOKUP(F398,'CO AB Dis id'!$B$4:$C$61,2,FALSE)</f>
        <v>#N/A</v>
      </c>
      <c r="H398" s="33"/>
      <c r="I398" s="84" t="e">
        <f>VLOOKUP($H398,'Emission Factors'!$B:$E,2,FALSE)</f>
        <v>#N/A</v>
      </c>
      <c r="J398" s="84" t="e">
        <f>VLOOKUP($H398,'Emission Factors'!$B:$E,3,FALSE)</f>
        <v>#N/A</v>
      </c>
      <c r="K398" s="84" t="e">
        <f>VLOOKUP($H398,'Emission Factors'!$B:$E,4,FALSE)</f>
        <v>#N/A</v>
      </c>
      <c r="L398" s="33"/>
      <c r="M398" s="33"/>
      <c r="N398" s="77"/>
      <c r="O398" s="77"/>
      <c r="P398" s="77"/>
      <c r="Q398" s="86"/>
      <c r="R398" s="107" t="e">
        <f>VLOOKUP(I398,'Emission Factors'!C:M,11,FALSE)</f>
        <v>#N/A</v>
      </c>
      <c r="S398" s="109">
        <f>SUMIF('Emission Factors'!$C:$C,'Sample Report Format'!$I398,'Emission Factors'!$M:$M)*SUMIF('Emission Factors'!$C:$C,'Sample Report Format'!$I398,'Emission Factors'!F:F)*$L398/2000</f>
        <v>0</v>
      </c>
      <c r="T398" s="103">
        <f>SUMIF('Emission Factors'!$C:$C,'Sample Report Format'!$I398,'Emission Factors'!$M:$M)*SUMIF('Emission Factors'!$C:$C,'Sample Report Format'!$I398,'Emission Factors'!G:G)*$L398/2000</f>
        <v>0</v>
      </c>
      <c r="U398" s="103">
        <f>SUMIF('Emission Factors'!$C:$C,'Sample Report Format'!$I398,'Emission Factors'!$M:$M)*SUMIF('Emission Factors'!$C:$C,'Sample Report Format'!$I398,'Emission Factors'!H:H)*$L398/2000</f>
        <v>0</v>
      </c>
      <c r="V398" s="103">
        <f>SUMIF('Emission Factors'!$C:$C,'Sample Report Format'!$I398,'Emission Factors'!$M:$M)*SUMIF('Emission Factors'!$C:$C,'Sample Report Format'!$I398,'Emission Factors'!I:I)*$L398/2000</f>
        <v>0</v>
      </c>
      <c r="W398" s="103">
        <f>SUMIF('Emission Factors'!$C:$C,'Sample Report Format'!$I398,'Emission Factors'!$M:$M)*SUMIF('Emission Factors'!$C:$C,'Sample Report Format'!$I398,'Emission Factors'!J:J)*$L398/2000</f>
        <v>0</v>
      </c>
      <c r="X398" s="103">
        <f>SUMIF('Emission Factors'!$C:$C,'Sample Report Format'!$I398,'Emission Factors'!$M:$M)*SUMIF('Emission Factors'!$C:$C,'Sample Report Format'!$I398,'Emission Factors'!K:K)*$L398/2000</f>
        <v>0</v>
      </c>
      <c r="Y398" s="104">
        <f>SUMIF('Emission Factors'!$C:$C,'Sample Report Format'!$I398,'Emission Factors'!$M:$M)*SUMIF('Emission Factors'!$C:$C,'Sample Report Format'!$I398,'Emission Factors'!L:L)*$L398/2000</f>
        <v>0</v>
      </c>
    </row>
    <row r="399" spans="1:25" ht="12.75">
      <c r="A399" s="85"/>
      <c r="B399" s="132"/>
      <c r="C399" s="98" t="e">
        <f>VLOOKUP(B399,'CO AB Dis id'!E393:F407,2,FALSE)</f>
        <v>#N/A</v>
      </c>
      <c r="D399" s="132"/>
      <c r="E399" s="98" t="e">
        <f>VLOOKUP(D399,'CO AB Dis id'!E410:F444,2,FALSE)</f>
        <v>#N/A</v>
      </c>
      <c r="F399" s="33"/>
      <c r="G399" s="98" t="e">
        <f>VLOOKUP(F399,'CO AB Dis id'!$B$4:$C$61,2,FALSE)</f>
        <v>#N/A</v>
      </c>
      <c r="H399" s="33"/>
      <c r="I399" s="84" t="e">
        <f>VLOOKUP($H399,'Emission Factors'!$B:$E,2,FALSE)</f>
        <v>#N/A</v>
      </c>
      <c r="J399" s="84" t="e">
        <f>VLOOKUP($H399,'Emission Factors'!$B:$E,3,FALSE)</f>
        <v>#N/A</v>
      </c>
      <c r="K399" s="84" t="e">
        <f>VLOOKUP($H399,'Emission Factors'!$B:$E,4,FALSE)</f>
        <v>#N/A</v>
      </c>
      <c r="L399" s="33"/>
      <c r="M399" s="33"/>
      <c r="N399" s="77"/>
      <c r="O399" s="77"/>
      <c r="P399" s="77"/>
      <c r="Q399" s="86"/>
      <c r="R399" s="107" t="e">
        <f>VLOOKUP(I399,'Emission Factors'!C:M,11,FALSE)</f>
        <v>#N/A</v>
      </c>
      <c r="S399" s="109">
        <f>SUMIF('Emission Factors'!$C:$C,'Sample Report Format'!$I399,'Emission Factors'!$M:$M)*SUMIF('Emission Factors'!$C:$C,'Sample Report Format'!$I399,'Emission Factors'!F:F)*$L399/2000</f>
        <v>0</v>
      </c>
      <c r="T399" s="103">
        <f>SUMIF('Emission Factors'!$C:$C,'Sample Report Format'!$I399,'Emission Factors'!$M:$M)*SUMIF('Emission Factors'!$C:$C,'Sample Report Format'!$I399,'Emission Factors'!G:G)*$L399/2000</f>
        <v>0</v>
      </c>
      <c r="U399" s="103">
        <f>SUMIF('Emission Factors'!$C:$C,'Sample Report Format'!$I399,'Emission Factors'!$M:$M)*SUMIF('Emission Factors'!$C:$C,'Sample Report Format'!$I399,'Emission Factors'!H:H)*$L399/2000</f>
        <v>0</v>
      </c>
      <c r="V399" s="103">
        <f>SUMIF('Emission Factors'!$C:$C,'Sample Report Format'!$I399,'Emission Factors'!$M:$M)*SUMIF('Emission Factors'!$C:$C,'Sample Report Format'!$I399,'Emission Factors'!I:I)*$L399/2000</f>
        <v>0</v>
      </c>
      <c r="W399" s="103">
        <f>SUMIF('Emission Factors'!$C:$C,'Sample Report Format'!$I399,'Emission Factors'!$M:$M)*SUMIF('Emission Factors'!$C:$C,'Sample Report Format'!$I399,'Emission Factors'!J:J)*$L399/2000</f>
        <v>0</v>
      </c>
      <c r="X399" s="103">
        <f>SUMIF('Emission Factors'!$C:$C,'Sample Report Format'!$I399,'Emission Factors'!$M:$M)*SUMIF('Emission Factors'!$C:$C,'Sample Report Format'!$I399,'Emission Factors'!K:K)*$L399/2000</f>
        <v>0</v>
      </c>
      <c r="Y399" s="104">
        <f>SUMIF('Emission Factors'!$C:$C,'Sample Report Format'!$I399,'Emission Factors'!$M:$M)*SUMIF('Emission Factors'!$C:$C,'Sample Report Format'!$I399,'Emission Factors'!L:L)*$L399/2000</f>
        <v>0</v>
      </c>
    </row>
    <row r="400" spans="1:25" ht="12.75">
      <c r="A400" s="85"/>
      <c r="B400" s="132"/>
      <c r="C400" s="98" t="e">
        <f>VLOOKUP(B400,'CO AB Dis id'!E394:F408,2,FALSE)</f>
        <v>#N/A</v>
      </c>
      <c r="D400" s="132"/>
      <c r="E400" s="98" t="e">
        <f>VLOOKUP(D400,'CO AB Dis id'!E411:F445,2,FALSE)</f>
        <v>#N/A</v>
      </c>
      <c r="F400" s="33"/>
      <c r="G400" s="98" t="e">
        <f>VLOOKUP(F400,'CO AB Dis id'!$B$4:$C$61,2,FALSE)</f>
        <v>#N/A</v>
      </c>
      <c r="H400" s="33"/>
      <c r="I400" s="84" t="e">
        <f>VLOOKUP($H400,'Emission Factors'!$B:$E,2,FALSE)</f>
        <v>#N/A</v>
      </c>
      <c r="J400" s="84" t="e">
        <f>VLOOKUP($H400,'Emission Factors'!$B:$E,3,FALSE)</f>
        <v>#N/A</v>
      </c>
      <c r="K400" s="84" t="e">
        <f>VLOOKUP($H400,'Emission Factors'!$B:$E,4,FALSE)</f>
        <v>#N/A</v>
      </c>
      <c r="L400" s="33"/>
      <c r="M400" s="33"/>
      <c r="N400" s="77"/>
      <c r="O400" s="77"/>
      <c r="P400" s="77"/>
      <c r="Q400" s="86"/>
      <c r="R400" s="107" t="e">
        <f>VLOOKUP(I400,'Emission Factors'!C:M,11,FALSE)</f>
        <v>#N/A</v>
      </c>
      <c r="S400" s="109">
        <f>SUMIF('Emission Factors'!$C:$C,'Sample Report Format'!$I400,'Emission Factors'!$M:$M)*SUMIF('Emission Factors'!$C:$C,'Sample Report Format'!$I400,'Emission Factors'!F:F)*$L400/2000</f>
        <v>0</v>
      </c>
      <c r="T400" s="103">
        <f>SUMIF('Emission Factors'!$C:$C,'Sample Report Format'!$I400,'Emission Factors'!$M:$M)*SUMIF('Emission Factors'!$C:$C,'Sample Report Format'!$I400,'Emission Factors'!G:G)*$L400/2000</f>
        <v>0</v>
      </c>
      <c r="U400" s="103">
        <f>SUMIF('Emission Factors'!$C:$C,'Sample Report Format'!$I400,'Emission Factors'!$M:$M)*SUMIF('Emission Factors'!$C:$C,'Sample Report Format'!$I400,'Emission Factors'!H:H)*$L400/2000</f>
        <v>0</v>
      </c>
      <c r="V400" s="103">
        <f>SUMIF('Emission Factors'!$C:$C,'Sample Report Format'!$I400,'Emission Factors'!$M:$M)*SUMIF('Emission Factors'!$C:$C,'Sample Report Format'!$I400,'Emission Factors'!I:I)*$L400/2000</f>
        <v>0</v>
      </c>
      <c r="W400" s="103">
        <f>SUMIF('Emission Factors'!$C:$C,'Sample Report Format'!$I400,'Emission Factors'!$M:$M)*SUMIF('Emission Factors'!$C:$C,'Sample Report Format'!$I400,'Emission Factors'!J:J)*$L400/2000</f>
        <v>0</v>
      </c>
      <c r="X400" s="103">
        <f>SUMIF('Emission Factors'!$C:$C,'Sample Report Format'!$I400,'Emission Factors'!$M:$M)*SUMIF('Emission Factors'!$C:$C,'Sample Report Format'!$I400,'Emission Factors'!K:K)*$L400/2000</f>
        <v>0</v>
      </c>
      <c r="Y400" s="104">
        <f>SUMIF('Emission Factors'!$C:$C,'Sample Report Format'!$I400,'Emission Factors'!$M:$M)*SUMIF('Emission Factors'!$C:$C,'Sample Report Format'!$I400,'Emission Factors'!L:L)*$L400/2000</f>
        <v>0</v>
      </c>
    </row>
    <row r="401" spans="1:25" ht="12.75">
      <c r="A401" s="85"/>
      <c r="B401" s="132"/>
      <c r="C401" s="98" t="e">
        <f>VLOOKUP(B401,'CO AB Dis id'!E395:F409,2,FALSE)</f>
        <v>#N/A</v>
      </c>
      <c r="D401" s="132"/>
      <c r="E401" s="98" t="e">
        <f>VLOOKUP(D401,'CO AB Dis id'!E412:F446,2,FALSE)</f>
        <v>#N/A</v>
      </c>
      <c r="F401" s="33"/>
      <c r="G401" s="98" t="e">
        <f>VLOOKUP(F401,'CO AB Dis id'!$B$4:$C$61,2,FALSE)</f>
        <v>#N/A</v>
      </c>
      <c r="H401" s="33"/>
      <c r="I401" s="84" t="e">
        <f>VLOOKUP($H401,'Emission Factors'!$B:$E,2,FALSE)</f>
        <v>#N/A</v>
      </c>
      <c r="J401" s="84" t="e">
        <f>VLOOKUP($H401,'Emission Factors'!$B:$E,3,FALSE)</f>
        <v>#N/A</v>
      </c>
      <c r="K401" s="84" t="e">
        <f>VLOOKUP($H401,'Emission Factors'!$B:$E,4,FALSE)</f>
        <v>#N/A</v>
      </c>
      <c r="L401" s="33"/>
      <c r="M401" s="33"/>
      <c r="N401" s="77"/>
      <c r="O401" s="77"/>
      <c r="P401" s="77"/>
      <c r="Q401" s="86"/>
      <c r="R401" s="107" t="e">
        <f>VLOOKUP(I401,'Emission Factors'!C:M,11,FALSE)</f>
        <v>#N/A</v>
      </c>
      <c r="S401" s="109">
        <f>SUMIF('Emission Factors'!$C:$C,'Sample Report Format'!$I401,'Emission Factors'!$M:$M)*SUMIF('Emission Factors'!$C:$C,'Sample Report Format'!$I401,'Emission Factors'!F:F)*$L401/2000</f>
        <v>0</v>
      </c>
      <c r="T401" s="103">
        <f>SUMIF('Emission Factors'!$C:$C,'Sample Report Format'!$I401,'Emission Factors'!$M:$M)*SUMIF('Emission Factors'!$C:$C,'Sample Report Format'!$I401,'Emission Factors'!G:G)*$L401/2000</f>
        <v>0</v>
      </c>
      <c r="U401" s="103">
        <f>SUMIF('Emission Factors'!$C:$C,'Sample Report Format'!$I401,'Emission Factors'!$M:$M)*SUMIF('Emission Factors'!$C:$C,'Sample Report Format'!$I401,'Emission Factors'!H:H)*$L401/2000</f>
        <v>0</v>
      </c>
      <c r="V401" s="103">
        <f>SUMIF('Emission Factors'!$C:$C,'Sample Report Format'!$I401,'Emission Factors'!$M:$M)*SUMIF('Emission Factors'!$C:$C,'Sample Report Format'!$I401,'Emission Factors'!I:I)*$L401/2000</f>
        <v>0</v>
      </c>
      <c r="W401" s="103">
        <f>SUMIF('Emission Factors'!$C:$C,'Sample Report Format'!$I401,'Emission Factors'!$M:$M)*SUMIF('Emission Factors'!$C:$C,'Sample Report Format'!$I401,'Emission Factors'!J:J)*$L401/2000</f>
        <v>0</v>
      </c>
      <c r="X401" s="103">
        <f>SUMIF('Emission Factors'!$C:$C,'Sample Report Format'!$I401,'Emission Factors'!$M:$M)*SUMIF('Emission Factors'!$C:$C,'Sample Report Format'!$I401,'Emission Factors'!K:K)*$L401/2000</f>
        <v>0</v>
      </c>
      <c r="Y401" s="104">
        <f>SUMIF('Emission Factors'!$C:$C,'Sample Report Format'!$I401,'Emission Factors'!$M:$M)*SUMIF('Emission Factors'!$C:$C,'Sample Report Format'!$I401,'Emission Factors'!L:L)*$L401/2000</f>
        <v>0</v>
      </c>
    </row>
    <row r="402" spans="1:25" ht="12.75">
      <c r="A402" s="85"/>
      <c r="B402" s="132"/>
      <c r="C402" s="98" t="e">
        <f>VLOOKUP(B402,'CO AB Dis id'!E396:F410,2,FALSE)</f>
        <v>#N/A</v>
      </c>
      <c r="D402" s="132"/>
      <c r="E402" s="98" t="e">
        <f>VLOOKUP(D402,'CO AB Dis id'!E413:F447,2,FALSE)</f>
        <v>#N/A</v>
      </c>
      <c r="F402" s="33"/>
      <c r="G402" s="98" t="e">
        <f>VLOOKUP(F402,'CO AB Dis id'!$B$4:$C$61,2,FALSE)</f>
        <v>#N/A</v>
      </c>
      <c r="H402" s="33"/>
      <c r="I402" s="84" t="e">
        <f>VLOOKUP($H402,'Emission Factors'!$B:$E,2,FALSE)</f>
        <v>#N/A</v>
      </c>
      <c r="J402" s="84" t="e">
        <f>VLOOKUP($H402,'Emission Factors'!$B:$E,3,FALSE)</f>
        <v>#N/A</v>
      </c>
      <c r="K402" s="84" t="e">
        <f>VLOOKUP($H402,'Emission Factors'!$B:$E,4,FALSE)</f>
        <v>#N/A</v>
      </c>
      <c r="L402" s="33"/>
      <c r="M402" s="33"/>
      <c r="N402" s="77"/>
      <c r="O402" s="77"/>
      <c r="P402" s="77"/>
      <c r="Q402" s="86"/>
      <c r="R402" s="107" t="e">
        <f>VLOOKUP(I402,'Emission Factors'!C:M,11,FALSE)</f>
        <v>#N/A</v>
      </c>
      <c r="S402" s="109">
        <f>SUMIF('Emission Factors'!$C:$C,'Sample Report Format'!$I402,'Emission Factors'!$M:$M)*SUMIF('Emission Factors'!$C:$C,'Sample Report Format'!$I402,'Emission Factors'!F:F)*$L402/2000</f>
        <v>0</v>
      </c>
      <c r="T402" s="103">
        <f>SUMIF('Emission Factors'!$C:$C,'Sample Report Format'!$I402,'Emission Factors'!$M:$M)*SUMIF('Emission Factors'!$C:$C,'Sample Report Format'!$I402,'Emission Factors'!G:G)*$L402/2000</f>
        <v>0</v>
      </c>
      <c r="U402" s="103">
        <f>SUMIF('Emission Factors'!$C:$C,'Sample Report Format'!$I402,'Emission Factors'!$M:$M)*SUMIF('Emission Factors'!$C:$C,'Sample Report Format'!$I402,'Emission Factors'!H:H)*$L402/2000</f>
        <v>0</v>
      </c>
      <c r="V402" s="103">
        <f>SUMIF('Emission Factors'!$C:$C,'Sample Report Format'!$I402,'Emission Factors'!$M:$M)*SUMIF('Emission Factors'!$C:$C,'Sample Report Format'!$I402,'Emission Factors'!I:I)*$L402/2000</f>
        <v>0</v>
      </c>
      <c r="W402" s="103">
        <f>SUMIF('Emission Factors'!$C:$C,'Sample Report Format'!$I402,'Emission Factors'!$M:$M)*SUMIF('Emission Factors'!$C:$C,'Sample Report Format'!$I402,'Emission Factors'!J:J)*$L402/2000</f>
        <v>0</v>
      </c>
      <c r="X402" s="103">
        <f>SUMIF('Emission Factors'!$C:$C,'Sample Report Format'!$I402,'Emission Factors'!$M:$M)*SUMIF('Emission Factors'!$C:$C,'Sample Report Format'!$I402,'Emission Factors'!K:K)*$L402/2000</f>
        <v>0</v>
      </c>
      <c r="Y402" s="104">
        <f>SUMIF('Emission Factors'!$C:$C,'Sample Report Format'!$I402,'Emission Factors'!$M:$M)*SUMIF('Emission Factors'!$C:$C,'Sample Report Format'!$I402,'Emission Factors'!L:L)*$L402/2000</f>
        <v>0</v>
      </c>
    </row>
    <row r="403" spans="1:25" ht="12.75">
      <c r="A403" s="85"/>
      <c r="B403" s="132"/>
      <c r="C403" s="98" t="e">
        <f>VLOOKUP(B403,'CO AB Dis id'!E397:F411,2,FALSE)</f>
        <v>#N/A</v>
      </c>
      <c r="D403" s="132"/>
      <c r="E403" s="98" t="e">
        <f>VLOOKUP(D403,'CO AB Dis id'!E414:F448,2,FALSE)</f>
        <v>#N/A</v>
      </c>
      <c r="F403" s="33"/>
      <c r="G403" s="98" t="e">
        <f>VLOOKUP(F403,'CO AB Dis id'!$B$4:$C$61,2,FALSE)</f>
        <v>#N/A</v>
      </c>
      <c r="H403" s="33"/>
      <c r="I403" s="84" t="e">
        <f>VLOOKUP($H403,'Emission Factors'!$B:$E,2,FALSE)</f>
        <v>#N/A</v>
      </c>
      <c r="J403" s="84" t="e">
        <f>VLOOKUP($H403,'Emission Factors'!$B:$E,3,FALSE)</f>
        <v>#N/A</v>
      </c>
      <c r="K403" s="84" t="e">
        <f>VLOOKUP($H403,'Emission Factors'!$B:$E,4,FALSE)</f>
        <v>#N/A</v>
      </c>
      <c r="L403" s="33"/>
      <c r="M403" s="33"/>
      <c r="N403" s="77"/>
      <c r="O403" s="77"/>
      <c r="P403" s="77"/>
      <c r="Q403" s="86"/>
      <c r="R403" s="107" t="e">
        <f>VLOOKUP(I403,'Emission Factors'!C:M,11,FALSE)</f>
        <v>#N/A</v>
      </c>
      <c r="S403" s="109">
        <f>SUMIF('Emission Factors'!$C:$C,'Sample Report Format'!$I403,'Emission Factors'!$M:$M)*SUMIF('Emission Factors'!$C:$C,'Sample Report Format'!$I403,'Emission Factors'!F:F)*$L403/2000</f>
        <v>0</v>
      </c>
      <c r="T403" s="103">
        <f>SUMIF('Emission Factors'!$C:$C,'Sample Report Format'!$I403,'Emission Factors'!$M:$M)*SUMIF('Emission Factors'!$C:$C,'Sample Report Format'!$I403,'Emission Factors'!G:G)*$L403/2000</f>
        <v>0</v>
      </c>
      <c r="U403" s="103">
        <f>SUMIF('Emission Factors'!$C:$C,'Sample Report Format'!$I403,'Emission Factors'!$M:$M)*SUMIF('Emission Factors'!$C:$C,'Sample Report Format'!$I403,'Emission Factors'!H:H)*$L403/2000</f>
        <v>0</v>
      </c>
      <c r="V403" s="103">
        <f>SUMIF('Emission Factors'!$C:$C,'Sample Report Format'!$I403,'Emission Factors'!$M:$M)*SUMIF('Emission Factors'!$C:$C,'Sample Report Format'!$I403,'Emission Factors'!I:I)*$L403/2000</f>
        <v>0</v>
      </c>
      <c r="W403" s="103">
        <f>SUMIF('Emission Factors'!$C:$C,'Sample Report Format'!$I403,'Emission Factors'!$M:$M)*SUMIF('Emission Factors'!$C:$C,'Sample Report Format'!$I403,'Emission Factors'!J:J)*$L403/2000</f>
        <v>0</v>
      </c>
      <c r="X403" s="103">
        <f>SUMIF('Emission Factors'!$C:$C,'Sample Report Format'!$I403,'Emission Factors'!$M:$M)*SUMIF('Emission Factors'!$C:$C,'Sample Report Format'!$I403,'Emission Factors'!K:K)*$L403/2000</f>
        <v>0</v>
      </c>
      <c r="Y403" s="104">
        <f>SUMIF('Emission Factors'!$C:$C,'Sample Report Format'!$I403,'Emission Factors'!$M:$M)*SUMIF('Emission Factors'!$C:$C,'Sample Report Format'!$I403,'Emission Factors'!L:L)*$L403/2000</f>
        <v>0</v>
      </c>
    </row>
    <row r="404" spans="1:25" ht="12.75">
      <c r="A404" s="85"/>
      <c r="B404" s="132"/>
      <c r="C404" s="98" t="e">
        <f>VLOOKUP(B404,'CO AB Dis id'!E398:F412,2,FALSE)</f>
        <v>#N/A</v>
      </c>
      <c r="D404" s="132"/>
      <c r="E404" s="98" t="e">
        <f>VLOOKUP(D404,'CO AB Dis id'!E415:F449,2,FALSE)</f>
        <v>#N/A</v>
      </c>
      <c r="F404" s="33"/>
      <c r="G404" s="98" t="e">
        <f>VLOOKUP(F404,'CO AB Dis id'!$B$4:$C$61,2,FALSE)</f>
        <v>#N/A</v>
      </c>
      <c r="H404" s="33"/>
      <c r="I404" s="84" t="e">
        <f>VLOOKUP($H404,'Emission Factors'!$B:$E,2,FALSE)</f>
        <v>#N/A</v>
      </c>
      <c r="J404" s="84" t="e">
        <f>VLOOKUP($H404,'Emission Factors'!$B:$E,3,FALSE)</f>
        <v>#N/A</v>
      </c>
      <c r="K404" s="84" t="e">
        <f>VLOOKUP($H404,'Emission Factors'!$B:$E,4,FALSE)</f>
        <v>#N/A</v>
      </c>
      <c r="L404" s="33"/>
      <c r="M404" s="33"/>
      <c r="N404" s="77"/>
      <c r="O404" s="77"/>
      <c r="P404" s="77"/>
      <c r="Q404" s="86"/>
      <c r="R404" s="107" t="e">
        <f>VLOOKUP(I404,'Emission Factors'!C:M,11,FALSE)</f>
        <v>#N/A</v>
      </c>
      <c r="S404" s="109">
        <f>SUMIF('Emission Factors'!$C:$C,'Sample Report Format'!$I404,'Emission Factors'!$M:$M)*SUMIF('Emission Factors'!$C:$C,'Sample Report Format'!$I404,'Emission Factors'!F:F)*$L404/2000</f>
        <v>0</v>
      </c>
      <c r="T404" s="103">
        <f>SUMIF('Emission Factors'!$C:$C,'Sample Report Format'!$I404,'Emission Factors'!$M:$M)*SUMIF('Emission Factors'!$C:$C,'Sample Report Format'!$I404,'Emission Factors'!G:G)*$L404/2000</f>
        <v>0</v>
      </c>
      <c r="U404" s="103">
        <f>SUMIF('Emission Factors'!$C:$C,'Sample Report Format'!$I404,'Emission Factors'!$M:$M)*SUMIF('Emission Factors'!$C:$C,'Sample Report Format'!$I404,'Emission Factors'!H:H)*$L404/2000</f>
        <v>0</v>
      </c>
      <c r="V404" s="103">
        <f>SUMIF('Emission Factors'!$C:$C,'Sample Report Format'!$I404,'Emission Factors'!$M:$M)*SUMIF('Emission Factors'!$C:$C,'Sample Report Format'!$I404,'Emission Factors'!I:I)*$L404/2000</f>
        <v>0</v>
      </c>
      <c r="W404" s="103">
        <f>SUMIF('Emission Factors'!$C:$C,'Sample Report Format'!$I404,'Emission Factors'!$M:$M)*SUMIF('Emission Factors'!$C:$C,'Sample Report Format'!$I404,'Emission Factors'!J:J)*$L404/2000</f>
        <v>0</v>
      </c>
      <c r="X404" s="103">
        <f>SUMIF('Emission Factors'!$C:$C,'Sample Report Format'!$I404,'Emission Factors'!$M:$M)*SUMIF('Emission Factors'!$C:$C,'Sample Report Format'!$I404,'Emission Factors'!K:K)*$L404/2000</f>
        <v>0</v>
      </c>
      <c r="Y404" s="104">
        <f>SUMIF('Emission Factors'!$C:$C,'Sample Report Format'!$I404,'Emission Factors'!$M:$M)*SUMIF('Emission Factors'!$C:$C,'Sample Report Format'!$I404,'Emission Factors'!L:L)*$L404/2000</f>
        <v>0</v>
      </c>
    </row>
    <row r="405" spans="1:25" ht="12.75">
      <c r="A405" s="85"/>
      <c r="B405" s="132"/>
      <c r="C405" s="98" t="e">
        <f>VLOOKUP(B405,'CO AB Dis id'!E399:F413,2,FALSE)</f>
        <v>#N/A</v>
      </c>
      <c r="D405" s="132"/>
      <c r="E405" s="98" t="e">
        <f>VLOOKUP(D405,'CO AB Dis id'!E416:F450,2,FALSE)</f>
        <v>#N/A</v>
      </c>
      <c r="F405" s="33"/>
      <c r="G405" s="98" t="e">
        <f>VLOOKUP(F405,'CO AB Dis id'!$B$4:$C$61,2,FALSE)</f>
        <v>#N/A</v>
      </c>
      <c r="H405" s="33"/>
      <c r="I405" s="84" t="e">
        <f>VLOOKUP($H405,'Emission Factors'!$B:$E,2,FALSE)</f>
        <v>#N/A</v>
      </c>
      <c r="J405" s="84" t="e">
        <f>VLOOKUP($H405,'Emission Factors'!$B:$E,3,FALSE)</f>
        <v>#N/A</v>
      </c>
      <c r="K405" s="84" t="e">
        <f>VLOOKUP($H405,'Emission Factors'!$B:$E,4,FALSE)</f>
        <v>#N/A</v>
      </c>
      <c r="L405" s="33"/>
      <c r="M405" s="33"/>
      <c r="N405" s="77"/>
      <c r="O405" s="77"/>
      <c r="P405" s="77"/>
      <c r="Q405" s="86"/>
      <c r="R405" s="107" t="e">
        <f>VLOOKUP(I405,'Emission Factors'!C:M,11,FALSE)</f>
        <v>#N/A</v>
      </c>
      <c r="S405" s="109">
        <f>SUMIF('Emission Factors'!$C:$C,'Sample Report Format'!$I405,'Emission Factors'!$M:$M)*SUMIF('Emission Factors'!$C:$C,'Sample Report Format'!$I405,'Emission Factors'!F:F)*$L405/2000</f>
        <v>0</v>
      </c>
      <c r="T405" s="103">
        <f>SUMIF('Emission Factors'!$C:$C,'Sample Report Format'!$I405,'Emission Factors'!$M:$M)*SUMIF('Emission Factors'!$C:$C,'Sample Report Format'!$I405,'Emission Factors'!G:G)*$L405/2000</f>
        <v>0</v>
      </c>
      <c r="U405" s="103">
        <f>SUMIF('Emission Factors'!$C:$C,'Sample Report Format'!$I405,'Emission Factors'!$M:$M)*SUMIF('Emission Factors'!$C:$C,'Sample Report Format'!$I405,'Emission Factors'!H:H)*$L405/2000</f>
        <v>0</v>
      </c>
      <c r="V405" s="103">
        <f>SUMIF('Emission Factors'!$C:$C,'Sample Report Format'!$I405,'Emission Factors'!$M:$M)*SUMIF('Emission Factors'!$C:$C,'Sample Report Format'!$I405,'Emission Factors'!I:I)*$L405/2000</f>
        <v>0</v>
      </c>
      <c r="W405" s="103">
        <f>SUMIF('Emission Factors'!$C:$C,'Sample Report Format'!$I405,'Emission Factors'!$M:$M)*SUMIF('Emission Factors'!$C:$C,'Sample Report Format'!$I405,'Emission Factors'!J:J)*$L405/2000</f>
        <v>0</v>
      </c>
      <c r="X405" s="103">
        <f>SUMIF('Emission Factors'!$C:$C,'Sample Report Format'!$I405,'Emission Factors'!$M:$M)*SUMIF('Emission Factors'!$C:$C,'Sample Report Format'!$I405,'Emission Factors'!K:K)*$L405/2000</f>
        <v>0</v>
      </c>
      <c r="Y405" s="104">
        <f>SUMIF('Emission Factors'!$C:$C,'Sample Report Format'!$I405,'Emission Factors'!$M:$M)*SUMIF('Emission Factors'!$C:$C,'Sample Report Format'!$I405,'Emission Factors'!L:L)*$L405/2000</f>
        <v>0</v>
      </c>
    </row>
    <row r="406" spans="1:25" ht="12.75">
      <c r="A406" s="85"/>
      <c r="B406" s="132"/>
      <c r="C406" s="98" t="e">
        <f>VLOOKUP(B406,'CO AB Dis id'!E400:F414,2,FALSE)</f>
        <v>#N/A</v>
      </c>
      <c r="D406" s="132"/>
      <c r="E406" s="98" t="e">
        <f>VLOOKUP(D406,'CO AB Dis id'!E417:F451,2,FALSE)</f>
        <v>#N/A</v>
      </c>
      <c r="F406" s="33"/>
      <c r="G406" s="98" t="e">
        <f>VLOOKUP(F406,'CO AB Dis id'!$B$4:$C$61,2,FALSE)</f>
        <v>#N/A</v>
      </c>
      <c r="H406" s="33"/>
      <c r="I406" s="84" t="e">
        <f>VLOOKUP($H406,'Emission Factors'!$B:$E,2,FALSE)</f>
        <v>#N/A</v>
      </c>
      <c r="J406" s="84" t="e">
        <f>VLOOKUP($H406,'Emission Factors'!$B:$E,3,FALSE)</f>
        <v>#N/A</v>
      </c>
      <c r="K406" s="84" t="e">
        <f>VLOOKUP($H406,'Emission Factors'!$B:$E,4,FALSE)</f>
        <v>#N/A</v>
      </c>
      <c r="L406" s="33"/>
      <c r="M406" s="33"/>
      <c r="N406" s="77"/>
      <c r="O406" s="77"/>
      <c r="P406" s="77"/>
      <c r="Q406" s="86"/>
      <c r="R406" s="107" t="e">
        <f>VLOOKUP(I406,'Emission Factors'!C:M,11,FALSE)</f>
        <v>#N/A</v>
      </c>
      <c r="S406" s="109">
        <f>SUMIF('Emission Factors'!$C:$C,'Sample Report Format'!$I406,'Emission Factors'!$M:$M)*SUMIF('Emission Factors'!$C:$C,'Sample Report Format'!$I406,'Emission Factors'!F:F)*$L406/2000</f>
        <v>0</v>
      </c>
      <c r="T406" s="103">
        <f>SUMIF('Emission Factors'!$C:$C,'Sample Report Format'!$I406,'Emission Factors'!$M:$M)*SUMIF('Emission Factors'!$C:$C,'Sample Report Format'!$I406,'Emission Factors'!G:G)*$L406/2000</f>
        <v>0</v>
      </c>
      <c r="U406" s="103">
        <f>SUMIF('Emission Factors'!$C:$C,'Sample Report Format'!$I406,'Emission Factors'!$M:$M)*SUMIF('Emission Factors'!$C:$C,'Sample Report Format'!$I406,'Emission Factors'!H:H)*$L406/2000</f>
        <v>0</v>
      </c>
      <c r="V406" s="103">
        <f>SUMIF('Emission Factors'!$C:$C,'Sample Report Format'!$I406,'Emission Factors'!$M:$M)*SUMIF('Emission Factors'!$C:$C,'Sample Report Format'!$I406,'Emission Factors'!I:I)*$L406/2000</f>
        <v>0</v>
      </c>
      <c r="W406" s="103">
        <f>SUMIF('Emission Factors'!$C:$C,'Sample Report Format'!$I406,'Emission Factors'!$M:$M)*SUMIF('Emission Factors'!$C:$C,'Sample Report Format'!$I406,'Emission Factors'!J:J)*$L406/2000</f>
        <v>0</v>
      </c>
      <c r="X406" s="103">
        <f>SUMIF('Emission Factors'!$C:$C,'Sample Report Format'!$I406,'Emission Factors'!$M:$M)*SUMIF('Emission Factors'!$C:$C,'Sample Report Format'!$I406,'Emission Factors'!K:K)*$L406/2000</f>
        <v>0</v>
      </c>
      <c r="Y406" s="104">
        <f>SUMIF('Emission Factors'!$C:$C,'Sample Report Format'!$I406,'Emission Factors'!$M:$M)*SUMIF('Emission Factors'!$C:$C,'Sample Report Format'!$I406,'Emission Factors'!L:L)*$L406/2000</f>
        <v>0</v>
      </c>
    </row>
    <row r="407" spans="1:25" ht="12.75">
      <c r="A407" s="85"/>
      <c r="B407" s="132"/>
      <c r="C407" s="98" t="e">
        <f>VLOOKUP(B407,'CO AB Dis id'!E401:F415,2,FALSE)</f>
        <v>#N/A</v>
      </c>
      <c r="D407" s="132"/>
      <c r="E407" s="98" t="e">
        <f>VLOOKUP(D407,'CO AB Dis id'!E418:F452,2,FALSE)</f>
        <v>#N/A</v>
      </c>
      <c r="F407" s="33"/>
      <c r="G407" s="98" t="e">
        <f>VLOOKUP(F407,'CO AB Dis id'!$B$4:$C$61,2,FALSE)</f>
        <v>#N/A</v>
      </c>
      <c r="H407" s="33"/>
      <c r="I407" s="84" t="e">
        <f>VLOOKUP($H407,'Emission Factors'!$B:$E,2,FALSE)</f>
        <v>#N/A</v>
      </c>
      <c r="J407" s="84" t="e">
        <f>VLOOKUP($H407,'Emission Factors'!$B:$E,3,FALSE)</f>
        <v>#N/A</v>
      </c>
      <c r="K407" s="84" t="e">
        <f>VLOOKUP($H407,'Emission Factors'!$B:$E,4,FALSE)</f>
        <v>#N/A</v>
      </c>
      <c r="L407" s="33"/>
      <c r="M407" s="33"/>
      <c r="N407" s="77"/>
      <c r="O407" s="77"/>
      <c r="P407" s="77"/>
      <c r="Q407" s="86"/>
      <c r="R407" s="107" t="e">
        <f>VLOOKUP(I407,'Emission Factors'!C:M,11,FALSE)</f>
        <v>#N/A</v>
      </c>
      <c r="S407" s="109">
        <f>SUMIF('Emission Factors'!$C:$C,'Sample Report Format'!$I407,'Emission Factors'!$M:$M)*SUMIF('Emission Factors'!$C:$C,'Sample Report Format'!$I407,'Emission Factors'!F:F)*$L407/2000</f>
        <v>0</v>
      </c>
      <c r="T407" s="103">
        <f>SUMIF('Emission Factors'!$C:$C,'Sample Report Format'!$I407,'Emission Factors'!$M:$M)*SUMIF('Emission Factors'!$C:$C,'Sample Report Format'!$I407,'Emission Factors'!G:G)*$L407/2000</f>
        <v>0</v>
      </c>
      <c r="U407" s="103">
        <f>SUMIF('Emission Factors'!$C:$C,'Sample Report Format'!$I407,'Emission Factors'!$M:$M)*SUMIF('Emission Factors'!$C:$C,'Sample Report Format'!$I407,'Emission Factors'!H:H)*$L407/2000</f>
        <v>0</v>
      </c>
      <c r="V407" s="103">
        <f>SUMIF('Emission Factors'!$C:$C,'Sample Report Format'!$I407,'Emission Factors'!$M:$M)*SUMIF('Emission Factors'!$C:$C,'Sample Report Format'!$I407,'Emission Factors'!I:I)*$L407/2000</f>
        <v>0</v>
      </c>
      <c r="W407" s="103">
        <f>SUMIF('Emission Factors'!$C:$C,'Sample Report Format'!$I407,'Emission Factors'!$M:$M)*SUMIF('Emission Factors'!$C:$C,'Sample Report Format'!$I407,'Emission Factors'!J:J)*$L407/2000</f>
        <v>0</v>
      </c>
      <c r="X407" s="103">
        <f>SUMIF('Emission Factors'!$C:$C,'Sample Report Format'!$I407,'Emission Factors'!$M:$M)*SUMIF('Emission Factors'!$C:$C,'Sample Report Format'!$I407,'Emission Factors'!K:K)*$L407/2000</f>
        <v>0</v>
      </c>
      <c r="Y407" s="104">
        <f>SUMIF('Emission Factors'!$C:$C,'Sample Report Format'!$I407,'Emission Factors'!$M:$M)*SUMIF('Emission Factors'!$C:$C,'Sample Report Format'!$I407,'Emission Factors'!L:L)*$L407/2000</f>
        <v>0</v>
      </c>
    </row>
    <row r="408" spans="1:25" ht="12.75">
      <c r="A408" s="85"/>
      <c r="B408" s="132"/>
      <c r="C408" s="98" t="e">
        <f>VLOOKUP(B408,'CO AB Dis id'!E402:F416,2,FALSE)</f>
        <v>#N/A</v>
      </c>
      <c r="D408" s="132"/>
      <c r="E408" s="98" t="e">
        <f>VLOOKUP(D408,'CO AB Dis id'!E419:F453,2,FALSE)</f>
        <v>#N/A</v>
      </c>
      <c r="F408" s="33"/>
      <c r="G408" s="98" t="e">
        <f>VLOOKUP(F408,'CO AB Dis id'!$B$4:$C$61,2,FALSE)</f>
        <v>#N/A</v>
      </c>
      <c r="H408" s="33"/>
      <c r="I408" s="84" t="e">
        <f>VLOOKUP($H408,'Emission Factors'!$B:$E,2,FALSE)</f>
        <v>#N/A</v>
      </c>
      <c r="J408" s="84" t="e">
        <f>VLOOKUP($H408,'Emission Factors'!$B:$E,3,FALSE)</f>
        <v>#N/A</v>
      </c>
      <c r="K408" s="84" t="e">
        <f>VLOOKUP($H408,'Emission Factors'!$B:$E,4,FALSE)</f>
        <v>#N/A</v>
      </c>
      <c r="L408" s="33"/>
      <c r="M408" s="33"/>
      <c r="N408" s="77"/>
      <c r="O408" s="77"/>
      <c r="P408" s="77"/>
      <c r="Q408" s="86"/>
      <c r="R408" s="107" t="e">
        <f>VLOOKUP(I408,'Emission Factors'!C:M,11,FALSE)</f>
        <v>#N/A</v>
      </c>
      <c r="S408" s="109">
        <f>SUMIF('Emission Factors'!$C:$C,'Sample Report Format'!$I408,'Emission Factors'!$M:$M)*SUMIF('Emission Factors'!$C:$C,'Sample Report Format'!$I408,'Emission Factors'!F:F)*$L408/2000</f>
        <v>0</v>
      </c>
      <c r="T408" s="103">
        <f>SUMIF('Emission Factors'!$C:$C,'Sample Report Format'!$I408,'Emission Factors'!$M:$M)*SUMIF('Emission Factors'!$C:$C,'Sample Report Format'!$I408,'Emission Factors'!G:G)*$L408/2000</f>
        <v>0</v>
      </c>
      <c r="U408" s="103">
        <f>SUMIF('Emission Factors'!$C:$C,'Sample Report Format'!$I408,'Emission Factors'!$M:$M)*SUMIF('Emission Factors'!$C:$C,'Sample Report Format'!$I408,'Emission Factors'!H:H)*$L408/2000</f>
        <v>0</v>
      </c>
      <c r="V408" s="103">
        <f>SUMIF('Emission Factors'!$C:$C,'Sample Report Format'!$I408,'Emission Factors'!$M:$M)*SUMIF('Emission Factors'!$C:$C,'Sample Report Format'!$I408,'Emission Factors'!I:I)*$L408/2000</f>
        <v>0</v>
      </c>
      <c r="W408" s="103">
        <f>SUMIF('Emission Factors'!$C:$C,'Sample Report Format'!$I408,'Emission Factors'!$M:$M)*SUMIF('Emission Factors'!$C:$C,'Sample Report Format'!$I408,'Emission Factors'!J:J)*$L408/2000</f>
        <v>0</v>
      </c>
      <c r="X408" s="103">
        <f>SUMIF('Emission Factors'!$C:$C,'Sample Report Format'!$I408,'Emission Factors'!$M:$M)*SUMIF('Emission Factors'!$C:$C,'Sample Report Format'!$I408,'Emission Factors'!K:K)*$L408/2000</f>
        <v>0</v>
      </c>
      <c r="Y408" s="104">
        <f>SUMIF('Emission Factors'!$C:$C,'Sample Report Format'!$I408,'Emission Factors'!$M:$M)*SUMIF('Emission Factors'!$C:$C,'Sample Report Format'!$I408,'Emission Factors'!L:L)*$L408/2000</f>
        <v>0</v>
      </c>
    </row>
    <row r="409" spans="1:25" ht="12.75">
      <c r="A409" s="85"/>
      <c r="B409" s="132"/>
      <c r="C409" s="98" t="e">
        <f>VLOOKUP(B409,'CO AB Dis id'!E403:F417,2,FALSE)</f>
        <v>#N/A</v>
      </c>
      <c r="D409" s="132"/>
      <c r="E409" s="98" t="e">
        <f>VLOOKUP(D409,'CO AB Dis id'!E420:F454,2,FALSE)</f>
        <v>#N/A</v>
      </c>
      <c r="F409" s="33"/>
      <c r="G409" s="98" t="e">
        <f>VLOOKUP(F409,'CO AB Dis id'!$B$4:$C$61,2,FALSE)</f>
        <v>#N/A</v>
      </c>
      <c r="H409" s="33"/>
      <c r="I409" s="84" t="e">
        <f>VLOOKUP($H409,'Emission Factors'!$B:$E,2,FALSE)</f>
        <v>#N/A</v>
      </c>
      <c r="J409" s="84" t="e">
        <f>VLOOKUP($H409,'Emission Factors'!$B:$E,3,FALSE)</f>
        <v>#N/A</v>
      </c>
      <c r="K409" s="84" t="e">
        <f>VLOOKUP($H409,'Emission Factors'!$B:$E,4,FALSE)</f>
        <v>#N/A</v>
      </c>
      <c r="L409" s="33"/>
      <c r="M409" s="33"/>
      <c r="N409" s="77"/>
      <c r="O409" s="77"/>
      <c r="P409" s="77"/>
      <c r="Q409" s="86"/>
      <c r="R409" s="107" t="e">
        <f>VLOOKUP(I409,'Emission Factors'!C:M,11,FALSE)</f>
        <v>#N/A</v>
      </c>
      <c r="S409" s="109">
        <f>SUMIF('Emission Factors'!$C:$C,'Sample Report Format'!$I409,'Emission Factors'!$M:$M)*SUMIF('Emission Factors'!$C:$C,'Sample Report Format'!$I409,'Emission Factors'!F:F)*$L409/2000</f>
        <v>0</v>
      </c>
      <c r="T409" s="103">
        <f>SUMIF('Emission Factors'!$C:$C,'Sample Report Format'!$I409,'Emission Factors'!$M:$M)*SUMIF('Emission Factors'!$C:$C,'Sample Report Format'!$I409,'Emission Factors'!G:G)*$L409/2000</f>
        <v>0</v>
      </c>
      <c r="U409" s="103">
        <f>SUMIF('Emission Factors'!$C:$C,'Sample Report Format'!$I409,'Emission Factors'!$M:$M)*SUMIF('Emission Factors'!$C:$C,'Sample Report Format'!$I409,'Emission Factors'!H:H)*$L409/2000</f>
        <v>0</v>
      </c>
      <c r="V409" s="103">
        <f>SUMIF('Emission Factors'!$C:$C,'Sample Report Format'!$I409,'Emission Factors'!$M:$M)*SUMIF('Emission Factors'!$C:$C,'Sample Report Format'!$I409,'Emission Factors'!I:I)*$L409/2000</f>
        <v>0</v>
      </c>
      <c r="W409" s="103">
        <f>SUMIF('Emission Factors'!$C:$C,'Sample Report Format'!$I409,'Emission Factors'!$M:$M)*SUMIF('Emission Factors'!$C:$C,'Sample Report Format'!$I409,'Emission Factors'!J:J)*$L409/2000</f>
        <v>0</v>
      </c>
      <c r="X409" s="103">
        <f>SUMIF('Emission Factors'!$C:$C,'Sample Report Format'!$I409,'Emission Factors'!$M:$M)*SUMIF('Emission Factors'!$C:$C,'Sample Report Format'!$I409,'Emission Factors'!K:K)*$L409/2000</f>
        <v>0</v>
      </c>
      <c r="Y409" s="104">
        <f>SUMIF('Emission Factors'!$C:$C,'Sample Report Format'!$I409,'Emission Factors'!$M:$M)*SUMIF('Emission Factors'!$C:$C,'Sample Report Format'!$I409,'Emission Factors'!L:L)*$L409/2000</f>
        <v>0</v>
      </c>
    </row>
    <row r="410" spans="1:25" ht="12.75">
      <c r="A410" s="85"/>
      <c r="B410" s="132"/>
      <c r="C410" s="98" t="e">
        <f>VLOOKUP(B410,'CO AB Dis id'!E404:F418,2,FALSE)</f>
        <v>#N/A</v>
      </c>
      <c r="D410" s="132"/>
      <c r="E410" s="98" t="e">
        <f>VLOOKUP(D410,'CO AB Dis id'!E421:F455,2,FALSE)</f>
        <v>#N/A</v>
      </c>
      <c r="F410" s="33"/>
      <c r="G410" s="98" t="e">
        <f>VLOOKUP(F410,'CO AB Dis id'!$B$4:$C$61,2,FALSE)</f>
        <v>#N/A</v>
      </c>
      <c r="H410" s="33"/>
      <c r="I410" s="84" t="e">
        <f>VLOOKUP($H410,'Emission Factors'!$B:$E,2,FALSE)</f>
        <v>#N/A</v>
      </c>
      <c r="J410" s="84" t="e">
        <f>VLOOKUP($H410,'Emission Factors'!$B:$E,3,FALSE)</f>
        <v>#N/A</v>
      </c>
      <c r="K410" s="84" t="e">
        <f>VLOOKUP($H410,'Emission Factors'!$B:$E,4,FALSE)</f>
        <v>#N/A</v>
      </c>
      <c r="L410" s="33"/>
      <c r="M410" s="33"/>
      <c r="N410" s="77"/>
      <c r="O410" s="77"/>
      <c r="P410" s="77"/>
      <c r="Q410" s="86"/>
      <c r="R410" s="107" t="e">
        <f>VLOOKUP(I410,'Emission Factors'!C:M,11,FALSE)</f>
        <v>#N/A</v>
      </c>
      <c r="S410" s="109">
        <f>SUMIF('Emission Factors'!$C:$C,'Sample Report Format'!$I410,'Emission Factors'!$M:$M)*SUMIF('Emission Factors'!$C:$C,'Sample Report Format'!$I410,'Emission Factors'!F:F)*$L410/2000</f>
        <v>0</v>
      </c>
      <c r="T410" s="103">
        <f>SUMIF('Emission Factors'!$C:$C,'Sample Report Format'!$I410,'Emission Factors'!$M:$M)*SUMIF('Emission Factors'!$C:$C,'Sample Report Format'!$I410,'Emission Factors'!G:G)*$L410/2000</f>
        <v>0</v>
      </c>
      <c r="U410" s="103">
        <f>SUMIF('Emission Factors'!$C:$C,'Sample Report Format'!$I410,'Emission Factors'!$M:$M)*SUMIF('Emission Factors'!$C:$C,'Sample Report Format'!$I410,'Emission Factors'!H:H)*$L410/2000</f>
        <v>0</v>
      </c>
      <c r="V410" s="103">
        <f>SUMIF('Emission Factors'!$C:$C,'Sample Report Format'!$I410,'Emission Factors'!$M:$M)*SUMIF('Emission Factors'!$C:$C,'Sample Report Format'!$I410,'Emission Factors'!I:I)*$L410/2000</f>
        <v>0</v>
      </c>
      <c r="W410" s="103">
        <f>SUMIF('Emission Factors'!$C:$C,'Sample Report Format'!$I410,'Emission Factors'!$M:$M)*SUMIF('Emission Factors'!$C:$C,'Sample Report Format'!$I410,'Emission Factors'!J:J)*$L410/2000</f>
        <v>0</v>
      </c>
      <c r="X410" s="103">
        <f>SUMIF('Emission Factors'!$C:$C,'Sample Report Format'!$I410,'Emission Factors'!$M:$M)*SUMIF('Emission Factors'!$C:$C,'Sample Report Format'!$I410,'Emission Factors'!K:K)*$L410/2000</f>
        <v>0</v>
      </c>
      <c r="Y410" s="104">
        <f>SUMIF('Emission Factors'!$C:$C,'Sample Report Format'!$I410,'Emission Factors'!$M:$M)*SUMIF('Emission Factors'!$C:$C,'Sample Report Format'!$I410,'Emission Factors'!L:L)*$L410/2000</f>
        <v>0</v>
      </c>
    </row>
    <row r="411" spans="1:25" ht="12.75">
      <c r="A411" s="85"/>
      <c r="B411" s="132"/>
      <c r="C411" s="98" t="e">
        <f>VLOOKUP(B411,'CO AB Dis id'!E405:F419,2,FALSE)</f>
        <v>#N/A</v>
      </c>
      <c r="D411" s="132"/>
      <c r="E411" s="98" t="e">
        <f>VLOOKUP(D411,'CO AB Dis id'!E422:F456,2,FALSE)</f>
        <v>#N/A</v>
      </c>
      <c r="F411" s="33"/>
      <c r="G411" s="98" t="e">
        <f>VLOOKUP(F411,'CO AB Dis id'!$B$4:$C$61,2,FALSE)</f>
        <v>#N/A</v>
      </c>
      <c r="H411" s="33"/>
      <c r="I411" s="84" t="e">
        <f>VLOOKUP($H411,'Emission Factors'!$B:$E,2,FALSE)</f>
        <v>#N/A</v>
      </c>
      <c r="J411" s="84" t="e">
        <f>VLOOKUP($H411,'Emission Factors'!$B:$E,3,FALSE)</f>
        <v>#N/A</v>
      </c>
      <c r="K411" s="84" t="e">
        <f>VLOOKUP($H411,'Emission Factors'!$B:$E,4,FALSE)</f>
        <v>#N/A</v>
      </c>
      <c r="L411" s="33"/>
      <c r="M411" s="33"/>
      <c r="N411" s="77"/>
      <c r="O411" s="77"/>
      <c r="P411" s="77"/>
      <c r="Q411" s="86"/>
      <c r="R411" s="107" t="e">
        <f>VLOOKUP(I411,'Emission Factors'!C:M,11,FALSE)</f>
        <v>#N/A</v>
      </c>
      <c r="S411" s="109">
        <f>SUMIF('Emission Factors'!$C:$C,'Sample Report Format'!$I411,'Emission Factors'!$M:$M)*SUMIF('Emission Factors'!$C:$C,'Sample Report Format'!$I411,'Emission Factors'!F:F)*$L411/2000</f>
        <v>0</v>
      </c>
      <c r="T411" s="103">
        <f>SUMIF('Emission Factors'!$C:$C,'Sample Report Format'!$I411,'Emission Factors'!$M:$M)*SUMIF('Emission Factors'!$C:$C,'Sample Report Format'!$I411,'Emission Factors'!G:G)*$L411/2000</f>
        <v>0</v>
      </c>
      <c r="U411" s="103">
        <f>SUMIF('Emission Factors'!$C:$C,'Sample Report Format'!$I411,'Emission Factors'!$M:$M)*SUMIF('Emission Factors'!$C:$C,'Sample Report Format'!$I411,'Emission Factors'!H:H)*$L411/2000</f>
        <v>0</v>
      </c>
      <c r="V411" s="103">
        <f>SUMIF('Emission Factors'!$C:$C,'Sample Report Format'!$I411,'Emission Factors'!$M:$M)*SUMIF('Emission Factors'!$C:$C,'Sample Report Format'!$I411,'Emission Factors'!I:I)*$L411/2000</f>
        <v>0</v>
      </c>
      <c r="W411" s="103">
        <f>SUMIF('Emission Factors'!$C:$C,'Sample Report Format'!$I411,'Emission Factors'!$M:$M)*SUMIF('Emission Factors'!$C:$C,'Sample Report Format'!$I411,'Emission Factors'!J:J)*$L411/2000</f>
        <v>0</v>
      </c>
      <c r="X411" s="103">
        <f>SUMIF('Emission Factors'!$C:$C,'Sample Report Format'!$I411,'Emission Factors'!$M:$M)*SUMIF('Emission Factors'!$C:$C,'Sample Report Format'!$I411,'Emission Factors'!K:K)*$L411/2000</f>
        <v>0</v>
      </c>
      <c r="Y411" s="104">
        <f>SUMIF('Emission Factors'!$C:$C,'Sample Report Format'!$I411,'Emission Factors'!$M:$M)*SUMIF('Emission Factors'!$C:$C,'Sample Report Format'!$I411,'Emission Factors'!L:L)*$L411/2000</f>
        <v>0</v>
      </c>
    </row>
    <row r="412" spans="1:25" ht="12.75">
      <c r="A412" s="85"/>
      <c r="B412" s="132"/>
      <c r="C412" s="98" t="e">
        <f>VLOOKUP(B412,'CO AB Dis id'!E406:F420,2,FALSE)</f>
        <v>#N/A</v>
      </c>
      <c r="D412" s="132"/>
      <c r="E412" s="98" t="e">
        <f>VLOOKUP(D412,'CO AB Dis id'!E423:F457,2,FALSE)</f>
        <v>#N/A</v>
      </c>
      <c r="F412" s="33"/>
      <c r="G412" s="98" t="e">
        <f>VLOOKUP(F412,'CO AB Dis id'!$B$4:$C$61,2,FALSE)</f>
        <v>#N/A</v>
      </c>
      <c r="H412" s="33"/>
      <c r="I412" s="84" t="e">
        <f>VLOOKUP($H412,'Emission Factors'!$B:$E,2,FALSE)</f>
        <v>#N/A</v>
      </c>
      <c r="J412" s="84" t="e">
        <f>VLOOKUP($H412,'Emission Factors'!$B:$E,3,FALSE)</f>
        <v>#N/A</v>
      </c>
      <c r="K412" s="84" t="e">
        <f>VLOOKUP($H412,'Emission Factors'!$B:$E,4,FALSE)</f>
        <v>#N/A</v>
      </c>
      <c r="L412" s="33"/>
      <c r="M412" s="33"/>
      <c r="N412" s="77"/>
      <c r="O412" s="77"/>
      <c r="P412" s="77"/>
      <c r="Q412" s="86"/>
      <c r="R412" s="107" t="e">
        <f>VLOOKUP(I412,'Emission Factors'!C:M,11,FALSE)</f>
        <v>#N/A</v>
      </c>
      <c r="S412" s="109">
        <f>SUMIF('Emission Factors'!$C:$C,'Sample Report Format'!$I412,'Emission Factors'!$M:$M)*SUMIF('Emission Factors'!$C:$C,'Sample Report Format'!$I412,'Emission Factors'!F:F)*$L412/2000</f>
        <v>0</v>
      </c>
      <c r="T412" s="103">
        <f>SUMIF('Emission Factors'!$C:$C,'Sample Report Format'!$I412,'Emission Factors'!$M:$M)*SUMIF('Emission Factors'!$C:$C,'Sample Report Format'!$I412,'Emission Factors'!G:G)*$L412/2000</f>
        <v>0</v>
      </c>
      <c r="U412" s="103">
        <f>SUMIF('Emission Factors'!$C:$C,'Sample Report Format'!$I412,'Emission Factors'!$M:$M)*SUMIF('Emission Factors'!$C:$C,'Sample Report Format'!$I412,'Emission Factors'!H:H)*$L412/2000</f>
        <v>0</v>
      </c>
      <c r="V412" s="103">
        <f>SUMIF('Emission Factors'!$C:$C,'Sample Report Format'!$I412,'Emission Factors'!$M:$M)*SUMIF('Emission Factors'!$C:$C,'Sample Report Format'!$I412,'Emission Factors'!I:I)*$L412/2000</f>
        <v>0</v>
      </c>
      <c r="W412" s="103">
        <f>SUMIF('Emission Factors'!$C:$C,'Sample Report Format'!$I412,'Emission Factors'!$M:$M)*SUMIF('Emission Factors'!$C:$C,'Sample Report Format'!$I412,'Emission Factors'!J:J)*$L412/2000</f>
        <v>0</v>
      </c>
      <c r="X412" s="103">
        <f>SUMIF('Emission Factors'!$C:$C,'Sample Report Format'!$I412,'Emission Factors'!$M:$M)*SUMIF('Emission Factors'!$C:$C,'Sample Report Format'!$I412,'Emission Factors'!K:K)*$L412/2000</f>
        <v>0</v>
      </c>
      <c r="Y412" s="104">
        <f>SUMIF('Emission Factors'!$C:$C,'Sample Report Format'!$I412,'Emission Factors'!$M:$M)*SUMIF('Emission Factors'!$C:$C,'Sample Report Format'!$I412,'Emission Factors'!L:L)*$L412/2000</f>
        <v>0</v>
      </c>
    </row>
    <row r="413" spans="1:25" ht="12.75">
      <c r="A413" s="85"/>
      <c r="B413" s="132"/>
      <c r="C413" s="98" t="e">
        <f>VLOOKUP(B413,'CO AB Dis id'!E407:F421,2,FALSE)</f>
        <v>#N/A</v>
      </c>
      <c r="D413" s="132"/>
      <c r="E413" s="98" t="e">
        <f>VLOOKUP(D413,'CO AB Dis id'!E424:F458,2,FALSE)</f>
        <v>#N/A</v>
      </c>
      <c r="F413" s="33"/>
      <c r="G413" s="98" t="e">
        <f>VLOOKUP(F413,'CO AB Dis id'!$B$4:$C$61,2,FALSE)</f>
        <v>#N/A</v>
      </c>
      <c r="H413" s="33"/>
      <c r="I413" s="84" t="e">
        <f>VLOOKUP($H413,'Emission Factors'!$B:$E,2,FALSE)</f>
        <v>#N/A</v>
      </c>
      <c r="J413" s="84" t="e">
        <f>VLOOKUP($H413,'Emission Factors'!$B:$E,3,FALSE)</f>
        <v>#N/A</v>
      </c>
      <c r="K413" s="84" t="e">
        <f>VLOOKUP($H413,'Emission Factors'!$B:$E,4,FALSE)</f>
        <v>#N/A</v>
      </c>
      <c r="L413" s="33"/>
      <c r="M413" s="33"/>
      <c r="N413" s="77"/>
      <c r="O413" s="77"/>
      <c r="P413" s="77"/>
      <c r="Q413" s="86"/>
      <c r="R413" s="107" t="e">
        <f>VLOOKUP(I413,'Emission Factors'!C:M,11,FALSE)</f>
        <v>#N/A</v>
      </c>
      <c r="S413" s="109">
        <f>SUMIF('Emission Factors'!$C:$C,'Sample Report Format'!$I413,'Emission Factors'!$M:$M)*SUMIF('Emission Factors'!$C:$C,'Sample Report Format'!$I413,'Emission Factors'!F:F)*$L413/2000</f>
        <v>0</v>
      </c>
      <c r="T413" s="103">
        <f>SUMIF('Emission Factors'!$C:$C,'Sample Report Format'!$I413,'Emission Factors'!$M:$M)*SUMIF('Emission Factors'!$C:$C,'Sample Report Format'!$I413,'Emission Factors'!G:G)*$L413/2000</f>
        <v>0</v>
      </c>
      <c r="U413" s="103">
        <f>SUMIF('Emission Factors'!$C:$C,'Sample Report Format'!$I413,'Emission Factors'!$M:$M)*SUMIF('Emission Factors'!$C:$C,'Sample Report Format'!$I413,'Emission Factors'!H:H)*$L413/2000</f>
        <v>0</v>
      </c>
      <c r="V413" s="103">
        <f>SUMIF('Emission Factors'!$C:$C,'Sample Report Format'!$I413,'Emission Factors'!$M:$M)*SUMIF('Emission Factors'!$C:$C,'Sample Report Format'!$I413,'Emission Factors'!I:I)*$L413/2000</f>
        <v>0</v>
      </c>
      <c r="W413" s="103">
        <f>SUMIF('Emission Factors'!$C:$C,'Sample Report Format'!$I413,'Emission Factors'!$M:$M)*SUMIF('Emission Factors'!$C:$C,'Sample Report Format'!$I413,'Emission Factors'!J:J)*$L413/2000</f>
        <v>0</v>
      </c>
      <c r="X413" s="103">
        <f>SUMIF('Emission Factors'!$C:$C,'Sample Report Format'!$I413,'Emission Factors'!$M:$M)*SUMIF('Emission Factors'!$C:$C,'Sample Report Format'!$I413,'Emission Factors'!K:K)*$L413/2000</f>
        <v>0</v>
      </c>
      <c r="Y413" s="104">
        <f>SUMIF('Emission Factors'!$C:$C,'Sample Report Format'!$I413,'Emission Factors'!$M:$M)*SUMIF('Emission Factors'!$C:$C,'Sample Report Format'!$I413,'Emission Factors'!L:L)*$L413/2000</f>
        <v>0</v>
      </c>
    </row>
    <row r="414" spans="1:25" ht="12.75">
      <c r="A414" s="85"/>
      <c r="B414" s="132"/>
      <c r="C414" s="98" t="e">
        <f>VLOOKUP(B414,'CO AB Dis id'!E408:F422,2,FALSE)</f>
        <v>#N/A</v>
      </c>
      <c r="D414" s="132"/>
      <c r="E414" s="98" t="e">
        <f>VLOOKUP(D414,'CO AB Dis id'!E425:F459,2,FALSE)</f>
        <v>#N/A</v>
      </c>
      <c r="F414" s="33"/>
      <c r="G414" s="98" t="e">
        <f>VLOOKUP(F414,'CO AB Dis id'!$B$4:$C$61,2,FALSE)</f>
        <v>#N/A</v>
      </c>
      <c r="H414" s="33"/>
      <c r="I414" s="84" t="e">
        <f>VLOOKUP($H414,'Emission Factors'!$B:$E,2,FALSE)</f>
        <v>#N/A</v>
      </c>
      <c r="J414" s="84" t="e">
        <f>VLOOKUP($H414,'Emission Factors'!$B:$E,3,FALSE)</f>
        <v>#N/A</v>
      </c>
      <c r="K414" s="84" t="e">
        <f>VLOOKUP($H414,'Emission Factors'!$B:$E,4,FALSE)</f>
        <v>#N/A</v>
      </c>
      <c r="L414" s="33"/>
      <c r="M414" s="33"/>
      <c r="N414" s="77"/>
      <c r="O414" s="77"/>
      <c r="P414" s="77"/>
      <c r="Q414" s="86"/>
      <c r="R414" s="107" t="e">
        <f>VLOOKUP(I414,'Emission Factors'!C:M,11,FALSE)</f>
        <v>#N/A</v>
      </c>
      <c r="S414" s="109">
        <f>SUMIF('Emission Factors'!$C:$C,'Sample Report Format'!$I414,'Emission Factors'!$M:$M)*SUMIF('Emission Factors'!$C:$C,'Sample Report Format'!$I414,'Emission Factors'!F:F)*$L414/2000</f>
        <v>0</v>
      </c>
      <c r="T414" s="103">
        <f>SUMIF('Emission Factors'!$C:$C,'Sample Report Format'!$I414,'Emission Factors'!$M:$M)*SUMIF('Emission Factors'!$C:$C,'Sample Report Format'!$I414,'Emission Factors'!G:G)*$L414/2000</f>
        <v>0</v>
      </c>
      <c r="U414" s="103">
        <f>SUMIF('Emission Factors'!$C:$C,'Sample Report Format'!$I414,'Emission Factors'!$M:$M)*SUMIF('Emission Factors'!$C:$C,'Sample Report Format'!$I414,'Emission Factors'!H:H)*$L414/2000</f>
        <v>0</v>
      </c>
      <c r="V414" s="103">
        <f>SUMIF('Emission Factors'!$C:$C,'Sample Report Format'!$I414,'Emission Factors'!$M:$M)*SUMIF('Emission Factors'!$C:$C,'Sample Report Format'!$I414,'Emission Factors'!I:I)*$L414/2000</f>
        <v>0</v>
      </c>
      <c r="W414" s="103">
        <f>SUMIF('Emission Factors'!$C:$C,'Sample Report Format'!$I414,'Emission Factors'!$M:$M)*SUMIF('Emission Factors'!$C:$C,'Sample Report Format'!$I414,'Emission Factors'!J:J)*$L414/2000</f>
        <v>0</v>
      </c>
      <c r="X414" s="103">
        <f>SUMIF('Emission Factors'!$C:$C,'Sample Report Format'!$I414,'Emission Factors'!$M:$M)*SUMIF('Emission Factors'!$C:$C,'Sample Report Format'!$I414,'Emission Factors'!K:K)*$L414/2000</f>
        <v>0</v>
      </c>
      <c r="Y414" s="104">
        <f>SUMIF('Emission Factors'!$C:$C,'Sample Report Format'!$I414,'Emission Factors'!$M:$M)*SUMIF('Emission Factors'!$C:$C,'Sample Report Format'!$I414,'Emission Factors'!L:L)*$L414/2000</f>
        <v>0</v>
      </c>
    </row>
    <row r="415" spans="1:25" ht="12.75">
      <c r="A415" s="85"/>
      <c r="B415" s="132"/>
      <c r="C415" s="98" t="e">
        <f>VLOOKUP(B415,'CO AB Dis id'!E409:F423,2,FALSE)</f>
        <v>#N/A</v>
      </c>
      <c r="D415" s="132"/>
      <c r="E415" s="98" t="e">
        <f>VLOOKUP(D415,'CO AB Dis id'!E426:F460,2,FALSE)</f>
        <v>#N/A</v>
      </c>
      <c r="F415" s="33"/>
      <c r="G415" s="98" t="e">
        <f>VLOOKUP(F415,'CO AB Dis id'!$B$4:$C$61,2,FALSE)</f>
        <v>#N/A</v>
      </c>
      <c r="H415" s="33"/>
      <c r="I415" s="84" t="e">
        <f>VLOOKUP($H415,'Emission Factors'!$B:$E,2,FALSE)</f>
        <v>#N/A</v>
      </c>
      <c r="J415" s="84" t="e">
        <f>VLOOKUP($H415,'Emission Factors'!$B:$E,3,FALSE)</f>
        <v>#N/A</v>
      </c>
      <c r="K415" s="84" t="e">
        <f>VLOOKUP($H415,'Emission Factors'!$B:$E,4,FALSE)</f>
        <v>#N/A</v>
      </c>
      <c r="L415" s="33"/>
      <c r="M415" s="33"/>
      <c r="N415" s="77"/>
      <c r="O415" s="77"/>
      <c r="P415" s="77"/>
      <c r="Q415" s="86"/>
      <c r="R415" s="107" t="e">
        <f>VLOOKUP(I415,'Emission Factors'!C:M,11,FALSE)</f>
        <v>#N/A</v>
      </c>
      <c r="S415" s="109">
        <f>SUMIF('Emission Factors'!$C:$C,'Sample Report Format'!$I415,'Emission Factors'!$M:$M)*SUMIF('Emission Factors'!$C:$C,'Sample Report Format'!$I415,'Emission Factors'!F:F)*$L415/2000</f>
        <v>0</v>
      </c>
      <c r="T415" s="103">
        <f>SUMIF('Emission Factors'!$C:$C,'Sample Report Format'!$I415,'Emission Factors'!$M:$M)*SUMIF('Emission Factors'!$C:$C,'Sample Report Format'!$I415,'Emission Factors'!G:G)*$L415/2000</f>
        <v>0</v>
      </c>
      <c r="U415" s="103">
        <f>SUMIF('Emission Factors'!$C:$C,'Sample Report Format'!$I415,'Emission Factors'!$M:$M)*SUMIF('Emission Factors'!$C:$C,'Sample Report Format'!$I415,'Emission Factors'!H:H)*$L415/2000</f>
        <v>0</v>
      </c>
      <c r="V415" s="103">
        <f>SUMIF('Emission Factors'!$C:$C,'Sample Report Format'!$I415,'Emission Factors'!$M:$M)*SUMIF('Emission Factors'!$C:$C,'Sample Report Format'!$I415,'Emission Factors'!I:I)*$L415/2000</f>
        <v>0</v>
      </c>
      <c r="W415" s="103">
        <f>SUMIF('Emission Factors'!$C:$C,'Sample Report Format'!$I415,'Emission Factors'!$M:$M)*SUMIF('Emission Factors'!$C:$C,'Sample Report Format'!$I415,'Emission Factors'!J:J)*$L415/2000</f>
        <v>0</v>
      </c>
      <c r="X415" s="103">
        <f>SUMIF('Emission Factors'!$C:$C,'Sample Report Format'!$I415,'Emission Factors'!$M:$M)*SUMIF('Emission Factors'!$C:$C,'Sample Report Format'!$I415,'Emission Factors'!K:K)*$L415/2000</f>
        <v>0</v>
      </c>
      <c r="Y415" s="104">
        <f>SUMIF('Emission Factors'!$C:$C,'Sample Report Format'!$I415,'Emission Factors'!$M:$M)*SUMIF('Emission Factors'!$C:$C,'Sample Report Format'!$I415,'Emission Factors'!L:L)*$L415/2000</f>
        <v>0</v>
      </c>
    </row>
    <row r="416" spans="1:25" ht="12.75">
      <c r="A416" s="85"/>
      <c r="B416" s="132"/>
      <c r="C416" s="98" t="e">
        <f>VLOOKUP(B416,'CO AB Dis id'!E410:F424,2,FALSE)</f>
        <v>#N/A</v>
      </c>
      <c r="D416" s="132"/>
      <c r="E416" s="98" t="e">
        <f>VLOOKUP(D416,'CO AB Dis id'!E427:F461,2,FALSE)</f>
        <v>#N/A</v>
      </c>
      <c r="F416" s="33"/>
      <c r="G416" s="98" t="e">
        <f>VLOOKUP(F416,'CO AB Dis id'!$B$4:$C$61,2,FALSE)</f>
        <v>#N/A</v>
      </c>
      <c r="H416" s="33"/>
      <c r="I416" s="84" t="e">
        <f>VLOOKUP($H416,'Emission Factors'!$B:$E,2,FALSE)</f>
        <v>#N/A</v>
      </c>
      <c r="J416" s="84" t="e">
        <f>VLOOKUP($H416,'Emission Factors'!$B:$E,3,FALSE)</f>
        <v>#N/A</v>
      </c>
      <c r="K416" s="84" t="e">
        <f>VLOOKUP($H416,'Emission Factors'!$B:$E,4,FALSE)</f>
        <v>#N/A</v>
      </c>
      <c r="L416" s="33"/>
      <c r="M416" s="33"/>
      <c r="N416" s="77"/>
      <c r="O416" s="77"/>
      <c r="P416" s="77"/>
      <c r="Q416" s="86"/>
      <c r="R416" s="107" t="e">
        <f>VLOOKUP(I416,'Emission Factors'!C:M,11,FALSE)</f>
        <v>#N/A</v>
      </c>
      <c r="S416" s="109">
        <f>SUMIF('Emission Factors'!$C:$C,'Sample Report Format'!$I416,'Emission Factors'!$M:$M)*SUMIF('Emission Factors'!$C:$C,'Sample Report Format'!$I416,'Emission Factors'!F:F)*$L416/2000</f>
        <v>0</v>
      </c>
      <c r="T416" s="103">
        <f>SUMIF('Emission Factors'!$C:$C,'Sample Report Format'!$I416,'Emission Factors'!$M:$M)*SUMIF('Emission Factors'!$C:$C,'Sample Report Format'!$I416,'Emission Factors'!G:G)*$L416/2000</f>
        <v>0</v>
      </c>
      <c r="U416" s="103">
        <f>SUMIF('Emission Factors'!$C:$C,'Sample Report Format'!$I416,'Emission Factors'!$M:$M)*SUMIF('Emission Factors'!$C:$C,'Sample Report Format'!$I416,'Emission Factors'!H:H)*$L416/2000</f>
        <v>0</v>
      </c>
      <c r="V416" s="103">
        <f>SUMIF('Emission Factors'!$C:$C,'Sample Report Format'!$I416,'Emission Factors'!$M:$M)*SUMIF('Emission Factors'!$C:$C,'Sample Report Format'!$I416,'Emission Factors'!I:I)*$L416/2000</f>
        <v>0</v>
      </c>
      <c r="W416" s="103">
        <f>SUMIF('Emission Factors'!$C:$C,'Sample Report Format'!$I416,'Emission Factors'!$M:$M)*SUMIF('Emission Factors'!$C:$C,'Sample Report Format'!$I416,'Emission Factors'!J:J)*$L416/2000</f>
        <v>0</v>
      </c>
      <c r="X416" s="103">
        <f>SUMIF('Emission Factors'!$C:$C,'Sample Report Format'!$I416,'Emission Factors'!$M:$M)*SUMIF('Emission Factors'!$C:$C,'Sample Report Format'!$I416,'Emission Factors'!K:K)*$L416/2000</f>
        <v>0</v>
      </c>
      <c r="Y416" s="104">
        <f>SUMIF('Emission Factors'!$C:$C,'Sample Report Format'!$I416,'Emission Factors'!$M:$M)*SUMIF('Emission Factors'!$C:$C,'Sample Report Format'!$I416,'Emission Factors'!L:L)*$L416/2000</f>
        <v>0</v>
      </c>
    </row>
    <row r="417" spans="1:25" ht="12.75">
      <c r="A417" s="85"/>
      <c r="B417" s="132"/>
      <c r="C417" s="98" t="e">
        <f>VLOOKUP(B417,'CO AB Dis id'!E411:F425,2,FALSE)</f>
        <v>#N/A</v>
      </c>
      <c r="D417" s="132"/>
      <c r="E417" s="98" t="e">
        <f>VLOOKUP(D417,'CO AB Dis id'!E428:F462,2,FALSE)</f>
        <v>#N/A</v>
      </c>
      <c r="F417" s="33"/>
      <c r="G417" s="98" t="e">
        <f>VLOOKUP(F417,'CO AB Dis id'!$B$4:$C$61,2,FALSE)</f>
        <v>#N/A</v>
      </c>
      <c r="H417" s="33"/>
      <c r="I417" s="84" t="e">
        <f>VLOOKUP($H417,'Emission Factors'!$B:$E,2,FALSE)</f>
        <v>#N/A</v>
      </c>
      <c r="J417" s="84" t="e">
        <f>VLOOKUP($H417,'Emission Factors'!$B:$E,3,FALSE)</f>
        <v>#N/A</v>
      </c>
      <c r="K417" s="84" t="e">
        <f>VLOOKUP($H417,'Emission Factors'!$B:$E,4,FALSE)</f>
        <v>#N/A</v>
      </c>
      <c r="L417" s="33"/>
      <c r="M417" s="33"/>
      <c r="N417" s="77"/>
      <c r="O417" s="77"/>
      <c r="P417" s="77"/>
      <c r="Q417" s="86"/>
      <c r="R417" s="107" t="e">
        <f>VLOOKUP(I417,'Emission Factors'!C:M,11,FALSE)</f>
        <v>#N/A</v>
      </c>
      <c r="S417" s="109">
        <f>SUMIF('Emission Factors'!$C:$C,'Sample Report Format'!$I417,'Emission Factors'!$M:$M)*SUMIF('Emission Factors'!$C:$C,'Sample Report Format'!$I417,'Emission Factors'!F:F)*$L417/2000</f>
        <v>0</v>
      </c>
      <c r="T417" s="103">
        <f>SUMIF('Emission Factors'!$C:$C,'Sample Report Format'!$I417,'Emission Factors'!$M:$M)*SUMIF('Emission Factors'!$C:$C,'Sample Report Format'!$I417,'Emission Factors'!G:G)*$L417/2000</f>
        <v>0</v>
      </c>
      <c r="U417" s="103">
        <f>SUMIF('Emission Factors'!$C:$C,'Sample Report Format'!$I417,'Emission Factors'!$M:$M)*SUMIF('Emission Factors'!$C:$C,'Sample Report Format'!$I417,'Emission Factors'!H:H)*$L417/2000</f>
        <v>0</v>
      </c>
      <c r="V417" s="103">
        <f>SUMIF('Emission Factors'!$C:$C,'Sample Report Format'!$I417,'Emission Factors'!$M:$M)*SUMIF('Emission Factors'!$C:$C,'Sample Report Format'!$I417,'Emission Factors'!I:I)*$L417/2000</f>
        <v>0</v>
      </c>
      <c r="W417" s="103">
        <f>SUMIF('Emission Factors'!$C:$C,'Sample Report Format'!$I417,'Emission Factors'!$M:$M)*SUMIF('Emission Factors'!$C:$C,'Sample Report Format'!$I417,'Emission Factors'!J:J)*$L417/2000</f>
        <v>0</v>
      </c>
      <c r="X417" s="103">
        <f>SUMIF('Emission Factors'!$C:$C,'Sample Report Format'!$I417,'Emission Factors'!$M:$M)*SUMIF('Emission Factors'!$C:$C,'Sample Report Format'!$I417,'Emission Factors'!K:K)*$L417/2000</f>
        <v>0</v>
      </c>
      <c r="Y417" s="104">
        <f>SUMIF('Emission Factors'!$C:$C,'Sample Report Format'!$I417,'Emission Factors'!$M:$M)*SUMIF('Emission Factors'!$C:$C,'Sample Report Format'!$I417,'Emission Factors'!L:L)*$L417/2000</f>
        <v>0</v>
      </c>
    </row>
    <row r="418" spans="1:25" ht="12.75">
      <c r="A418" s="85"/>
      <c r="B418" s="132"/>
      <c r="C418" s="98" t="e">
        <f>VLOOKUP(B418,'CO AB Dis id'!E412:F426,2,FALSE)</f>
        <v>#N/A</v>
      </c>
      <c r="D418" s="132"/>
      <c r="E418" s="98" t="e">
        <f>VLOOKUP(D418,'CO AB Dis id'!E429:F463,2,FALSE)</f>
        <v>#N/A</v>
      </c>
      <c r="F418" s="33"/>
      <c r="G418" s="98" t="e">
        <f>VLOOKUP(F418,'CO AB Dis id'!$B$4:$C$61,2,FALSE)</f>
        <v>#N/A</v>
      </c>
      <c r="H418" s="33"/>
      <c r="I418" s="84" t="e">
        <f>VLOOKUP($H418,'Emission Factors'!$B:$E,2,FALSE)</f>
        <v>#N/A</v>
      </c>
      <c r="J418" s="84" t="e">
        <f>VLOOKUP($H418,'Emission Factors'!$B:$E,3,FALSE)</f>
        <v>#N/A</v>
      </c>
      <c r="K418" s="84" t="e">
        <f>VLOOKUP($H418,'Emission Factors'!$B:$E,4,FALSE)</f>
        <v>#N/A</v>
      </c>
      <c r="L418" s="33"/>
      <c r="M418" s="33"/>
      <c r="N418" s="77"/>
      <c r="O418" s="77"/>
      <c r="P418" s="77"/>
      <c r="Q418" s="86"/>
      <c r="R418" s="107" t="e">
        <f>VLOOKUP(I418,'Emission Factors'!C:M,11,FALSE)</f>
        <v>#N/A</v>
      </c>
      <c r="S418" s="109">
        <f>SUMIF('Emission Factors'!$C:$C,'Sample Report Format'!$I418,'Emission Factors'!$M:$M)*SUMIF('Emission Factors'!$C:$C,'Sample Report Format'!$I418,'Emission Factors'!F:F)*$L418/2000</f>
        <v>0</v>
      </c>
      <c r="T418" s="103">
        <f>SUMIF('Emission Factors'!$C:$C,'Sample Report Format'!$I418,'Emission Factors'!$M:$M)*SUMIF('Emission Factors'!$C:$C,'Sample Report Format'!$I418,'Emission Factors'!G:G)*$L418/2000</f>
        <v>0</v>
      </c>
      <c r="U418" s="103">
        <f>SUMIF('Emission Factors'!$C:$C,'Sample Report Format'!$I418,'Emission Factors'!$M:$M)*SUMIF('Emission Factors'!$C:$C,'Sample Report Format'!$I418,'Emission Factors'!H:H)*$L418/2000</f>
        <v>0</v>
      </c>
      <c r="V418" s="103">
        <f>SUMIF('Emission Factors'!$C:$C,'Sample Report Format'!$I418,'Emission Factors'!$M:$M)*SUMIF('Emission Factors'!$C:$C,'Sample Report Format'!$I418,'Emission Factors'!I:I)*$L418/2000</f>
        <v>0</v>
      </c>
      <c r="W418" s="103">
        <f>SUMIF('Emission Factors'!$C:$C,'Sample Report Format'!$I418,'Emission Factors'!$M:$M)*SUMIF('Emission Factors'!$C:$C,'Sample Report Format'!$I418,'Emission Factors'!J:J)*$L418/2000</f>
        <v>0</v>
      </c>
      <c r="X418" s="103">
        <f>SUMIF('Emission Factors'!$C:$C,'Sample Report Format'!$I418,'Emission Factors'!$M:$M)*SUMIF('Emission Factors'!$C:$C,'Sample Report Format'!$I418,'Emission Factors'!K:K)*$L418/2000</f>
        <v>0</v>
      </c>
      <c r="Y418" s="104">
        <f>SUMIF('Emission Factors'!$C:$C,'Sample Report Format'!$I418,'Emission Factors'!$M:$M)*SUMIF('Emission Factors'!$C:$C,'Sample Report Format'!$I418,'Emission Factors'!L:L)*$L418/2000</f>
        <v>0</v>
      </c>
    </row>
    <row r="419" spans="1:25" ht="12.75">
      <c r="A419" s="85"/>
      <c r="B419" s="132"/>
      <c r="C419" s="98" t="e">
        <f>VLOOKUP(B419,'CO AB Dis id'!E413:F427,2,FALSE)</f>
        <v>#N/A</v>
      </c>
      <c r="D419" s="132"/>
      <c r="E419" s="98" t="e">
        <f>VLOOKUP(D419,'CO AB Dis id'!E430:F464,2,FALSE)</f>
        <v>#N/A</v>
      </c>
      <c r="F419" s="33"/>
      <c r="G419" s="98" t="e">
        <f>VLOOKUP(F419,'CO AB Dis id'!$B$4:$C$61,2,FALSE)</f>
        <v>#N/A</v>
      </c>
      <c r="H419" s="33"/>
      <c r="I419" s="84" t="e">
        <f>VLOOKUP($H419,'Emission Factors'!$B:$E,2,FALSE)</f>
        <v>#N/A</v>
      </c>
      <c r="J419" s="84" t="e">
        <f>VLOOKUP($H419,'Emission Factors'!$B:$E,3,FALSE)</f>
        <v>#N/A</v>
      </c>
      <c r="K419" s="84" t="e">
        <f>VLOOKUP($H419,'Emission Factors'!$B:$E,4,FALSE)</f>
        <v>#N/A</v>
      </c>
      <c r="L419" s="33"/>
      <c r="M419" s="33"/>
      <c r="N419" s="77"/>
      <c r="O419" s="77"/>
      <c r="P419" s="77"/>
      <c r="Q419" s="86"/>
      <c r="R419" s="107" t="e">
        <f>VLOOKUP(I419,'Emission Factors'!C:M,11,FALSE)</f>
        <v>#N/A</v>
      </c>
      <c r="S419" s="109">
        <f>SUMIF('Emission Factors'!$C:$C,'Sample Report Format'!$I419,'Emission Factors'!$M:$M)*SUMIF('Emission Factors'!$C:$C,'Sample Report Format'!$I419,'Emission Factors'!F:F)*$L419/2000</f>
        <v>0</v>
      </c>
      <c r="T419" s="103">
        <f>SUMIF('Emission Factors'!$C:$C,'Sample Report Format'!$I419,'Emission Factors'!$M:$M)*SUMIF('Emission Factors'!$C:$C,'Sample Report Format'!$I419,'Emission Factors'!G:G)*$L419/2000</f>
        <v>0</v>
      </c>
      <c r="U419" s="103">
        <f>SUMIF('Emission Factors'!$C:$C,'Sample Report Format'!$I419,'Emission Factors'!$M:$M)*SUMIF('Emission Factors'!$C:$C,'Sample Report Format'!$I419,'Emission Factors'!H:H)*$L419/2000</f>
        <v>0</v>
      </c>
      <c r="V419" s="103">
        <f>SUMIF('Emission Factors'!$C:$C,'Sample Report Format'!$I419,'Emission Factors'!$M:$M)*SUMIF('Emission Factors'!$C:$C,'Sample Report Format'!$I419,'Emission Factors'!I:I)*$L419/2000</f>
        <v>0</v>
      </c>
      <c r="W419" s="103">
        <f>SUMIF('Emission Factors'!$C:$C,'Sample Report Format'!$I419,'Emission Factors'!$M:$M)*SUMIF('Emission Factors'!$C:$C,'Sample Report Format'!$I419,'Emission Factors'!J:J)*$L419/2000</f>
        <v>0</v>
      </c>
      <c r="X419" s="103">
        <f>SUMIF('Emission Factors'!$C:$C,'Sample Report Format'!$I419,'Emission Factors'!$M:$M)*SUMIF('Emission Factors'!$C:$C,'Sample Report Format'!$I419,'Emission Factors'!K:K)*$L419/2000</f>
        <v>0</v>
      </c>
      <c r="Y419" s="104">
        <f>SUMIF('Emission Factors'!$C:$C,'Sample Report Format'!$I419,'Emission Factors'!$M:$M)*SUMIF('Emission Factors'!$C:$C,'Sample Report Format'!$I419,'Emission Factors'!L:L)*$L419/2000</f>
        <v>0</v>
      </c>
    </row>
    <row r="420" spans="1:25" ht="12.75">
      <c r="A420" s="85"/>
      <c r="B420" s="132"/>
      <c r="C420" s="98" t="e">
        <f>VLOOKUP(B420,'CO AB Dis id'!E414:F428,2,FALSE)</f>
        <v>#N/A</v>
      </c>
      <c r="D420" s="132"/>
      <c r="E420" s="98" t="e">
        <f>VLOOKUP(D420,'CO AB Dis id'!E431:F465,2,FALSE)</f>
        <v>#N/A</v>
      </c>
      <c r="F420" s="33"/>
      <c r="G420" s="98" t="e">
        <f>VLOOKUP(F420,'CO AB Dis id'!$B$4:$C$61,2,FALSE)</f>
        <v>#N/A</v>
      </c>
      <c r="H420" s="33"/>
      <c r="I420" s="84" t="e">
        <f>VLOOKUP($H420,'Emission Factors'!$B:$E,2,FALSE)</f>
        <v>#N/A</v>
      </c>
      <c r="J420" s="84" t="e">
        <f>VLOOKUP($H420,'Emission Factors'!$B:$E,3,FALSE)</f>
        <v>#N/A</v>
      </c>
      <c r="K420" s="84" t="e">
        <f>VLOOKUP($H420,'Emission Factors'!$B:$E,4,FALSE)</f>
        <v>#N/A</v>
      </c>
      <c r="L420" s="33"/>
      <c r="M420" s="33"/>
      <c r="N420" s="77"/>
      <c r="O420" s="77"/>
      <c r="P420" s="77"/>
      <c r="Q420" s="86"/>
      <c r="R420" s="107" t="e">
        <f>VLOOKUP(I420,'Emission Factors'!C:M,11,FALSE)</f>
        <v>#N/A</v>
      </c>
      <c r="S420" s="109">
        <f>SUMIF('Emission Factors'!$C:$C,'Sample Report Format'!$I420,'Emission Factors'!$M:$M)*SUMIF('Emission Factors'!$C:$C,'Sample Report Format'!$I420,'Emission Factors'!F:F)*$L420/2000</f>
        <v>0</v>
      </c>
      <c r="T420" s="103">
        <f>SUMIF('Emission Factors'!$C:$C,'Sample Report Format'!$I420,'Emission Factors'!$M:$M)*SUMIF('Emission Factors'!$C:$C,'Sample Report Format'!$I420,'Emission Factors'!G:G)*$L420/2000</f>
        <v>0</v>
      </c>
      <c r="U420" s="103">
        <f>SUMIF('Emission Factors'!$C:$C,'Sample Report Format'!$I420,'Emission Factors'!$M:$M)*SUMIF('Emission Factors'!$C:$C,'Sample Report Format'!$I420,'Emission Factors'!H:H)*$L420/2000</f>
        <v>0</v>
      </c>
      <c r="V420" s="103">
        <f>SUMIF('Emission Factors'!$C:$C,'Sample Report Format'!$I420,'Emission Factors'!$M:$M)*SUMIF('Emission Factors'!$C:$C,'Sample Report Format'!$I420,'Emission Factors'!I:I)*$L420/2000</f>
        <v>0</v>
      </c>
      <c r="W420" s="103">
        <f>SUMIF('Emission Factors'!$C:$C,'Sample Report Format'!$I420,'Emission Factors'!$M:$M)*SUMIF('Emission Factors'!$C:$C,'Sample Report Format'!$I420,'Emission Factors'!J:J)*$L420/2000</f>
        <v>0</v>
      </c>
      <c r="X420" s="103">
        <f>SUMIF('Emission Factors'!$C:$C,'Sample Report Format'!$I420,'Emission Factors'!$M:$M)*SUMIF('Emission Factors'!$C:$C,'Sample Report Format'!$I420,'Emission Factors'!K:K)*$L420/2000</f>
        <v>0</v>
      </c>
      <c r="Y420" s="104">
        <f>SUMIF('Emission Factors'!$C:$C,'Sample Report Format'!$I420,'Emission Factors'!$M:$M)*SUMIF('Emission Factors'!$C:$C,'Sample Report Format'!$I420,'Emission Factors'!L:L)*$L420/2000</f>
        <v>0</v>
      </c>
    </row>
    <row r="421" spans="1:25" ht="12.75">
      <c r="A421" s="85"/>
      <c r="B421" s="132"/>
      <c r="C421" s="98" t="e">
        <f>VLOOKUP(B421,'CO AB Dis id'!E415:F429,2,FALSE)</f>
        <v>#N/A</v>
      </c>
      <c r="D421" s="132"/>
      <c r="E421" s="98" t="e">
        <f>VLOOKUP(D421,'CO AB Dis id'!E432:F466,2,FALSE)</f>
        <v>#N/A</v>
      </c>
      <c r="F421" s="33"/>
      <c r="G421" s="98" t="e">
        <f>VLOOKUP(F421,'CO AB Dis id'!$B$4:$C$61,2,FALSE)</f>
        <v>#N/A</v>
      </c>
      <c r="H421" s="33"/>
      <c r="I421" s="84" t="e">
        <f>VLOOKUP($H421,'Emission Factors'!$B:$E,2,FALSE)</f>
        <v>#N/A</v>
      </c>
      <c r="J421" s="84" t="e">
        <f>VLOOKUP($H421,'Emission Factors'!$B:$E,3,FALSE)</f>
        <v>#N/A</v>
      </c>
      <c r="K421" s="84" t="e">
        <f>VLOOKUP($H421,'Emission Factors'!$B:$E,4,FALSE)</f>
        <v>#N/A</v>
      </c>
      <c r="L421" s="33"/>
      <c r="M421" s="33"/>
      <c r="N421" s="77"/>
      <c r="O421" s="77"/>
      <c r="P421" s="77"/>
      <c r="Q421" s="86"/>
      <c r="R421" s="107" t="e">
        <f>VLOOKUP(I421,'Emission Factors'!C:M,11,FALSE)</f>
        <v>#N/A</v>
      </c>
      <c r="S421" s="109">
        <f>SUMIF('Emission Factors'!$C:$C,'Sample Report Format'!$I421,'Emission Factors'!$M:$M)*SUMIF('Emission Factors'!$C:$C,'Sample Report Format'!$I421,'Emission Factors'!F:F)*$L421/2000</f>
        <v>0</v>
      </c>
      <c r="T421" s="103">
        <f>SUMIF('Emission Factors'!$C:$C,'Sample Report Format'!$I421,'Emission Factors'!$M:$M)*SUMIF('Emission Factors'!$C:$C,'Sample Report Format'!$I421,'Emission Factors'!G:G)*$L421/2000</f>
        <v>0</v>
      </c>
      <c r="U421" s="103">
        <f>SUMIF('Emission Factors'!$C:$C,'Sample Report Format'!$I421,'Emission Factors'!$M:$M)*SUMIF('Emission Factors'!$C:$C,'Sample Report Format'!$I421,'Emission Factors'!H:H)*$L421/2000</f>
        <v>0</v>
      </c>
      <c r="V421" s="103">
        <f>SUMIF('Emission Factors'!$C:$C,'Sample Report Format'!$I421,'Emission Factors'!$M:$M)*SUMIF('Emission Factors'!$C:$C,'Sample Report Format'!$I421,'Emission Factors'!I:I)*$L421/2000</f>
        <v>0</v>
      </c>
      <c r="W421" s="103">
        <f>SUMIF('Emission Factors'!$C:$C,'Sample Report Format'!$I421,'Emission Factors'!$M:$M)*SUMIF('Emission Factors'!$C:$C,'Sample Report Format'!$I421,'Emission Factors'!J:J)*$L421/2000</f>
        <v>0</v>
      </c>
      <c r="X421" s="103">
        <f>SUMIF('Emission Factors'!$C:$C,'Sample Report Format'!$I421,'Emission Factors'!$M:$M)*SUMIF('Emission Factors'!$C:$C,'Sample Report Format'!$I421,'Emission Factors'!K:K)*$L421/2000</f>
        <v>0</v>
      </c>
      <c r="Y421" s="104">
        <f>SUMIF('Emission Factors'!$C:$C,'Sample Report Format'!$I421,'Emission Factors'!$M:$M)*SUMIF('Emission Factors'!$C:$C,'Sample Report Format'!$I421,'Emission Factors'!L:L)*$L421/2000</f>
        <v>0</v>
      </c>
    </row>
    <row r="422" spans="1:25" ht="12.75">
      <c r="A422" s="85"/>
      <c r="B422" s="132"/>
      <c r="C422" s="98" t="e">
        <f>VLOOKUP(B422,'CO AB Dis id'!E416:F430,2,FALSE)</f>
        <v>#N/A</v>
      </c>
      <c r="D422" s="132"/>
      <c r="E422" s="98" t="e">
        <f>VLOOKUP(D422,'CO AB Dis id'!E433:F467,2,FALSE)</f>
        <v>#N/A</v>
      </c>
      <c r="F422" s="33"/>
      <c r="G422" s="98" t="e">
        <f>VLOOKUP(F422,'CO AB Dis id'!$B$4:$C$61,2,FALSE)</f>
        <v>#N/A</v>
      </c>
      <c r="H422" s="33"/>
      <c r="I422" s="84" t="e">
        <f>VLOOKUP($H422,'Emission Factors'!$B:$E,2,FALSE)</f>
        <v>#N/A</v>
      </c>
      <c r="J422" s="84" t="e">
        <f>VLOOKUP($H422,'Emission Factors'!$B:$E,3,FALSE)</f>
        <v>#N/A</v>
      </c>
      <c r="K422" s="84" t="e">
        <f>VLOOKUP($H422,'Emission Factors'!$B:$E,4,FALSE)</f>
        <v>#N/A</v>
      </c>
      <c r="L422" s="33"/>
      <c r="M422" s="33"/>
      <c r="N422" s="77"/>
      <c r="O422" s="77"/>
      <c r="P422" s="77"/>
      <c r="Q422" s="86"/>
      <c r="R422" s="107" t="e">
        <f>VLOOKUP(I422,'Emission Factors'!C:M,11,FALSE)</f>
        <v>#N/A</v>
      </c>
      <c r="S422" s="109">
        <f>SUMIF('Emission Factors'!$C:$C,'Sample Report Format'!$I422,'Emission Factors'!$M:$M)*SUMIF('Emission Factors'!$C:$C,'Sample Report Format'!$I422,'Emission Factors'!F:F)*$L422/2000</f>
        <v>0</v>
      </c>
      <c r="T422" s="103">
        <f>SUMIF('Emission Factors'!$C:$C,'Sample Report Format'!$I422,'Emission Factors'!$M:$M)*SUMIF('Emission Factors'!$C:$C,'Sample Report Format'!$I422,'Emission Factors'!G:G)*$L422/2000</f>
        <v>0</v>
      </c>
      <c r="U422" s="103">
        <f>SUMIF('Emission Factors'!$C:$C,'Sample Report Format'!$I422,'Emission Factors'!$M:$M)*SUMIF('Emission Factors'!$C:$C,'Sample Report Format'!$I422,'Emission Factors'!H:H)*$L422/2000</f>
        <v>0</v>
      </c>
      <c r="V422" s="103">
        <f>SUMIF('Emission Factors'!$C:$C,'Sample Report Format'!$I422,'Emission Factors'!$M:$M)*SUMIF('Emission Factors'!$C:$C,'Sample Report Format'!$I422,'Emission Factors'!I:I)*$L422/2000</f>
        <v>0</v>
      </c>
      <c r="W422" s="103">
        <f>SUMIF('Emission Factors'!$C:$C,'Sample Report Format'!$I422,'Emission Factors'!$M:$M)*SUMIF('Emission Factors'!$C:$C,'Sample Report Format'!$I422,'Emission Factors'!J:J)*$L422/2000</f>
        <v>0</v>
      </c>
      <c r="X422" s="103">
        <f>SUMIF('Emission Factors'!$C:$C,'Sample Report Format'!$I422,'Emission Factors'!$M:$M)*SUMIF('Emission Factors'!$C:$C,'Sample Report Format'!$I422,'Emission Factors'!K:K)*$L422/2000</f>
        <v>0</v>
      </c>
      <c r="Y422" s="104">
        <f>SUMIF('Emission Factors'!$C:$C,'Sample Report Format'!$I422,'Emission Factors'!$M:$M)*SUMIF('Emission Factors'!$C:$C,'Sample Report Format'!$I422,'Emission Factors'!L:L)*$L422/2000</f>
        <v>0</v>
      </c>
    </row>
    <row r="423" spans="1:25" ht="12.75">
      <c r="A423" s="85"/>
      <c r="B423" s="132"/>
      <c r="C423" s="98" t="e">
        <f>VLOOKUP(B423,'CO AB Dis id'!E417:F431,2,FALSE)</f>
        <v>#N/A</v>
      </c>
      <c r="D423" s="132"/>
      <c r="E423" s="98" t="e">
        <f>VLOOKUP(D423,'CO AB Dis id'!E434:F468,2,FALSE)</f>
        <v>#N/A</v>
      </c>
      <c r="F423" s="33"/>
      <c r="G423" s="98" t="e">
        <f>VLOOKUP(F423,'CO AB Dis id'!$B$4:$C$61,2,FALSE)</f>
        <v>#N/A</v>
      </c>
      <c r="H423" s="33"/>
      <c r="I423" s="84" t="e">
        <f>VLOOKUP($H423,'Emission Factors'!$B:$E,2,FALSE)</f>
        <v>#N/A</v>
      </c>
      <c r="J423" s="84" t="e">
        <f>VLOOKUP($H423,'Emission Factors'!$B:$E,3,FALSE)</f>
        <v>#N/A</v>
      </c>
      <c r="K423" s="84" t="e">
        <f>VLOOKUP($H423,'Emission Factors'!$B:$E,4,FALSE)</f>
        <v>#N/A</v>
      </c>
      <c r="L423" s="33"/>
      <c r="M423" s="33"/>
      <c r="N423" s="77"/>
      <c r="O423" s="77"/>
      <c r="P423" s="77"/>
      <c r="Q423" s="86"/>
      <c r="R423" s="107" t="e">
        <f>VLOOKUP(I423,'Emission Factors'!C:M,11,FALSE)</f>
        <v>#N/A</v>
      </c>
      <c r="S423" s="109">
        <f>SUMIF('Emission Factors'!$C:$C,'Sample Report Format'!$I423,'Emission Factors'!$M:$M)*SUMIF('Emission Factors'!$C:$C,'Sample Report Format'!$I423,'Emission Factors'!F:F)*$L423/2000</f>
        <v>0</v>
      </c>
      <c r="T423" s="103">
        <f>SUMIF('Emission Factors'!$C:$C,'Sample Report Format'!$I423,'Emission Factors'!$M:$M)*SUMIF('Emission Factors'!$C:$C,'Sample Report Format'!$I423,'Emission Factors'!G:G)*$L423/2000</f>
        <v>0</v>
      </c>
      <c r="U423" s="103">
        <f>SUMIF('Emission Factors'!$C:$C,'Sample Report Format'!$I423,'Emission Factors'!$M:$M)*SUMIF('Emission Factors'!$C:$C,'Sample Report Format'!$I423,'Emission Factors'!H:H)*$L423/2000</f>
        <v>0</v>
      </c>
      <c r="V423" s="103">
        <f>SUMIF('Emission Factors'!$C:$C,'Sample Report Format'!$I423,'Emission Factors'!$M:$M)*SUMIF('Emission Factors'!$C:$C,'Sample Report Format'!$I423,'Emission Factors'!I:I)*$L423/2000</f>
        <v>0</v>
      </c>
      <c r="W423" s="103">
        <f>SUMIF('Emission Factors'!$C:$C,'Sample Report Format'!$I423,'Emission Factors'!$M:$M)*SUMIF('Emission Factors'!$C:$C,'Sample Report Format'!$I423,'Emission Factors'!J:J)*$L423/2000</f>
        <v>0</v>
      </c>
      <c r="X423" s="103">
        <f>SUMIF('Emission Factors'!$C:$C,'Sample Report Format'!$I423,'Emission Factors'!$M:$M)*SUMIF('Emission Factors'!$C:$C,'Sample Report Format'!$I423,'Emission Factors'!K:K)*$L423/2000</f>
        <v>0</v>
      </c>
      <c r="Y423" s="104">
        <f>SUMIF('Emission Factors'!$C:$C,'Sample Report Format'!$I423,'Emission Factors'!$M:$M)*SUMIF('Emission Factors'!$C:$C,'Sample Report Format'!$I423,'Emission Factors'!L:L)*$L423/2000</f>
        <v>0</v>
      </c>
    </row>
    <row r="424" spans="1:25" ht="12.75">
      <c r="A424" s="85"/>
      <c r="B424" s="132"/>
      <c r="C424" s="98" t="e">
        <f>VLOOKUP(B424,'CO AB Dis id'!E418:F432,2,FALSE)</f>
        <v>#N/A</v>
      </c>
      <c r="D424" s="132"/>
      <c r="E424" s="98" t="e">
        <f>VLOOKUP(D424,'CO AB Dis id'!E435:F469,2,FALSE)</f>
        <v>#N/A</v>
      </c>
      <c r="F424" s="33"/>
      <c r="G424" s="98" t="e">
        <f>VLOOKUP(F424,'CO AB Dis id'!$B$4:$C$61,2,FALSE)</f>
        <v>#N/A</v>
      </c>
      <c r="H424" s="33"/>
      <c r="I424" s="84" t="e">
        <f>VLOOKUP($H424,'Emission Factors'!$B:$E,2,FALSE)</f>
        <v>#N/A</v>
      </c>
      <c r="J424" s="84" t="e">
        <f>VLOOKUP($H424,'Emission Factors'!$B:$E,3,FALSE)</f>
        <v>#N/A</v>
      </c>
      <c r="K424" s="84" t="e">
        <f>VLOOKUP($H424,'Emission Factors'!$B:$E,4,FALSE)</f>
        <v>#N/A</v>
      </c>
      <c r="L424" s="33"/>
      <c r="M424" s="33"/>
      <c r="N424" s="77"/>
      <c r="O424" s="77"/>
      <c r="P424" s="77"/>
      <c r="Q424" s="86"/>
      <c r="R424" s="107" t="e">
        <f>VLOOKUP(I424,'Emission Factors'!C:M,11,FALSE)</f>
        <v>#N/A</v>
      </c>
      <c r="S424" s="109">
        <f>SUMIF('Emission Factors'!$C:$C,'Sample Report Format'!$I424,'Emission Factors'!$M:$M)*SUMIF('Emission Factors'!$C:$C,'Sample Report Format'!$I424,'Emission Factors'!F:F)*$L424/2000</f>
        <v>0</v>
      </c>
      <c r="T424" s="103">
        <f>SUMIF('Emission Factors'!$C:$C,'Sample Report Format'!$I424,'Emission Factors'!$M:$M)*SUMIF('Emission Factors'!$C:$C,'Sample Report Format'!$I424,'Emission Factors'!G:G)*$L424/2000</f>
        <v>0</v>
      </c>
      <c r="U424" s="103">
        <f>SUMIF('Emission Factors'!$C:$C,'Sample Report Format'!$I424,'Emission Factors'!$M:$M)*SUMIF('Emission Factors'!$C:$C,'Sample Report Format'!$I424,'Emission Factors'!H:H)*$L424/2000</f>
        <v>0</v>
      </c>
      <c r="V424" s="103">
        <f>SUMIF('Emission Factors'!$C:$C,'Sample Report Format'!$I424,'Emission Factors'!$M:$M)*SUMIF('Emission Factors'!$C:$C,'Sample Report Format'!$I424,'Emission Factors'!I:I)*$L424/2000</f>
        <v>0</v>
      </c>
      <c r="W424" s="103">
        <f>SUMIF('Emission Factors'!$C:$C,'Sample Report Format'!$I424,'Emission Factors'!$M:$M)*SUMIF('Emission Factors'!$C:$C,'Sample Report Format'!$I424,'Emission Factors'!J:J)*$L424/2000</f>
        <v>0</v>
      </c>
      <c r="X424" s="103">
        <f>SUMIF('Emission Factors'!$C:$C,'Sample Report Format'!$I424,'Emission Factors'!$M:$M)*SUMIF('Emission Factors'!$C:$C,'Sample Report Format'!$I424,'Emission Factors'!K:K)*$L424/2000</f>
        <v>0</v>
      </c>
      <c r="Y424" s="104">
        <f>SUMIF('Emission Factors'!$C:$C,'Sample Report Format'!$I424,'Emission Factors'!$M:$M)*SUMIF('Emission Factors'!$C:$C,'Sample Report Format'!$I424,'Emission Factors'!L:L)*$L424/2000</f>
        <v>0</v>
      </c>
    </row>
    <row r="425" spans="1:25" ht="12.75">
      <c r="A425" s="85"/>
      <c r="B425" s="132"/>
      <c r="C425" s="98" t="e">
        <f>VLOOKUP(B425,'CO AB Dis id'!E419:F433,2,FALSE)</f>
        <v>#N/A</v>
      </c>
      <c r="D425" s="132"/>
      <c r="E425" s="98" t="e">
        <f>VLOOKUP(D425,'CO AB Dis id'!E436:F470,2,FALSE)</f>
        <v>#N/A</v>
      </c>
      <c r="F425" s="33"/>
      <c r="G425" s="98" t="e">
        <f>VLOOKUP(F425,'CO AB Dis id'!$B$4:$C$61,2,FALSE)</f>
        <v>#N/A</v>
      </c>
      <c r="H425" s="33"/>
      <c r="I425" s="84" t="e">
        <f>VLOOKUP($H425,'Emission Factors'!$B:$E,2,FALSE)</f>
        <v>#N/A</v>
      </c>
      <c r="J425" s="84" t="e">
        <f>VLOOKUP($H425,'Emission Factors'!$B:$E,3,FALSE)</f>
        <v>#N/A</v>
      </c>
      <c r="K425" s="84" t="e">
        <f>VLOOKUP($H425,'Emission Factors'!$B:$E,4,FALSE)</f>
        <v>#N/A</v>
      </c>
      <c r="L425" s="33"/>
      <c r="M425" s="33"/>
      <c r="N425" s="77"/>
      <c r="O425" s="77"/>
      <c r="P425" s="77"/>
      <c r="Q425" s="86"/>
      <c r="R425" s="107" t="e">
        <f>VLOOKUP(I425,'Emission Factors'!C:M,11,FALSE)</f>
        <v>#N/A</v>
      </c>
      <c r="S425" s="109">
        <f>SUMIF('Emission Factors'!$C:$C,'Sample Report Format'!$I425,'Emission Factors'!$M:$M)*SUMIF('Emission Factors'!$C:$C,'Sample Report Format'!$I425,'Emission Factors'!F:F)*$L425/2000</f>
        <v>0</v>
      </c>
      <c r="T425" s="103">
        <f>SUMIF('Emission Factors'!$C:$C,'Sample Report Format'!$I425,'Emission Factors'!$M:$M)*SUMIF('Emission Factors'!$C:$C,'Sample Report Format'!$I425,'Emission Factors'!G:G)*$L425/2000</f>
        <v>0</v>
      </c>
      <c r="U425" s="103">
        <f>SUMIF('Emission Factors'!$C:$C,'Sample Report Format'!$I425,'Emission Factors'!$M:$M)*SUMIF('Emission Factors'!$C:$C,'Sample Report Format'!$I425,'Emission Factors'!H:H)*$L425/2000</f>
        <v>0</v>
      </c>
      <c r="V425" s="103">
        <f>SUMIF('Emission Factors'!$C:$C,'Sample Report Format'!$I425,'Emission Factors'!$M:$M)*SUMIF('Emission Factors'!$C:$C,'Sample Report Format'!$I425,'Emission Factors'!I:I)*$L425/2000</f>
        <v>0</v>
      </c>
      <c r="W425" s="103">
        <f>SUMIF('Emission Factors'!$C:$C,'Sample Report Format'!$I425,'Emission Factors'!$M:$M)*SUMIF('Emission Factors'!$C:$C,'Sample Report Format'!$I425,'Emission Factors'!J:J)*$L425/2000</f>
        <v>0</v>
      </c>
      <c r="X425" s="103">
        <f>SUMIF('Emission Factors'!$C:$C,'Sample Report Format'!$I425,'Emission Factors'!$M:$M)*SUMIF('Emission Factors'!$C:$C,'Sample Report Format'!$I425,'Emission Factors'!K:K)*$L425/2000</f>
        <v>0</v>
      </c>
      <c r="Y425" s="104">
        <f>SUMIF('Emission Factors'!$C:$C,'Sample Report Format'!$I425,'Emission Factors'!$M:$M)*SUMIF('Emission Factors'!$C:$C,'Sample Report Format'!$I425,'Emission Factors'!L:L)*$L425/2000</f>
        <v>0</v>
      </c>
    </row>
    <row r="426" spans="1:25" ht="12.75">
      <c r="A426" s="85"/>
      <c r="B426" s="132"/>
      <c r="C426" s="98" t="e">
        <f>VLOOKUP(B426,'CO AB Dis id'!E420:F434,2,FALSE)</f>
        <v>#N/A</v>
      </c>
      <c r="D426" s="132"/>
      <c r="E426" s="98" t="e">
        <f>VLOOKUP(D426,'CO AB Dis id'!E437:F471,2,FALSE)</f>
        <v>#N/A</v>
      </c>
      <c r="F426" s="33"/>
      <c r="G426" s="98" t="e">
        <f>VLOOKUP(F426,'CO AB Dis id'!$B$4:$C$61,2,FALSE)</f>
        <v>#N/A</v>
      </c>
      <c r="H426" s="33"/>
      <c r="I426" s="84" t="e">
        <f>VLOOKUP($H426,'Emission Factors'!$B:$E,2,FALSE)</f>
        <v>#N/A</v>
      </c>
      <c r="J426" s="84" t="e">
        <f>VLOOKUP($H426,'Emission Factors'!$B:$E,3,FALSE)</f>
        <v>#N/A</v>
      </c>
      <c r="K426" s="84" t="e">
        <f>VLOOKUP($H426,'Emission Factors'!$B:$E,4,FALSE)</f>
        <v>#N/A</v>
      </c>
      <c r="L426" s="33"/>
      <c r="M426" s="33"/>
      <c r="N426" s="77"/>
      <c r="O426" s="77"/>
      <c r="P426" s="77"/>
      <c r="Q426" s="86"/>
      <c r="R426" s="107" t="e">
        <f>VLOOKUP(I426,'Emission Factors'!C:M,11,FALSE)</f>
        <v>#N/A</v>
      </c>
      <c r="S426" s="109">
        <f>SUMIF('Emission Factors'!$C:$C,'Sample Report Format'!$I426,'Emission Factors'!$M:$M)*SUMIF('Emission Factors'!$C:$C,'Sample Report Format'!$I426,'Emission Factors'!F:F)*$L426/2000</f>
        <v>0</v>
      </c>
      <c r="T426" s="103">
        <f>SUMIF('Emission Factors'!$C:$C,'Sample Report Format'!$I426,'Emission Factors'!$M:$M)*SUMIF('Emission Factors'!$C:$C,'Sample Report Format'!$I426,'Emission Factors'!G:G)*$L426/2000</f>
        <v>0</v>
      </c>
      <c r="U426" s="103">
        <f>SUMIF('Emission Factors'!$C:$C,'Sample Report Format'!$I426,'Emission Factors'!$M:$M)*SUMIF('Emission Factors'!$C:$C,'Sample Report Format'!$I426,'Emission Factors'!H:H)*$L426/2000</f>
        <v>0</v>
      </c>
      <c r="V426" s="103">
        <f>SUMIF('Emission Factors'!$C:$C,'Sample Report Format'!$I426,'Emission Factors'!$M:$M)*SUMIF('Emission Factors'!$C:$C,'Sample Report Format'!$I426,'Emission Factors'!I:I)*$L426/2000</f>
        <v>0</v>
      </c>
      <c r="W426" s="103">
        <f>SUMIF('Emission Factors'!$C:$C,'Sample Report Format'!$I426,'Emission Factors'!$M:$M)*SUMIF('Emission Factors'!$C:$C,'Sample Report Format'!$I426,'Emission Factors'!J:J)*$L426/2000</f>
        <v>0</v>
      </c>
      <c r="X426" s="103">
        <f>SUMIF('Emission Factors'!$C:$C,'Sample Report Format'!$I426,'Emission Factors'!$M:$M)*SUMIF('Emission Factors'!$C:$C,'Sample Report Format'!$I426,'Emission Factors'!K:K)*$L426/2000</f>
        <v>0</v>
      </c>
      <c r="Y426" s="104">
        <f>SUMIF('Emission Factors'!$C:$C,'Sample Report Format'!$I426,'Emission Factors'!$M:$M)*SUMIF('Emission Factors'!$C:$C,'Sample Report Format'!$I426,'Emission Factors'!L:L)*$L426/2000</f>
        <v>0</v>
      </c>
    </row>
    <row r="427" spans="1:25" ht="12.75">
      <c r="A427" s="85"/>
      <c r="B427" s="132"/>
      <c r="C427" s="98" t="e">
        <f>VLOOKUP(B427,'CO AB Dis id'!E421:F435,2,FALSE)</f>
        <v>#N/A</v>
      </c>
      <c r="D427" s="132"/>
      <c r="E427" s="98" t="e">
        <f>VLOOKUP(D427,'CO AB Dis id'!E438:F472,2,FALSE)</f>
        <v>#N/A</v>
      </c>
      <c r="F427" s="33"/>
      <c r="G427" s="98" t="e">
        <f>VLOOKUP(F427,'CO AB Dis id'!$B$4:$C$61,2,FALSE)</f>
        <v>#N/A</v>
      </c>
      <c r="H427" s="33"/>
      <c r="I427" s="84" t="e">
        <f>VLOOKUP($H427,'Emission Factors'!$B:$E,2,FALSE)</f>
        <v>#N/A</v>
      </c>
      <c r="J427" s="84" t="e">
        <f>VLOOKUP($H427,'Emission Factors'!$B:$E,3,FALSE)</f>
        <v>#N/A</v>
      </c>
      <c r="K427" s="84" t="e">
        <f>VLOOKUP($H427,'Emission Factors'!$B:$E,4,FALSE)</f>
        <v>#N/A</v>
      </c>
      <c r="L427" s="33"/>
      <c r="M427" s="33"/>
      <c r="N427" s="77"/>
      <c r="O427" s="77"/>
      <c r="P427" s="77"/>
      <c r="Q427" s="86"/>
      <c r="R427" s="107" t="e">
        <f>VLOOKUP(I427,'Emission Factors'!C:M,11,FALSE)</f>
        <v>#N/A</v>
      </c>
      <c r="S427" s="109">
        <f>SUMIF('Emission Factors'!$C:$C,'Sample Report Format'!$I427,'Emission Factors'!$M:$M)*SUMIF('Emission Factors'!$C:$C,'Sample Report Format'!$I427,'Emission Factors'!F:F)*$L427/2000</f>
        <v>0</v>
      </c>
      <c r="T427" s="103">
        <f>SUMIF('Emission Factors'!$C:$C,'Sample Report Format'!$I427,'Emission Factors'!$M:$M)*SUMIF('Emission Factors'!$C:$C,'Sample Report Format'!$I427,'Emission Factors'!G:G)*$L427/2000</f>
        <v>0</v>
      </c>
      <c r="U427" s="103">
        <f>SUMIF('Emission Factors'!$C:$C,'Sample Report Format'!$I427,'Emission Factors'!$M:$M)*SUMIF('Emission Factors'!$C:$C,'Sample Report Format'!$I427,'Emission Factors'!H:H)*$L427/2000</f>
        <v>0</v>
      </c>
      <c r="V427" s="103">
        <f>SUMIF('Emission Factors'!$C:$C,'Sample Report Format'!$I427,'Emission Factors'!$M:$M)*SUMIF('Emission Factors'!$C:$C,'Sample Report Format'!$I427,'Emission Factors'!I:I)*$L427/2000</f>
        <v>0</v>
      </c>
      <c r="W427" s="103">
        <f>SUMIF('Emission Factors'!$C:$C,'Sample Report Format'!$I427,'Emission Factors'!$M:$M)*SUMIF('Emission Factors'!$C:$C,'Sample Report Format'!$I427,'Emission Factors'!J:J)*$L427/2000</f>
        <v>0</v>
      </c>
      <c r="X427" s="103">
        <f>SUMIF('Emission Factors'!$C:$C,'Sample Report Format'!$I427,'Emission Factors'!$M:$M)*SUMIF('Emission Factors'!$C:$C,'Sample Report Format'!$I427,'Emission Factors'!K:K)*$L427/2000</f>
        <v>0</v>
      </c>
      <c r="Y427" s="104">
        <f>SUMIF('Emission Factors'!$C:$C,'Sample Report Format'!$I427,'Emission Factors'!$M:$M)*SUMIF('Emission Factors'!$C:$C,'Sample Report Format'!$I427,'Emission Factors'!L:L)*$L427/2000</f>
        <v>0</v>
      </c>
    </row>
    <row r="428" spans="1:25" ht="12.75">
      <c r="A428" s="85"/>
      <c r="B428" s="132"/>
      <c r="C428" s="98" t="e">
        <f>VLOOKUP(B428,'CO AB Dis id'!E422:F436,2,FALSE)</f>
        <v>#N/A</v>
      </c>
      <c r="D428" s="132"/>
      <c r="E428" s="98" t="e">
        <f>VLOOKUP(D428,'CO AB Dis id'!E439:F473,2,FALSE)</f>
        <v>#N/A</v>
      </c>
      <c r="F428" s="33"/>
      <c r="G428" s="98" t="e">
        <f>VLOOKUP(F428,'CO AB Dis id'!$B$4:$C$61,2,FALSE)</f>
        <v>#N/A</v>
      </c>
      <c r="H428" s="33"/>
      <c r="I428" s="84" t="e">
        <f>VLOOKUP($H428,'Emission Factors'!$B:$E,2,FALSE)</f>
        <v>#N/A</v>
      </c>
      <c r="J428" s="84" t="e">
        <f>VLOOKUP($H428,'Emission Factors'!$B:$E,3,FALSE)</f>
        <v>#N/A</v>
      </c>
      <c r="K428" s="84" t="e">
        <f>VLOOKUP($H428,'Emission Factors'!$B:$E,4,FALSE)</f>
        <v>#N/A</v>
      </c>
      <c r="L428" s="33"/>
      <c r="M428" s="33"/>
      <c r="N428" s="77"/>
      <c r="O428" s="77"/>
      <c r="P428" s="77"/>
      <c r="Q428" s="86"/>
      <c r="R428" s="107" t="e">
        <f>VLOOKUP(I428,'Emission Factors'!C:M,11,FALSE)</f>
        <v>#N/A</v>
      </c>
      <c r="S428" s="109">
        <f>SUMIF('Emission Factors'!$C:$C,'Sample Report Format'!$I428,'Emission Factors'!$M:$M)*SUMIF('Emission Factors'!$C:$C,'Sample Report Format'!$I428,'Emission Factors'!F:F)*$L428/2000</f>
        <v>0</v>
      </c>
      <c r="T428" s="103">
        <f>SUMIF('Emission Factors'!$C:$C,'Sample Report Format'!$I428,'Emission Factors'!$M:$M)*SUMIF('Emission Factors'!$C:$C,'Sample Report Format'!$I428,'Emission Factors'!G:G)*$L428/2000</f>
        <v>0</v>
      </c>
      <c r="U428" s="103">
        <f>SUMIF('Emission Factors'!$C:$C,'Sample Report Format'!$I428,'Emission Factors'!$M:$M)*SUMIF('Emission Factors'!$C:$C,'Sample Report Format'!$I428,'Emission Factors'!H:H)*$L428/2000</f>
        <v>0</v>
      </c>
      <c r="V428" s="103">
        <f>SUMIF('Emission Factors'!$C:$C,'Sample Report Format'!$I428,'Emission Factors'!$M:$M)*SUMIF('Emission Factors'!$C:$C,'Sample Report Format'!$I428,'Emission Factors'!I:I)*$L428/2000</f>
        <v>0</v>
      </c>
      <c r="W428" s="103">
        <f>SUMIF('Emission Factors'!$C:$C,'Sample Report Format'!$I428,'Emission Factors'!$M:$M)*SUMIF('Emission Factors'!$C:$C,'Sample Report Format'!$I428,'Emission Factors'!J:J)*$L428/2000</f>
        <v>0</v>
      </c>
      <c r="X428" s="103">
        <f>SUMIF('Emission Factors'!$C:$C,'Sample Report Format'!$I428,'Emission Factors'!$M:$M)*SUMIF('Emission Factors'!$C:$C,'Sample Report Format'!$I428,'Emission Factors'!K:K)*$L428/2000</f>
        <v>0</v>
      </c>
      <c r="Y428" s="104">
        <f>SUMIF('Emission Factors'!$C:$C,'Sample Report Format'!$I428,'Emission Factors'!$M:$M)*SUMIF('Emission Factors'!$C:$C,'Sample Report Format'!$I428,'Emission Factors'!L:L)*$L428/2000</f>
        <v>0</v>
      </c>
    </row>
    <row r="429" spans="1:25" ht="12.75">
      <c r="A429" s="85"/>
      <c r="B429" s="132"/>
      <c r="C429" s="98" t="e">
        <f>VLOOKUP(B429,'CO AB Dis id'!E423:F437,2,FALSE)</f>
        <v>#N/A</v>
      </c>
      <c r="D429" s="132"/>
      <c r="E429" s="98" t="e">
        <f>VLOOKUP(D429,'CO AB Dis id'!E440:F474,2,FALSE)</f>
        <v>#N/A</v>
      </c>
      <c r="F429" s="33"/>
      <c r="G429" s="98" t="e">
        <f>VLOOKUP(F429,'CO AB Dis id'!$B$4:$C$61,2,FALSE)</f>
        <v>#N/A</v>
      </c>
      <c r="H429" s="33"/>
      <c r="I429" s="84" t="e">
        <f>VLOOKUP($H429,'Emission Factors'!$B:$E,2,FALSE)</f>
        <v>#N/A</v>
      </c>
      <c r="J429" s="84" t="e">
        <f>VLOOKUP($H429,'Emission Factors'!$B:$E,3,FALSE)</f>
        <v>#N/A</v>
      </c>
      <c r="K429" s="84" t="e">
        <f>VLOOKUP($H429,'Emission Factors'!$B:$E,4,FALSE)</f>
        <v>#N/A</v>
      </c>
      <c r="L429" s="33"/>
      <c r="M429" s="33"/>
      <c r="N429" s="77"/>
      <c r="O429" s="77"/>
      <c r="P429" s="77"/>
      <c r="Q429" s="86"/>
      <c r="R429" s="107" t="e">
        <f>VLOOKUP(I429,'Emission Factors'!C:M,11,FALSE)</f>
        <v>#N/A</v>
      </c>
      <c r="S429" s="109">
        <f>SUMIF('Emission Factors'!$C:$C,'Sample Report Format'!$I429,'Emission Factors'!$M:$M)*SUMIF('Emission Factors'!$C:$C,'Sample Report Format'!$I429,'Emission Factors'!F:F)*$L429/2000</f>
        <v>0</v>
      </c>
      <c r="T429" s="103">
        <f>SUMIF('Emission Factors'!$C:$C,'Sample Report Format'!$I429,'Emission Factors'!$M:$M)*SUMIF('Emission Factors'!$C:$C,'Sample Report Format'!$I429,'Emission Factors'!G:G)*$L429/2000</f>
        <v>0</v>
      </c>
      <c r="U429" s="103">
        <f>SUMIF('Emission Factors'!$C:$C,'Sample Report Format'!$I429,'Emission Factors'!$M:$M)*SUMIF('Emission Factors'!$C:$C,'Sample Report Format'!$I429,'Emission Factors'!H:H)*$L429/2000</f>
        <v>0</v>
      </c>
      <c r="V429" s="103">
        <f>SUMIF('Emission Factors'!$C:$C,'Sample Report Format'!$I429,'Emission Factors'!$M:$M)*SUMIF('Emission Factors'!$C:$C,'Sample Report Format'!$I429,'Emission Factors'!I:I)*$L429/2000</f>
        <v>0</v>
      </c>
      <c r="W429" s="103">
        <f>SUMIF('Emission Factors'!$C:$C,'Sample Report Format'!$I429,'Emission Factors'!$M:$M)*SUMIF('Emission Factors'!$C:$C,'Sample Report Format'!$I429,'Emission Factors'!J:J)*$L429/2000</f>
        <v>0</v>
      </c>
      <c r="X429" s="103">
        <f>SUMIF('Emission Factors'!$C:$C,'Sample Report Format'!$I429,'Emission Factors'!$M:$M)*SUMIF('Emission Factors'!$C:$C,'Sample Report Format'!$I429,'Emission Factors'!K:K)*$L429/2000</f>
        <v>0</v>
      </c>
      <c r="Y429" s="104">
        <f>SUMIF('Emission Factors'!$C:$C,'Sample Report Format'!$I429,'Emission Factors'!$M:$M)*SUMIF('Emission Factors'!$C:$C,'Sample Report Format'!$I429,'Emission Factors'!L:L)*$L429/2000</f>
        <v>0</v>
      </c>
    </row>
    <row r="430" spans="1:25" ht="12.75">
      <c r="A430" s="85"/>
      <c r="B430" s="132"/>
      <c r="C430" s="98" t="e">
        <f>VLOOKUP(B430,'CO AB Dis id'!E424:F438,2,FALSE)</f>
        <v>#N/A</v>
      </c>
      <c r="D430" s="132"/>
      <c r="E430" s="98" t="e">
        <f>VLOOKUP(D430,'CO AB Dis id'!E441:F475,2,FALSE)</f>
        <v>#N/A</v>
      </c>
      <c r="F430" s="33"/>
      <c r="G430" s="98" t="e">
        <f>VLOOKUP(F430,'CO AB Dis id'!$B$4:$C$61,2,FALSE)</f>
        <v>#N/A</v>
      </c>
      <c r="H430" s="33"/>
      <c r="I430" s="84" t="e">
        <f>VLOOKUP($H430,'Emission Factors'!$B:$E,2,FALSE)</f>
        <v>#N/A</v>
      </c>
      <c r="J430" s="84" t="e">
        <f>VLOOKUP($H430,'Emission Factors'!$B:$E,3,FALSE)</f>
        <v>#N/A</v>
      </c>
      <c r="K430" s="84" t="e">
        <f>VLOOKUP($H430,'Emission Factors'!$B:$E,4,FALSE)</f>
        <v>#N/A</v>
      </c>
      <c r="L430" s="33"/>
      <c r="M430" s="33"/>
      <c r="N430" s="77"/>
      <c r="O430" s="77"/>
      <c r="P430" s="77"/>
      <c r="Q430" s="86"/>
      <c r="R430" s="107" t="e">
        <f>VLOOKUP(I430,'Emission Factors'!C:M,11,FALSE)</f>
        <v>#N/A</v>
      </c>
      <c r="S430" s="109">
        <f>SUMIF('Emission Factors'!$C:$C,'Sample Report Format'!$I430,'Emission Factors'!$M:$M)*SUMIF('Emission Factors'!$C:$C,'Sample Report Format'!$I430,'Emission Factors'!F:F)*$L430/2000</f>
        <v>0</v>
      </c>
      <c r="T430" s="103">
        <f>SUMIF('Emission Factors'!$C:$C,'Sample Report Format'!$I430,'Emission Factors'!$M:$M)*SUMIF('Emission Factors'!$C:$C,'Sample Report Format'!$I430,'Emission Factors'!G:G)*$L430/2000</f>
        <v>0</v>
      </c>
      <c r="U430" s="103">
        <f>SUMIF('Emission Factors'!$C:$C,'Sample Report Format'!$I430,'Emission Factors'!$M:$M)*SUMIF('Emission Factors'!$C:$C,'Sample Report Format'!$I430,'Emission Factors'!H:H)*$L430/2000</f>
        <v>0</v>
      </c>
      <c r="V430" s="103">
        <f>SUMIF('Emission Factors'!$C:$C,'Sample Report Format'!$I430,'Emission Factors'!$M:$M)*SUMIF('Emission Factors'!$C:$C,'Sample Report Format'!$I430,'Emission Factors'!I:I)*$L430/2000</f>
        <v>0</v>
      </c>
      <c r="W430" s="103">
        <f>SUMIF('Emission Factors'!$C:$C,'Sample Report Format'!$I430,'Emission Factors'!$M:$M)*SUMIF('Emission Factors'!$C:$C,'Sample Report Format'!$I430,'Emission Factors'!J:J)*$L430/2000</f>
        <v>0</v>
      </c>
      <c r="X430" s="103">
        <f>SUMIF('Emission Factors'!$C:$C,'Sample Report Format'!$I430,'Emission Factors'!$M:$M)*SUMIF('Emission Factors'!$C:$C,'Sample Report Format'!$I430,'Emission Factors'!K:K)*$L430/2000</f>
        <v>0</v>
      </c>
      <c r="Y430" s="104">
        <f>SUMIF('Emission Factors'!$C:$C,'Sample Report Format'!$I430,'Emission Factors'!$M:$M)*SUMIF('Emission Factors'!$C:$C,'Sample Report Format'!$I430,'Emission Factors'!L:L)*$L430/2000</f>
        <v>0</v>
      </c>
    </row>
    <row r="431" spans="1:25" ht="12.75">
      <c r="A431" s="85"/>
      <c r="B431" s="132"/>
      <c r="C431" s="98" t="e">
        <f>VLOOKUP(B431,'CO AB Dis id'!E425:F439,2,FALSE)</f>
        <v>#N/A</v>
      </c>
      <c r="D431" s="132"/>
      <c r="E431" s="98" t="e">
        <f>VLOOKUP(D431,'CO AB Dis id'!E442:F476,2,FALSE)</f>
        <v>#N/A</v>
      </c>
      <c r="F431" s="33"/>
      <c r="G431" s="98" t="e">
        <f>VLOOKUP(F431,'CO AB Dis id'!$B$4:$C$61,2,FALSE)</f>
        <v>#N/A</v>
      </c>
      <c r="H431" s="33"/>
      <c r="I431" s="84" t="e">
        <f>VLOOKUP($H431,'Emission Factors'!$B:$E,2,FALSE)</f>
        <v>#N/A</v>
      </c>
      <c r="J431" s="84" t="e">
        <f>VLOOKUP($H431,'Emission Factors'!$B:$E,3,FALSE)</f>
        <v>#N/A</v>
      </c>
      <c r="K431" s="84" t="e">
        <f>VLOOKUP($H431,'Emission Factors'!$B:$E,4,FALSE)</f>
        <v>#N/A</v>
      </c>
      <c r="L431" s="33"/>
      <c r="M431" s="33"/>
      <c r="N431" s="77"/>
      <c r="O431" s="77"/>
      <c r="P431" s="77"/>
      <c r="Q431" s="86"/>
      <c r="R431" s="107" t="e">
        <f>VLOOKUP(I431,'Emission Factors'!C:M,11,FALSE)</f>
        <v>#N/A</v>
      </c>
      <c r="S431" s="109">
        <f>SUMIF('Emission Factors'!$C:$C,'Sample Report Format'!$I431,'Emission Factors'!$M:$M)*SUMIF('Emission Factors'!$C:$C,'Sample Report Format'!$I431,'Emission Factors'!F:F)*$L431/2000</f>
        <v>0</v>
      </c>
      <c r="T431" s="103">
        <f>SUMIF('Emission Factors'!$C:$C,'Sample Report Format'!$I431,'Emission Factors'!$M:$M)*SUMIF('Emission Factors'!$C:$C,'Sample Report Format'!$I431,'Emission Factors'!G:G)*$L431/2000</f>
        <v>0</v>
      </c>
      <c r="U431" s="103">
        <f>SUMIF('Emission Factors'!$C:$C,'Sample Report Format'!$I431,'Emission Factors'!$M:$M)*SUMIF('Emission Factors'!$C:$C,'Sample Report Format'!$I431,'Emission Factors'!H:H)*$L431/2000</f>
        <v>0</v>
      </c>
      <c r="V431" s="103">
        <f>SUMIF('Emission Factors'!$C:$C,'Sample Report Format'!$I431,'Emission Factors'!$M:$M)*SUMIF('Emission Factors'!$C:$C,'Sample Report Format'!$I431,'Emission Factors'!I:I)*$L431/2000</f>
        <v>0</v>
      </c>
      <c r="W431" s="103">
        <f>SUMIF('Emission Factors'!$C:$C,'Sample Report Format'!$I431,'Emission Factors'!$M:$M)*SUMIF('Emission Factors'!$C:$C,'Sample Report Format'!$I431,'Emission Factors'!J:J)*$L431/2000</f>
        <v>0</v>
      </c>
      <c r="X431" s="103">
        <f>SUMIF('Emission Factors'!$C:$C,'Sample Report Format'!$I431,'Emission Factors'!$M:$M)*SUMIF('Emission Factors'!$C:$C,'Sample Report Format'!$I431,'Emission Factors'!K:K)*$L431/2000</f>
        <v>0</v>
      </c>
      <c r="Y431" s="104">
        <f>SUMIF('Emission Factors'!$C:$C,'Sample Report Format'!$I431,'Emission Factors'!$M:$M)*SUMIF('Emission Factors'!$C:$C,'Sample Report Format'!$I431,'Emission Factors'!L:L)*$L431/2000</f>
        <v>0</v>
      </c>
    </row>
    <row r="432" spans="1:25" ht="12.75">
      <c r="A432" s="85"/>
      <c r="B432" s="132"/>
      <c r="C432" s="98" t="e">
        <f>VLOOKUP(B432,'CO AB Dis id'!E426:F440,2,FALSE)</f>
        <v>#N/A</v>
      </c>
      <c r="D432" s="132"/>
      <c r="E432" s="98" t="e">
        <f>VLOOKUP(D432,'CO AB Dis id'!E443:F477,2,FALSE)</f>
        <v>#N/A</v>
      </c>
      <c r="F432" s="33"/>
      <c r="G432" s="98" t="e">
        <f>VLOOKUP(F432,'CO AB Dis id'!$B$4:$C$61,2,FALSE)</f>
        <v>#N/A</v>
      </c>
      <c r="H432" s="33"/>
      <c r="I432" s="84" t="e">
        <f>VLOOKUP($H432,'Emission Factors'!$B:$E,2,FALSE)</f>
        <v>#N/A</v>
      </c>
      <c r="J432" s="84" t="e">
        <f>VLOOKUP($H432,'Emission Factors'!$B:$E,3,FALSE)</f>
        <v>#N/A</v>
      </c>
      <c r="K432" s="84" t="e">
        <f>VLOOKUP($H432,'Emission Factors'!$B:$E,4,FALSE)</f>
        <v>#N/A</v>
      </c>
      <c r="L432" s="33"/>
      <c r="M432" s="33"/>
      <c r="N432" s="77"/>
      <c r="O432" s="77"/>
      <c r="P432" s="77"/>
      <c r="Q432" s="86"/>
      <c r="R432" s="107" t="e">
        <f>VLOOKUP(I432,'Emission Factors'!C:M,11,FALSE)</f>
        <v>#N/A</v>
      </c>
      <c r="S432" s="109">
        <f>SUMIF('Emission Factors'!$C:$C,'Sample Report Format'!$I432,'Emission Factors'!$M:$M)*SUMIF('Emission Factors'!$C:$C,'Sample Report Format'!$I432,'Emission Factors'!F:F)*$L432/2000</f>
        <v>0</v>
      </c>
      <c r="T432" s="103">
        <f>SUMIF('Emission Factors'!$C:$C,'Sample Report Format'!$I432,'Emission Factors'!$M:$M)*SUMIF('Emission Factors'!$C:$C,'Sample Report Format'!$I432,'Emission Factors'!G:G)*$L432/2000</f>
        <v>0</v>
      </c>
      <c r="U432" s="103">
        <f>SUMIF('Emission Factors'!$C:$C,'Sample Report Format'!$I432,'Emission Factors'!$M:$M)*SUMIF('Emission Factors'!$C:$C,'Sample Report Format'!$I432,'Emission Factors'!H:H)*$L432/2000</f>
        <v>0</v>
      </c>
      <c r="V432" s="103">
        <f>SUMIF('Emission Factors'!$C:$C,'Sample Report Format'!$I432,'Emission Factors'!$M:$M)*SUMIF('Emission Factors'!$C:$C,'Sample Report Format'!$I432,'Emission Factors'!I:I)*$L432/2000</f>
        <v>0</v>
      </c>
      <c r="W432" s="103">
        <f>SUMIF('Emission Factors'!$C:$C,'Sample Report Format'!$I432,'Emission Factors'!$M:$M)*SUMIF('Emission Factors'!$C:$C,'Sample Report Format'!$I432,'Emission Factors'!J:J)*$L432/2000</f>
        <v>0</v>
      </c>
      <c r="X432" s="103">
        <f>SUMIF('Emission Factors'!$C:$C,'Sample Report Format'!$I432,'Emission Factors'!$M:$M)*SUMIF('Emission Factors'!$C:$C,'Sample Report Format'!$I432,'Emission Factors'!K:K)*$L432/2000</f>
        <v>0</v>
      </c>
      <c r="Y432" s="104">
        <f>SUMIF('Emission Factors'!$C:$C,'Sample Report Format'!$I432,'Emission Factors'!$M:$M)*SUMIF('Emission Factors'!$C:$C,'Sample Report Format'!$I432,'Emission Factors'!L:L)*$L432/2000</f>
        <v>0</v>
      </c>
    </row>
    <row r="433" spans="1:25" ht="12.75">
      <c r="A433" s="85"/>
      <c r="B433" s="132"/>
      <c r="C433" s="98" t="e">
        <f>VLOOKUP(B433,'CO AB Dis id'!E427:F441,2,FALSE)</f>
        <v>#N/A</v>
      </c>
      <c r="D433" s="132"/>
      <c r="E433" s="98" t="e">
        <f>VLOOKUP(D433,'CO AB Dis id'!E444:F478,2,FALSE)</f>
        <v>#N/A</v>
      </c>
      <c r="F433" s="33"/>
      <c r="G433" s="98" t="e">
        <f>VLOOKUP(F433,'CO AB Dis id'!$B$4:$C$61,2,FALSE)</f>
        <v>#N/A</v>
      </c>
      <c r="H433" s="33"/>
      <c r="I433" s="84" t="e">
        <f>VLOOKUP($H433,'Emission Factors'!$B:$E,2,FALSE)</f>
        <v>#N/A</v>
      </c>
      <c r="J433" s="84" t="e">
        <f>VLOOKUP($H433,'Emission Factors'!$B:$E,3,FALSE)</f>
        <v>#N/A</v>
      </c>
      <c r="K433" s="84" t="e">
        <f>VLOOKUP($H433,'Emission Factors'!$B:$E,4,FALSE)</f>
        <v>#N/A</v>
      </c>
      <c r="L433" s="33"/>
      <c r="M433" s="33"/>
      <c r="N433" s="77"/>
      <c r="O433" s="77"/>
      <c r="P433" s="77"/>
      <c r="Q433" s="86"/>
      <c r="R433" s="107" t="e">
        <f>VLOOKUP(I433,'Emission Factors'!C:M,11,FALSE)</f>
        <v>#N/A</v>
      </c>
      <c r="S433" s="109">
        <f>SUMIF('Emission Factors'!$C:$C,'Sample Report Format'!$I433,'Emission Factors'!$M:$M)*SUMIF('Emission Factors'!$C:$C,'Sample Report Format'!$I433,'Emission Factors'!F:F)*$L433/2000</f>
        <v>0</v>
      </c>
      <c r="T433" s="103">
        <f>SUMIF('Emission Factors'!$C:$C,'Sample Report Format'!$I433,'Emission Factors'!$M:$M)*SUMIF('Emission Factors'!$C:$C,'Sample Report Format'!$I433,'Emission Factors'!G:G)*$L433/2000</f>
        <v>0</v>
      </c>
      <c r="U433" s="103">
        <f>SUMIF('Emission Factors'!$C:$C,'Sample Report Format'!$I433,'Emission Factors'!$M:$M)*SUMIF('Emission Factors'!$C:$C,'Sample Report Format'!$I433,'Emission Factors'!H:H)*$L433/2000</f>
        <v>0</v>
      </c>
      <c r="V433" s="103">
        <f>SUMIF('Emission Factors'!$C:$C,'Sample Report Format'!$I433,'Emission Factors'!$M:$M)*SUMIF('Emission Factors'!$C:$C,'Sample Report Format'!$I433,'Emission Factors'!I:I)*$L433/2000</f>
        <v>0</v>
      </c>
      <c r="W433" s="103">
        <f>SUMIF('Emission Factors'!$C:$C,'Sample Report Format'!$I433,'Emission Factors'!$M:$M)*SUMIF('Emission Factors'!$C:$C,'Sample Report Format'!$I433,'Emission Factors'!J:J)*$L433/2000</f>
        <v>0</v>
      </c>
      <c r="X433" s="103">
        <f>SUMIF('Emission Factors'!$C:$C,'Sample Report Format'!$I433,'Emission Factors'!$M:$M)*SUMIF('Emission Factors'!$C:$C,'Sample Report Format'!$I433,'Emission Factors'!K:K)*$L433/2000</f>
        <v>0</v>
      </c>
      <c r="Y433" s="104">
        <f>SUMIF('Emission Factors'!$C:$C,'Sample Report Format'!$I433,'Emission Factors'!$M:$M)*SUMIF('Emission Factors'!$C:$C,'Sample Report Format'!$I433,'Emission Factors'!L:L)*$L433/2000</f>
        <v>0</v>
      </c>
    </row>
    <row r="434" spans="1:25" ht="12.75">
      <c r="A434" s="85"/>
      <c r="B434" s="132"/>
      <c r="C434" s="98" t="e">
        <f>VLOOKUP(B434,'CO AB Dis id'!E428:F442,2,FALSE)</f>
        <v>#N/A</v>
      </c>
      <c r="D434" s="132"/>
      <c r="E434" s="98" t="e">
        <f>VLOOKUP(D434,'CO AB Dis id'!E445:F479,2,FALSE)</f>
        <v>#N/A</v>
      </c>
      <c r="F434" s="33"/>
      <c r="G434" s="98" t="e">
        <f>VLOOKUP(F434,'CO AB Dis id'!$B$4:$C$61,2,FALSE)</f>
        <v>#N/A</v>
      </c>
      <c r="H434" s="33"/>
      <c r="I434" s="84" t="e">
        <f>VLOOKUP($H434,'Emission Factors'!$B:$E,2,FALSE)</f>
        <v>#N/A</v>
      </c>
      <c r="J434" s="84" t="e">
        <f>VLOOKUP($H434,'Emission Factors'!$B:$E,3,FALSE)</f>
        <v>#N/A</v>
      </c>
      <c r="K434" s="84" t="e">
        <f>VLOOKUP($H434,'Emission Factors'!$B:$E,4,FALSE)</f>
        <v>#N/A</v>
      </c>
      <c r="L434" s="33"/>
      <c r="M434" s="33"/>
      <c r="N434" s="77"/>
      <c r="O434" s="77"/>
      <c r="P434" s="77"/>
      <c r="Q434" s="86"/>
      <c r="R434" s="107" t="e">
        <f>VLOOKUP(I434,'Emission Factors'!C:M,11,FALSE)</f>
        <v>#N/A</v>
      </c>
      <c r="S434" s="109">
        <f>SUMIF('Emission Factors'!$C:$C,'Sample Report Format'!$I434,'Emission Factors'!$M:$M)*SUMIF('Emission Factors'!$C:$C,'Sample Report Format'!$I434,'Emission Factors'!F:F)*$L434/2000</f>
        <v>0</v>
      </c>
      <c r="T434" s="103">
        <f>SUMIF('Emission Factors'!$C:$C,'Sample Report Format'!$I434,'Emission Factors'!$M:$M)*SUMIF('Emission Factors'!$C:$C,'Sample Report Format'!$I434,'Emission Factors'!G:G)*$L434/2000</f>
        <v>0</v>
      </c>
      <c r="U434" s="103">
        <f>SUMIF('Emission Factors'!$C:$C,'Sample Report Format'!$I434,'Emission Factors'!$M:$M)*SUMIF('Emission Factors'!$C:$C,'Sample Report Format'!$I434,'Emission Factors'!H:H)*$L434/2000</f>
        <v>0</v>
      </c>
      <c r="V434" s="103">
        <f>SUMIF('Emission Factors'!$C:$C,'Sample Report Format'!$I434,'Emission Factors'!$M:$M)*SUMIF('Emission Factors'!$C:$C,'Sample Report Format'!$I434,'Emission Factors'!I:I)*$L434/2000</f>
        <v>0</v>
      </c>
      <c r="W434" s="103">
        <f>SUMIF('Emission Factors'!$C:$C,'Sample Report Format'!$I434,'Emission Factors'!$M:$M)*SUMIF('Emission Factors'!$C:$C,'Sample Report Format'!$I434,'Emission Factors'!J:J)*$L434/2000</f>
        <v>0</v>
      </c>
      <c r="X434" s="103">
        <f>SUMIF('Emission Factors'!$C:$C,'Sample Report Format'!$I434,'Emission Factors'!$M:$M)*SUMIF('Emission Factors'!$C:$C,'Sample Report Format'!$I434,'Emission Factors'!K:K)*$L434/2000</f>
        <v>0</v>
      </c>
      <c r="Y434" s="104">
        <f>SUMIF('Emission Factors'!$C:$C,'Sample Report Format'!$I434,'Emission Factors'!$M:$M)*SUMIF('Emission Factors'!$C:$C,'Sample Report Format'!$I434,'Emission Factors'!L:L)*$L434/2000</f>
        <v>0</v>
      </c>
    </row>
    <row r="435" spans="1:25" ht="12.75">
      <c r="A435" s="85"/>
      <c r="B435" s="132"/>
      <c r="C435" s="98" t="e">
        <f>VLOOKUP(B435,'CO AB Dis id'!E429:F443,2,FALSE)</f>
        <v>#N/A</v>
      </c>
      <c r="D435" s="132"/>
      <c r="E435" s="98" t="e">
        <f>VLOOKUP(D435,'CO AB Dis id'!E446:F480,2,FALSE)</f>
        <v>#N/A</v>
      </c>
      <c r="F435" s="33"/>
      <c r="G435" s="98" t="e">
        <f>VLOOKUP(F435,'CO AB Dis id'!$B$4:$C$61,2,FALSE)</f>
        <v>#N/A</v>
      </c>
      <c r="H435" s="33"/>
      <c r="I435" s="84" t="e">
        <f>VLOOKUP($H435,'Emission Factors'!$B:$E,2,FALSE)</f>
        <v>#N/A</v>
      </c>
      <c r="J435" s="84" t="e">
        <f>VLOOKUP($H435,'Emission Factors'!$B:$E,3,FALSE)</f>
        <v>#N/A</v>
      </c>
      <c r="K435" s="84" t="e">
        <f>VLOOKUP($H435,'Emission Factors'!$B:$E,4,FALSE)</f>
        <v>#N/A</v>
      </c>
      <c r="L435" s="33"/>
      <c r="M435" s="33"/>
      <c r="N435" s="77"/>
      <c r="O435" s="77"/>
      <c r="P435" s="77"/>
      <c r="Q435" s="86"/>
      <c r="R435" s="107" t="e">
        <f>VLOOKUP(I435,'Emission Factors'!C:M,11,FALSE)</f>
        <v>#N/A</v>
      </c>
      <c r="S435" s="109">
        <f>SUMIF('Emission Factors'!$C:$C,'Sample Report Format'!$I435,'Emission Factors'!$M:$M)*SUMIF('Emission Factors'!$C:$C,'Sample Report Format'!$I435,'Emission Factors'!F:F)*$L435/2000</f>
        <v>0</v>
      </c>
      <c r="T435" s="103">
        <f>SUMIF('Emission Factors'!$C:$C,'Sample Report Format'!$I435,'Emission Factors'!$M:$M)*SUMIF('Emission Factors'!$C:$C,'Sample Report Format'!$I435,'Emission Factors'!G:G)*$L435/2000</f>
        <v>0</v>
      </c>
      <c r="U435" s="103">
        <f>SUMIF('Emission Factors'!$C:$C,'Sample Report Format'!$I435,'Emission Factors'!$M:$M)*SUMIF('Emission Factors'!$C:$C,'Sample Report Format'!$I435,'Emission Factors'!H:H)*$L435/2000</f>
        <v>0</v>
      </c>
      <c r="V435" s="103">
        <f>SUMIF('Emission Factors'!$C:$C,'Sample Report Format'!$I435,'Emission Factors'!$M:$M)*SUMIF('Emission Factors'!$C:$C,'Sample Report Format'!$I435,'Emission Factors'!I:I)*$L435/2000</f>
        <v>0</v>
      </c>
      <c r="W435" s="103">
        <f>SUMIF('Emission Factors'!$C:$C,'Sample Report Format'!$I435,'Emission Factors'!$M:$M)*SUMIF('Emission Factors'!$C:$C,'Sample Report Format'!$I435,'Emission Factors'!J:J)*$L435/2000</f>
        <v>0</v>
      </c>
      <c r="X435" s="103">
        <f>SUMIF('Emission Factors'!$C:$C,'Sample Report Format'!$I435,'Emission Factors'!$M:$M)*SUMIF('Emission Factors'!$C:$C,'Sample Report Format'!$I435,'Emission Factors'!K:K)*$L435/2000</f>
        <v>0</v>
      </c>
      <c r="Y435" s="104">
        <f>SUMIF('Emission Factors'!$C:$C,'Sample Report Format'!$I435,'Emission Factors'!$M:$M)*SUMIF('Emission Factors'!$C:$C,'Sample Report Format'!$I435,'Emission Factors'!L:L)*$L435/2000</f>
        <v>0</v>
      </c>
    </row>
    <row r="436" spans="1:25" ht="12.75">
      <c r="A436" s="85"/>
      <c r="B436" s="132"/>
      <c r="C436" s="98" t="e">
        <f>VLOOKUP(B436,'CO AB Dis id'!E430:F444,2,FALSE)</f>
        <v>#N/A</v>
      </c>
      <c r="D436" s="132"/>
      <c r="E436" s="98" t="e">
        <f>VLOOKUP(D436,'CO AB Dis id'!E447:F481,2,FALSE)</f>
        <v>#N/A</v>
      </c>
      <c r="F436" s="33"/>
      <c r="G436" s="98" t="e">
        <f>VLOOKUP(F436,'CO AB Dis id'!$B$4:$C$61,2,FALSE)</f>
        <v>#N/A</v>
      </c>
      <c r="H436" s="33"/>
      <c r="I436" s="84" t="e">
        <f>VLOOKUP($H436,'Emission Factors'!$B:$E,2,FALSE)</f>
        <v>#N/A</v>
      </c>
      <c r="J436" s="84" t="e">
        <f>VLOOKUP($H436,'Emission Factors'!$B:$E,3,FALSE)</f>
        <v>#N/A</v>
      </c>
      <c r="K436" s="84" t="e">
        <f>VLOOKUP($H436,'Emission Factors'!$B:$E,4,FALSE)</f>
        <v>#N/A</v>
      </c>
      <c r="L436" s="33"/>
      <c r="M436" s="33"/>
      <c r="N436" s="77"/>
      <c r="O436" s="77"/>
      <c r="P436" s="77"/>
      <c r="Q436" s="86"/>
      <c r="R436" s="107" t="e">
        <f>VLOOKUP(I436,'Emission Factors'!C:M,11,FALSE)</f>
        <v>#N/A</v>
      </c>
      <c r="S436" s="109">
        <f>SUMIF('Emission Factors'!$C:$C,'Sample Report Format'!$I436,'Emission Factors'!$M:$M)*SUMIF('Emission Factors'!$C:$C,'Sample Report Format'!$I436,'Emission Factors'!F:F)*$L436/2000</f>
        <v>0</v>
      </c>
      <c r="T436" s="103">
        <f>SUMIF('Emission Factors'!$C:$C,'Sample Report Format'!$I436,'Emission Factors'!$M:$M)*SUMIF('Emission Factors'!$C:$C,'Sample Report Format'!$I436,'Emission Factors'!G:G)*$L436/2000</f>
        <v>0</v>
      </c>
      <c r="U436" s="103">
        <f>SUMIF('Emission Factors'!$C:$C,'Sample Report Format'!$I436,'Emission Factors'!$M:$M)*SUMIF('Emission Factors'!$C:$C,'Sample Report Format'!$I436,'Emission Factors'!H:H)*$L436/2000</f>
        <v>0</v>
      </c>
      <c r="V436" s="103">
        <f>SUMIF('Emission Factors'!$C:$C,'Sample Report Format'!$I436,'Emission Factors'!$M:$M)*SUMIF('Emission Factors'!$C:$C,'Sample Report Format'!$I436,'Emission Factors'!I:I)*$L436/2000</f>
        <v>0</v>
      </c>
      <c r="W436" s="103">
        <f>SUMIF('Emission Factors'!$C:$C,'Sample Report Format'!$I436,'Emission Factors'!$M:$M)*SUMIF('Emission Factors'!$C:$C,'Sample Report Format'!$I436,'Emission Factors'!J:J)*$L436/2000</f>
        <v>0</v>
      </c>
      <c r="X436" s="103">
        <f>SUMIF('Emission Factors'!$C:$C,'Sample Report Format'!$I436,'Emission Factors'!$M:$M)*SUMIF('Emission Factors'!$C:$C,'Sample Report Format'!$I436,'Emission Factors'!K:K)*$L436/2000</f>
        <v>0</v>
      </c>
      <c r="Y436" s="104">
        <f>SUMIF('Emission Factors'!$C:$C,'Sample Report Format'!$I436,'Emission Factors'!$M:$M)*SUMIF('Emission Factors'!$C:$C,'Sample Report Format'!$I436,'Emission Factors'!L:L)*$L436/2000</f>
        <v>0</v>
      </c>
    </row>
    <row r="437" spans="1:25" ht="12.75">
      <c r="A437" s="85"/>
      <c r="B437" s="132"/>
      <c r="C437" s="98" t="e">
        <f>VLOOKUP(B437,'CO AB Dis id'!E431:F445,2,FALSE)</f>
        <v>#N/A</v>
      </c>
      <c r="D437" s="132"/>
      <c r="E437" s="98" t="e">
        <f>VLOOKUP(D437,'CO AB Dis id'!E448:F482,2,FALSE)</f>
        <v>#N/A</v>
      </c>
      <c r="F437" s="33"/>
      <c r="G437" s="98" t="e">
        <f>VLOOKUP(F437,'CO AB Dis id'!$B$4:$C$61,2,FALSE)</f>
        <v>#N/A</v>
      </c>
      <c r="H437" s="33"/>
      <c r="I437" s="84" t="e">
        <f>VLOOKUP($H437,'Emission Factors'!$B:$E,2,FALSE)</f>
        <v>#N/A</v>
      </c>
      <c r="J437" s="84" t="e">
        <f>VLOOKUP($H437,'Emission Factors'!$B:$E,3,FALSE)</f>
        <v>#N/A</v>
      </c>
      <c r="K437" s="84" t="e">
        <f>VLOOKUP($H437,'Emission Factors'!$B:$E,4,FALSE)</f>
        <v>#N/A</v>
      </c>
      <c r="L437" s="33"/>
      <c r="M437" s="33"/>
      <c r="N437" s="77"/>
      <c r="O437" s="77"/>
      <c r="P437" s="77"/>
      <c r="Q437" s="86"/>
      <c r="R437" s="107" t="e">
        <f>VLOOKUP(I437,'Emission Factors'!C:M,11,FALSE)</f>
        <v>#N/A</v>
      </c>
      <c r="S437" s="109">
        <f>SUMIF('Emission Factors'!$C:$C,'Sample Report Format'!$I437,'Emission Factors'!$M:$M)*SUMIF('Emission Factors'!$C:$C,'Sample Report Format'!$I437,'Emission Factors'!F:F)*$L437/2000</f>
        <v>0</v>
      </c>
      <c r="T437" s="103">
        <f>SUMIF('Emission Factors'!$C:$C,'Sample Report Format'!$I437,'Emission Factors'!$M:$M)*SUMIF('Emission Factors'!$C:$C,'Sample Report Format'!$I437,'Emission Factors'!G:G)*$L437/2000</f>
        <v>0</v>
      </c>
      <c r="U437" s="103">
        <f>SUMIF('Emission Factors'!$C:$C,'Sample Report Format'!$I437,'Emission Factors'!$M:$M)*SUMIF('Emission Factors'!$C:$C,'Sample Report Format'!$I437,'Emission Factors'!H:H)*$L437/2000</f>
        <v>0</v>
      </c>
      <c r="V437" s="103">
        <f>SUMIF('Emission Factors'!$C:$C,'Sample Report Format'!$I437,'Emission Factors'!$M:$M)*SUMIF('Emission Factors'!$C:$C,'Sample Report Format'!$I437,'Emission Factors'!I:I)*$L437/2000</f>
        <v>0</v>
      </c>
      <c r="W437" s="103">
        <f>SUMIF('Emission Factors'!$C:$C,'Sample Report Format'!$I437,'Emission Factors'!$M:$M)*SUMIF('Emission Factors'!$C:$C,'Sample Report Format'!$I437,'Emission Factors'!J:J)*$L437/2000</f>
        <v>0</v>
      </c>
      <c r="X437" s="103">
        <f>SUMIF('Emission Factors'!$C:$C,'Sample Report Format'!$I437,'Emission Factors'!$M:$M)*SUMIF('Emission Factors'!$C:$C,'Sample Report Format'!$I437,'Emission Factors'!K:K)*$L437/2000</f>
        <v>0</v>
      </c>
      <c r="Y437" s="104">
        <f>SUMIF('Emission Factors'!$C:$C,'Sample Report Format'!$I437,'Emission Factors'!$M:$M)*SUMIF('Emission Factors'!$C:$C,'Sample Report Format'!$I437,'Emission Factors'!L:L)*$L437/2000</f>
        <v>0</v>
      </c>
    </row>
    <row r="438" spans="1:25" ht="12.75">
      <c r="A438" s="85"/>
      <c r="B438" s="132"/>
      <c r="C438" s="98" t="e">
        <f>VLOOKUP(B438,'CO AB Dis id'!E432:F446,2,FALSE)</f>
        <v>#N/A</v>
      </c>
      <c r="D438" s="132"/>
      <c r="E438" s="98" t="e">
        <f>VLOOKUP(D438,'CO AB Dis id'!E449:F483,2,FALSE)</f>
        <v>#N/A</v>
      </c>
      <c r="F438" s="33"/>
      <c r="G438" s="98" t="e">
        <f>VLOOKUP(F438,'CO AB Dis id'!$B$4:$C$61,2,FALSE)</f>
        <v>#N/A</v>
      </c>
      <c r="H438" s="33"/>
      <c r="I438" s="84" t="e">
        <f>VLOOKUP($H438,'Emission Factors'!$B:$E,2,FALSE)</f>
        <v>#N/A</v>
      </c>
      <c r="J438" s="84" t="e">
        <f>VLOOKUP($H438,'Emission Factors'!$B:$E,3,FALSE)</f>
        <v>#N/A</v>
      </c>
      <c r="K438" s="84" t="e">
        <f>VLOOKUP($H438,'Emission Factors'!$B:$E,4,FALSE)</f>
        <v>#N/A</v>
      </c>
      <c r="L438" s="33"/>
      <c r="M438" s="33"/>
      <c r="N438" s="77"/>
      <c r="O438" s="77"/>
      <c r="P438" s="77"/>
      <c r="Q438" s="86"/>
      <c r="R438" s="107" t="e">
        <f>VLOOKUP(I438,'Emission Factors'!C:M,11,FALSE)</f>
        <v>#N/A</v>
      </c>
      <c r="S438" s="109">
        <f>SUMIF('Emission Factors'!$C:$C,'Sample Report Format'!$I438,'Emission Factors'!$M:$M)*SUMIF('Emission Factors'!$C:$C,'Sample Report Format'!$I438,'Emission Factors'!F:F)*$L438/2000</f>
        <v>0</v>
      </c>
      <c r="T438" s="103">
        <f>SUMIF('Emission Factors'!$C:$C,'Sample Report Format'!$I438,'Emission Factors'!$M:$M)*SUMIF('Emission Factors'!$C:$C,'Sample Report Format'!$I438,'Emission Factors'!G:G)*$L438/2000</f>
        <v>0</v>
      </c>
      <c r="U438" s="103">
        <f>SUMIF('Emission Factors'!$C:$C,'Sample Report Format'!$I438,'Emission Factors'!$M:$M)*SUMIF('Emission Factors'!$C:$C,'Sample Report Format'!$I438,'Emission Factors'!H:H)*$L438/2000</f>
        <v>0</v>
      </c>
      <c r="V438" s="103">
        <f>SUMIF('Emission Factors'!$C:$C,'Sample Report Format'!$I438,'Emission Factors'!$M:$M)*SUMIF('Emission Factors'!$C:$C,'Sample Report Format'!$I438,'Emission Factors'!I:I)*$L438/2000</f>
        <v>0</v>
      </c>
      <c r="W438" s="103">
        <f>SUMIF('Emission Factors'!$C:$C,'Sample Report Format'!$I438,'Emission Factors'!$M:$M)*SUMIF('Emission Factors'!$C:$C,'Sample Report Format'!$I438,'Emission Factors'!J:J)*$L438/2000</f>
        <v>0</v>
      </c>
      <c r="X438" s="103">
        <f>SUMIF('Emission Factors'!$C:$C,'Sample Report Format'!$I438,'Emission Factors'!$M:$M)*SUMIF('Emission Factors'!$C:$C,'Sample Report Format'!$I438,'Emission Factors'!K:K)*$L438/2000</f>
        <v>0</v>
      </c>
      <c r="Y438" s="104">
        <f>SUMIF('Emission Factors'!$C:$C,'Sample Report Format'!$I438,'Emission Factors'!$M:$M)*SUMIF('Emission Factors'!$C:$C,'Sample Report Format'!$I438,'Emission Factors'!L:L)*$L438/2000</f>
        <v>0</v>
      </c>
    </row>
    <row r="439" spans="1:25" ht="12.75">
      <c r="A439" s="85"/>
      <c r="B439" s="132"/>
      <c r="C439" s="98" t="e">
        <f>VLOOKUP(B439,'CO AB Dis id'!E433:F447,2,FALSE)</f>
        <v>#N/A</v>
      </c>
      <c r="D439" s="132"/>
      <c r="E439" s="98" t="e">
        <f>VLOOKUP(D439,'CO AB Dis id'!E450:F484,2,FALSE)</f>
        <v>#N/A</v>
      </c>
      <c r="F439" s="33"/>
      <c r="G439" s="98" t="e">
        <f>VLOOKUP(F439,'CO AB Dis id'!$B$4:$C$61,2,FALSE)</f>
        <v>#N/A</v>
      </c>
      <c r="H439" s="33"/>
      <c r="I439" s="84" t="e">
        <f>VLOOKUP($H439,'Emission Factors'!$B:$E,2,FALSE)</f>
        <v>#N/A</v>
      </c>
      <c r="J439" s="84" t="e">
        <f>VLOOKUP($H439,'Emission Factors'!$B:$E,3,FALSE)</f>
        <v>#N/A</v>
      </c>
      <c r="K439" s="84" t="e">
        <f>VLOOKUP($H439,'Emission Factors'!$B:$E,4,FALSE)</f>
        <v>#N/A</v>
      </c>
      <c r="L439" s="33"/>
      <c r="M439" s="33"/>
      <c r="N439" s="77"/>
      <c r="O439" s="77"/>
      <c r="P439" s="77"/>
      <c r="Q439" s="86"/>
      <c r="R439" s="107" t="e">
        <f>VLOOKUP(I439,'Emission Factors'!C:M,11,FALSE)</f>
        <v>#N/A</v>
      </c>
      <c r="S439" s="109">
        <f>SUMIF('Emission Factors'!$C:$C,'Sample Report Format'!$I439,'Emission Factors'!$M:$M)*SUMIF('Emission Factors'!$C:$C,'Sample Report Format'!$I439,'Emission Factors'!F:F)*$L439/2000</f>
        <v>0</v>
      </c>
      <c r="T439" s="103">
        <f>SUMIF('Emission Factors'!$C:$C,'Sample Report Format'!$I439,'Emission Factors'!$M:$M)*SUMIF('Emission Factors'!$C:$C,'Sample Report Format'!$I439,'Emission Factors'!G:G)*$L439/2000</f>
        <v>0</v>
      </c>
      <c r="U439" s="103">
        <f>SUMIF('Emission Factors'!$C:$C,'Sample Report Format'!$I439,'Emission Factors'!$M:$M)*SUMIF('Emission Factors'!$C:$C,'Sample Report Format'!$I439,'Emission Factors'!H:H)*$L439/2000</f>
        <v>0</v>
      </c>
      <c r="V439" s="103">
        <f>SUMIF('Emission Factors'!$C:$C,'Sample Report Format'!$I439,'Emission Factors'!$M:$M)*SUMIF('Emission Factors'!$C:$C,'Sample Report Format'!$I439,'Emission Factors'!I:I)*$L439/2000</f>
        <v>0</v>
      </c>
      <c r="W439" s="103">
        <f>SUMIF('Emission Factors'!$C:$C,'Sample Report Format'!$I439,'Emission Factors'!$M:$M)*SUMIF('Emission Factors'!$C:$C,'Sample Report Format'!$I439,'Emission Factors'!J:J)*$L439/2000</f>
        <v>0</v>
      </c>
      <c r="X439" s="103">
        <f>SUMIF('Emission Factors'!$C:$C,'Sample Report Format'!$I439,'Emission Factors'!$M:$M)*SUMIF('Emission Factors'!$C:$C,'Sample Report Format'!$I439,'Emission Factors'!K:K)*$L439/2000</f>
        <v>0</v>
      </c>
      <c r="Y439" s="104">
        <f>SUMIF('Emission Factors'!$C:$C,'Sample Report Format'!$I439,'Emission Factors'!$M:$M)*SUMIF('Emission Factors'!$C:$C,'Sample Report Format'!$I439,'Emission Factors'!L:L)*$L439/2000</f>
        <v>0</v>
      </c>
    </row>
    <row r="440" spans="1:25" ht="12.75">
      <c r="A440" s="85"/>
      <c r="B440" s="132"/>
      <c r="C440" s="98" t="e">
        <f>VLOOKUP(B440,'CO AB Dis id'!E434:F448,2,FALSE)</f>
        <v>#N/A</v>
      </c>
      <c r="D440" s="132"/>
      <c r="E440" s="98" t="e">
        <f>VLOOKUP(D440,'CO AB Dis id'!E451:F485,2,FALSE)</f>
        <v>#N/A</v>
      </c>
      <c r="F440" s="33"/>
      <c r="G440" s="98" t="e">
        <f>VLOOKUP(F440,'CO AB Dis id'!$B$4:$C$61,2,FALSE)</f>
        <v>#N/A</v>
      </c>
      <c r="H440" s="33"/>
      <c r="I440" s="84" t="e">
        <f>VLOOKUP($H440,'Emission Factors'!$B:$E,2,FALSE)</f>
        <v>#N/A</v>
      </c>
      <c r="J440" s="84" t="e">
        <f>VLOOKUP($H440,'Emission Factors'!$B:$E,3,FALSE)</f>
        <v>#N/A</v>
      </c>
      <c r="K440" s="84" t="e">
        <f>VLOOKUP($H440,'Emission Factors'!$B:$E,4,FALSE)</f>
        <v>#N/A</v>
      </c>
      <c r="L440" s="33"/>
      <c r="M440" s="33"/>
      <c r="N440" s="77"/>
      <c r="O440" s="77"/>
      <c r="P440" s="77"/>
      <c r="Q440" s="86"/>
      <c r="R440" s="107" t="e">
        <f>VLOOKUP(I440,'Emission Factors'!C:M,11,FALSE)</f>
        <v>#N/A</v>
      </c>
      <c r="S440" s="109">
        <f>SUMIF('Emission Factors'!$C:$C,'Sample Report Format'!$I440,'Emission Factors'!$M:$M)*SUMIF('Emission Factors'!$C:$C,'Sample Report Format'!$I440,'Emission Factors'!F:F)*$L440/2000</f>
        <v>0</v>
      </c>
      <c r="T440" s="103">
        <f>SUMIF('Emission Factors'!$C:$C,'Sample Report Format'!$I440,'Emission Factors'!$M:$M)*SUMIF('Emission Factors'!$C:$C,'Sample Report Format'!$I440,'Emission Factors'!G:G)*$L440/2000</f>
        <v>0</v>
      </c>
      <c r="U440" s="103">
        <f>SUMIF('Emission Factors'!$C:$C,'Sample Report Format'!$I440,'Emission Factors'!$M:$M)*SUMIF('Emission Factors'!$C:$C,'Sample Report Format'!$I440,'Emission Factors'!H:H)*$L440/2000</f>
        <v>0</v>
      </c>
      <c r="V440" s="103">
        <f>SUMIF('Emission Factors'!$C:$C,'Sample Report Format'!$I440,'Emission Factors'!$M:$M)*SUMIF('Emission Factors'!$C:$C,'Sample Report Format'!$I440,'Emission Factors'!I:I)*$L440/2000</f>
        <v>0</v>
      </c>
      <c r="W440" s="103">
        <f>SUMIF('Emission Factors'!$C:$C,'Sample Report Format'!$I440,'Emission Factors'!$M:$M)*SUMIF('Emission Factors'!$C:$C,'Sample Report Format'!$I440,'Emission Factors'!J:J)*$L440/2000</f>
        <v>0</v>
      </c>
      <c r="X440" s="103">
        <f>SUMIF('Emission Factors'!$C:$C,'Sample Report Format'!$I440,'Emission Factors'!$M:$M)*SUMIF('Emission Factors'!$C:$C,'Sample Report Format'!$I440,'Emission Factors'!K:K)*$L440/2000</f>
        <v>0</v>
      </c>
      <c r="Y440" s="104">
        <f>SUMIF('Emission Factors'!$C:$C,'Sample Report Format'!$I440,'Emission Factors'!$M:$M)*SUMIF('Emission Factors'!$C:$C,'Sample Report Format'!$I440,'Emission Factors'!L:L)*$L440/2000</f>
        <v>0</v>
      </c>
    </row>
    <row r="441" spans="1:25" ht="12.75">
      <c r="A441" s="85"/>
      <c r="B441" s="132"/>
      <c r="C441" s="98" t="e">
        <f>VLOOKUP(B441,'CO AB Dis id'!E435:F449,2,FALSE)</f>
        <v>#N/A</v>
      </c>
      <c r="D441" s="132"/>
      <c r="E441" s="98" t="e">
        <f>VLOOKUP(D441,'CO AB Dis id'!E452:F486,2,FALSE)</f>
        <v>#N/A</v>
      </c>
      <c r="F441" s="33"/>
      <c r="G441" s="98" t="e">
        <f>VLOOKUP(F441,'CO AB Dis id'!$B$4:$C$61,2,FALSE)</f>
        <v>#N/A</v>
      </c>
      <c r="H441" s="33"/>
      <c r="I441" s="84" t="e">
        <f>VLOOKUP($H441,'Emission Factors'!$B:$E,2,FALSE)</f>
        <v>#N/A</v>
      </c>
      <c r="J441" s="84" t="e">
        <f>VLOOKUP($H441,'Emission Factors'!$B:$E,3,FALSE)</f>
        <v>#N/A</v>
      </c>
      <c r="K441" s="84" t="e">
        <f>VLOOKUP($H441,'Emission Factors'!$B:$E,4,FALSE)</f>
        <v>#N/A</v>
      </c>
      <c r="L441" s="33"/>
      <c r="M441" s="33"/>
      <c r="N441" s="77"/>
      <c r="O441" s="77"/>
      <c r="P441" s="77"/>
      <c r="Q441" s="86"/>
      <c r="R441" s="107" t="e">
        <f>VLOOKUP(I441,'Emission Factors'!C:M,11,FALSE)</f>
        <v>#N/A</v>
      </c>
      <c r="S441" s="109">
        <f>SUMIF('Emission Factors'!$C:$C,'Sample Report Format'!$I441,'Emission Factors'!$M:$M)*SUMIF('Emission Factors'!$C:$C,'Sample Report Format'!$I441,'Emission Factors'!F:F)*$L441/2000</f>
        <v>0</v>
      </c>
      <c r="T441" s="103">
        <f>SUMIF('Emission Factors'!$C:$C,'Sample Report Format'!$I441,'Emission Factors'!$M:$M)*SUMIF('Emission Factors'!$C:$C,'Sample Report Format'!$I441,'Emission Factors'!G:G)*$L441/2000</f>
        <v>0</v>
      </c>
      <c r="U441" s="103">
        <f>SUMIF('Emission Factors'!$C:$C,'Sample Report Format'!$I441,'Emission Factors'!$M:$M)*SUMIF('Emission Factors'!$C:$C,'Sample Report Format'!$I441,'Emission Factors'!H:H)*$L441/2000</f>
        <v>0</v>
      </c>
      <c r="V441" s="103">
        <f>SUMIF('Emission Factors'!$C:$C,'Sample Report Format'!$I441,'Emission Factors'!$M:$M)*SUMIF('Emission Factors'!$C:$C,'Sample Report Format'!$I441,'Emission Factors'!I:I)*$L441/2000</f>
        <v>0</v>
      </c>
      <c r="W441" s="103">
        <f>SUMIF('Emission Factors'!$C:$C,'Sample Report Format'!$I441,'Emission Factors'!$M:$M)*SUMIF('Emission Factors'!$C:$C,'Sample Report Format'!$I441,'Emission Factors'!J:J)*$L441/2000</f>
        <v>0</v>
      </c>
      <c r="X441" s="103">
        <f>SUMIF('Emission Factors'!$C:$C,'Sample Report Format'!$I441,'Emission Factors'!$M:$M)*SUMIF('Emission Factors'!$C:$C,'Sample Report Format'!$I441,'Emission Factors'!K:K)*$L441/2000</f>
        <v>0</v>
      </c>
      <c r="Y441" s="104">
        <f>SUMIF('Emission Factors'!$C:$C,'Sample Report Format'!$I441,'Emission Factors'!$M:$M)*SUMIF('Emission Factors'!$C:$C,'Sample Report Format'!$I441,'Emission Factors'!L:L)*$L441/2000</f>
        <v>0</v>
      </c>
    </row>
    <row r="442" spans="1:25" ht="12.75">
      <c r="A442" s="85"/>
      <c r="B442" s="132"/>
      <c r="C442" s="98" t="e">
        <f>VLOOKUP(B442,'CO AB Dis id'!E436:F450,2,FALSE)</f>
        <v>#N/A</v>
      </c>
      <c r="D442" s="132"/>
      <c r="E442" s="98" t="e">
        <f>VLOOKUP(D442,'CO AB Dis id'!E453:F487,2,FALSE)</f>
        <v>#N/A</v>
      </c>
      <c r="F442" s="33"/>
      <c r="G442" s="98" t="e">
        <f>VLOOKUP(F442,'CO AB Dis id'!$B$4:$C$61,2,FALSE)</f>
        <v>#N/A</v>
      </c>
      <c r="H442" s="33"/>
      <c r="I442" s="84" t="e">
        <f>VLOOKUP($H442,'Emission Factors'!$B:$E,2,FALSE)</f>
        <v>#N/A</v>
      </c>
      <c r="J442" s="84" t="e">
        <f>VLOOKUP($H442,'Emission Factors'!$B:$E,3,FALSE)</f>
        <v>#N/A</v>
      </c>
      <c r="K442" s="84" t="e">
        <f>VLOOKUP($H442,'Emission Factors'!$B:$E,4,FALSE)</f>
        <v>#N/A</v>
      </c>
      <c r="L442" s="33"/>
      <c r="M442" s="33"/>
      <c r="N442" s="77"/>
      <c r="O442" s="77"/>
      <c r="P442" s="77"/>
      <c r="Q442" s="86"/>
      <c r="R442" s="107" t="e">
        <f>VLOOKUP(I442,'Emission Factors'!C:M,11,FALSE)</f>
        <v>#N/A</v>
      </c>
      <c r="S442" s="109">
        <f>SUMIF('Emission Factors'!$C:$C,'Sample Report Format'!$I442,'Emission Factors'!$M:$M)*SUMIF('Emission Factors'!$C:$C,'Sample Report Format'!$I442,'Emission Factors'!F:F)*$L442/2000</f>
        <v>0</v>
      </c>
      <c r="T442" s="103">
        <f>SUMIF('Emission Factors'!$C:$C,'Sample Report Format'!$I442,'Emission Factors'!$M:$M)*SUMIF('Emission Factors'!$C:$C,'Sample Report Format'!$I442,'Emission Factors'!G:G)*$L442/2000</f>
        <v>0</v>
      </c>
      <c r="U442" s="103">
        <f>SUMIF('Emission Factors'!$C:$C,'Sample Report Format'!$I442,'Emission Factors'!$M:$M)*SUMIF('Emission Factors'!$C:$C,'Sample Report Format'!$I442,'Emission Factors'!H:H)*$L442/2000</f>
        <v>0</v>
      </c>
      <c r="V442" s="103">
        <f>SUMIF('Emission Factors'!$C:$C,'Sample Report Format'!$I442,'Emission Factors'!$M:$M)*SUMIF('Emission Factors'!$C:$C,'Sample Report Format'!$I442,'Emission Factors'!I:I)*$L442/2000</f>
        <v>0</v>
      </c>
      <c r="W442" s="103">
        <f>SUMIF('Emission Factors'!$C:$C,'Sample Report Format'!$I442,'Emission Factors'!$M:$M)*SUMIF('Emission Factors'!$C:$C,'Sample Report Format'!$I442,'Emission Factors'!J:J)*$L442/2000</f>
        <v>0</v>
      </c>
      <c r="X442" s="103">
        <f>SUMIF('Emission Factors'!$C:$C,'Sample Report Format'!$I442,'Emission Factors'!$M:$M)*SUMIF('Emission Factors'!$C:$C,'Sample Report Format'!$I442,'Emission Factors'!K:K)*$L442/2000</f>
        <v>0</v>
      </c>
      <c r="Y442" s="104">
        <f>SUMIF('Emission Factors'!$C:$C,'Sample Report Format'!$I442,'Emission Factors'!$M:$M)*SUMIF('Emission Factors'!$C:$C,'Sample Report Format'!$I442,'Emission Factors'!L:L)*$L442/2000</f>
        <v>0</v>
      </c>
    </row>
    <row r="443" spans="1:25" ht="12.75">
      <c r="A443" s="85"/>
      <c r="B443" s="132"/>
      <c r="C443" s="98" t="e">
        <f>VLOOKUP(B443,'CO AB Dis id'!E437:F451,2,FALSE)</f>
        <v>#N/A</v>
      </c>
      <c r="D443" s="132"/>
      <c r="E443" s="98" t="e">
        <f>VLOOKUP(D443,'CO AB Dis id'!E454:F488,2,FALSE)</f>
        <v>#N/A</v>
      </c>
      <c r="F443" s="33"/>
      <c r="G443" s="98" t="e">
        <f>VLOOKUP(F443,'CO AB Dis id'!$B$4:$C$61,2,FALSE)</f>
        <v>#N/A</v>
      </c>
      <c r="H443" s="33"/>
      <c r="I443" s="84" t="e">
        <f>VLOOKUP($H443,'Emission Factors'!$B:$E,2,FALSE)</f>
        <v>#N/A</v>
      </c>
      <c r="J443" s="84" t="e">
        <f>VLOOKUP($H443,'Emission Factors'!$B:$E,3,FALSE)</f>
        <v>#N/A</v>
      </c>
      <c r="K443" s="84" t="e">
        <f>VLOOKUP($H443,'Emission Factors'!$B:$E,4,FALSE)</f>
        <v>#N/A</v>
      </c>
      <c r="L443" s="33"/>
      <c r="M443" s="33"/>
      <c r="N443" s="77"/>
      <c r="O443" s="77"/>
      <c r="P443" s="77"/>
      <c r="Q443" s="86"/>
      <c r="R443" s="107" t="e">
        <f>VLOOKUP(I443,'Emission Factors'!C:M,11,FALSE)</f>
        <v>#N/A</v>
      </c>
      <c r="S443" s="109">
        <f>SUMIF('Emission Factors'!$C:$C,'Sample Report Format'!$I443,'Emission Factors'!$M:$M)*SUMIF('Emission Factors'!$C:$C,'Sample Report Format'!$I443,'Emission Factors'!F:F)*$L443/2000</f>
        <v>0</v>
      </c>
      <c r="T443" s="103">
        <f>SUMIF('Emission Factors'!$C:$C,'Sample Report Format'!$I443,'Emission Factors'!$M:$M)*SUMIF('Emission Factors'!$C:$C,'Sample Report Format'!$I443,'Emission Factors'!G:G)*$L443/2000</f>
        <v>0</v>
      </c>
      <c r="U443" s="103">
        <f>SUMIF('Emission Factors'!$C:$C,'Sample Report Format'!$I443,'Emission Factors'!$M:$M)*SUMIF('Emission Factors'!$C:$C,'Sample Report Format'!$I443,'Emission Factors'!H:H)*$L443/2000</f>
        <v>0</v>
      </c>
      <c r="V443" s="103">
        <f>SUMIF('Emission Factors'!$C:$C,'Sample Report Format'!$I443,'Emission Factors'!$M:$M)*SUMIF('Emission Factors'!$C:$C,'Sample Report Format'!$I443,'Emission Factors'!I:I)*$L443/2000</f>
        <v>0</v>
      </c>
      <c r="W443" s="103">
        <f>SUMIF('Emission Factors'!$C:$C,'Sample Report Format'!$I443,'Emission Factors'!$M:$M)*SUMIF('Emission Factors'!$C:$C,'Sample Report Format'!$I443,'Emission Factors'!J:J)*$L443/2000</f>
        <v>0</v>
      </c>
      <c r="X443" s="103">
        <f>SUMIF('Emission Factors'!$C:$C,'Sample Report Format'!$I443,'Emission Factors'!$M:$M)*SUMIF('Emission Factors'!$C:$C,'Sample Report Format'!$I443,'Emission Factors'!K:K)*$L443/2000</f>
        <v>0</v>
      </c>
      <c r="Y443" s="104">
        <f>SUMIF('Emission Factors'!$C:$C,'Sample Report Format'!$I443,'Emission Factors'!$M:$M)*SUMIF('Emission Factors'!$C:$C,'Sample Report Format'!$I443,'Emission Factors'!L:L)*$L443/2000</f>
        <v>0</v>
      </c>
    </row>
    <row r="444" spans="1:25" ht="12.75">
      <c r="A444" s="85"/>
      <c r="B444" s="132"/>
      <c r="C444" s="98" t="e">
        <f>VLOOKUP(B444,'CO AB Dis id'!E438:F452,2,FALSE)</f>
        <v>#N/A</v>
      </c>
      <c r="D444" s="132"/>
      <c r="E444" s="98" t="e">
        <f>VLOOKUP(D444,'CO AB Dis id'!E455:F489,2,FALSE)</f>
        <v>#N/A</v>
      </c>
      <c r="F444" s="33"/>
      <c r="G444" s="98" t="e">
        <f>VLOOKUP(F444,'CO AB Dis id'!$B$4:$C$61,2,FALSE)</f>
        <v>#N/A</v>
      </c>
      <c r="H444" s="33"/>
      <c r="I444" s="84" t="e">
        <f>VLOOKUP($H444,'Emission Factors'!$B:$E,2,FALSE)</f>
        <v>#N/A</v>
      </c>
      <c r="J444" s="84" t="e">
        <f>VLOOKUP($H444,'Emission Factors'!$B:$E,3,FALSE)</f>
        <v>#N/A</v>
      </c>
      <c r="K444" s="84" t="e">
        <f>VLOOKUP($H444,'Emission Factors'!$B:$E,4,FALSE)</f>
        <v>#N/A</v>
      </c>
      <c r="L444" s="33"/>
      <c r="M444" s="33"/>
      <c r="N444" s="77"/>
      <c r="O444" s="77"/>
      <c r="P444" s="77"/>
      <c r="Q444" s="86"/>
      <c r="R444" s="107" t="e">
        <f>VLOOKUP(I444,'Emission Factors'!C:M,11,FALSE)</f>
        <v>#N/A</v>
      </c>
      <c r="S444" s="109">
        <f>SUMIF('Emission Factors'!$C:$C,'Sample Report Format'!$I444,'Emission Factors'!$M:$M)*SUMIF('Emission Factors'!$C:$C,'Sample Report Format'!$I444,'Emission Factors'!F:F)*$L444/2000</f>
        <v>0</v>
      </c>
      <c r="T444" s="103">
        <f>SUMIF('Emission Factors'!$C:$C,'Sample Report Format'!$I444,'Emission Factors'!$M:$M)*SUMIF('Emission Factors'!$C:$C,'Sample Report Format'!$I444,'Emission Factors'!G:G)*$L444/2000</f>
        <v>0</v>
      </c>
      <c r="U444" s="103">
        <f>SUMIF('Emission Factors'!$C:$C,'Sample Report Format'!$I444,'Emission Factors'!$M:$M)*SUMIF('Emission Factors'!$C:$C,'Sample Report Format'!$I444,'Emission Factors'!H:H)*$L444/2000</f>
        <v>0</v>
      </c>
      <c r="V444" s="103">
        <f>SUMIF('Emission Factors'!$C:$C,'Sample Report Format'!$I444,'Emission Factors'!$M:$M)*SUMIF('Emission Factors'!$C:$C,'Sample Report Format'!$I444,'Emission Factors'!I:I)*$L444/2000</f>
        <v>0</v>
      </c>
      <c r="W444" s="103">
        <f>SUMIF('Emission Factors'!$C:$C,'Sample Report Format'!$I444,'Emission Factors'!$M:$M)*SUMIF('Emission Factors'!$C:$C,'Sample Report Format'!$I444,'Emission Factors'!J:J)*$L444/2000</f>
        <v>0</v>
      </c>
      <c r="X444" s="103">
        <f>SUMIF('Emission Factors'!$C:$C,'Sample Report Format'!$I444,'Emission Factors'!$M:$M)*SUMIF('Emission Factors'!$C:$C,'Sample Report Format'!$I444,'Emission Factors'!K:K)*$L444/2000</f>
        <v>0</v>
      </c>
      <c r="Y444" s="104">
        <f>SUMIF('Emission Factors'!$C:$C,'Sample Report Format'!$I444,'Emission Factors'!$M:$M)*SUMIF('Emission Factors'!$C:$C,'Sample Report Format'!$I444,'Emission Factors'!L:L)*$L444/2000</f>
        <v>0</v>
      </c>
    </row>
    <row r="445" spans="1:25" ht="12.75">
      <c r="A445" s="85"/>
      <c r="B445" s="132"/>
      <c r="C445" s="98" t="e">
        <f>VLOOKUP(B445,'CO AB Dis id'!E439:F453,2,FALSE)</f>
        <v>#N/A</v>
      </c>
      <c r="D445" s="132"/>
      <c r="E445" s="98" t="e">
        <f>VLOOKUP(D445,'CO AB Dis id'!E456:F490,2,FALSE)</f>
        <v>#N/A</v>
      </c>
      <c r="F445" s="33"/>
      <c r="G445" s="98" t="e">
        <f>VLOOKUP(F445,'CO AB Dis id'!$B$4:$C$61,2,FALSE)</f>
        <v>#N/A</v>
      </c>
      <c r="H445" s="33"/>
      <c r="I445" s="84" t="e">
        <f>VLOOKUP($H445,'Emission Factors'!$B:$E,2,FALSE)</f>
        <v>#N/A</v>
      </c>
      <c r="J445" s="84" t="e">
        <f>VLOOKUP($H445,'Emission Factors'!$B:$E,3,FALSE)</f>
        <v>#N/A</v>
      </c>
      <c r="K445" s="84" t="e">
        <f>VLOOKUP($H445,'Emission Factors'!$B:$E,4,FALSE)</f>
        <v>#N/A</v>
      </c>
      <c r="L445" s="33"/>
      <c r="M445" s="33"/>
      <c r="N445" s="77"/>
      <c r="O445" s="77"/>
      <c r="P445" s="77"/>
      <c r="Q445" s="86"/>
      <c r="R445" s="107" t="e">
        <f>VLOOKUP(I445,'Emission Factors'!C:M,11,FALSE)</f>
        <v>#N/A</v>
      </c>
      <c r="S445" s="109">
        <f>SUMIF('Emission Factors'!$C:$C,'Sample Report Format'!$I445,'Emission Factors'!$M:$M)*SUMIF('Emission Factors'!$C:$C,'Sample Report Format'!$I445,'Emission Factors'!F:F)*$L445/2000</f>
        <v>0</v>
      </c>
      <c r="T445" s="103">
        <f>SUMIF('Emission Factors'!$C:$C,'Sample Report Format'!$I445,'Emission Factors'!$M:$M)*SUMIF('Emission Factors'!$C:$C,'Sample Report Format'!$I445,'Emission Factors'!G:G)*$L445/2000</f>
        <v>0</v>
      </c>
      <c r="U445" s="103">
        <f>SUMIF('Emission Factors'!$C:$C,'Sample Report Format'!$I445,'Emission Factors'!$M:$M)*SUMIF('Emission Factors'!$C:$C,'Sample Report Format'!$I445,'Emission Factors'!H:H)*$L445/2000</f>
        <v>0</v>
      </c>
      <c r="V445" s="103">
        <f>SUMIF('Emission Factors'!$C:$C,'Sample Report Format'!$I445,'Emission Factors'!$M:$M)*SUMIF('Emission Factors'!$C:$C,'Sample Report Format'!$I445,'Emission Factors'!I:I)*$L445/2000</f>
        <v>0</v>
      </c>
      <c r="W445" s="103">
        <f>SUMIF('Emission Factors'!$C:$C,'Sample Report Format'!$I445,'Emission Factors'!$M:$M)*SUMIF('Emission Factors'!$C:$C,'Sample Report Format'!$I445,'Emission Factors'!J:J)*$L445/2000</f>
        <v>0</v>
      </c>
      <c r="X445" s="103">
        <f>SUMIF('Emission Factors'!$C:$C,'Sample Report Format'!$I445,'Emission Factors'!$M:$M)*SUMIF('Emission Factors'!$C:$C,'Sample Report Format'!$I445,'Emission Factors'!K:K)*$L445/2000</f>
        <v>0</v>
      </c>
      <c r="Y445" s="104">
        <f>SUMIF('Emission Factors'!$C:$C,'Sample Report Format'!$I445,'Emission Factors'!$M:$M)*SUMIF('Emission Factors'!$C:$C,'Sample Report Format'!$I445,'Emission Factors'!L:L)*$L445/2000</f>
        <v>0</v>
      </c>
    </row>
    <row r="446" spans="1:25" ht="12.75">
      <c r="A446" s="85"/>
      <c r="B446" s="132"/>
      <c r="C446" s="98" t="e">
        <f>VLOOKUP(B446,'CO AB Dis id'!E440:F454,2,FALSE)</f>
        <v>#N/A</v>
      </c>
      <c r="D446" s="132"/>
      <c r="E446" s="98" t="e">
        <f>VLOOKUP(D446,'CO AB Dis id'!E457:F491,2,FALSE)</f>
        <v>#N/A</v>
      </c>
      <c r="F446" s="33"/>
      <c r="G446" s="98" t="e">
        <f>VLOOKUP(F446,'CO AB Dis id'!$B$4:$C$61,2,FALSE)</f>
        <v>#N/A</v>
      </c>
      <c r="H446" s="33"/>
      <c r="I446" s="84" t="e">
        <f>VLOOKUP($H446,'Emission Factors'!$B:$E,2,FALSE)</f>
        <v>#N/A</v>
      </c>
      <c r="J446" s="84" t="e">
        <f>VLOOKUP($H446,'Emission Factors'!$B:$E,3,FALSE)</f>
        <v>#N/A</v>
      </c>
      <c r="K446" s="84" t="e">
        <f>VLOOKUP($H446,'Emission Factors'!$B:$E,4,FALSE)</f>
        <v>#N/A</v>
      </c>
      <c r="L446" s="33"/>
      <c r="M446" s="33"/>
      <c r="N446" s="77"/>
      <c r="O446" s="77"/>
      <c r="P446" s="77"/>
      <c r="Q446" s="86"/>
      <c r="R446" s="107" t="e">
        <f>VLOOKUP(I446,'Emission Factors'!C:M,11,FALSE)</f>
        <v>#N/A</v>
      </c>
      <c r="S446" s="109">
        <f>SUMIF('Emission Factors'!$C:$C,'Sample Report Format'!$I446,'Emission Factors'!$M:$M)*SUMIF('Emission Factors'!$C:$C,'Sample Report Format'!$I446,'Emission Factors'!F:F)*$L446/2000</f>
        <v>0</v>
      </c>
      <c r="T446" s="103">
        <f>SUMIF('Emission Factors'!$C:$C,'Sample Report Format'!$I446,'Emission Factors'!$M:$M)*SUMIF('Emission Factors'!$C:$C,'Sample Report Format'!$I446,'Emission Factors'!G:G)*$L446/2000</f>
        <v>0</v>
      </c>
      <c r="U446" s="103">
        <f>SUMIF('Emission Factors'!$C:$C,'Sample Report Format'!$I446,'Emission Factors'!$M:$M)*SUMIF('Emission Factors'!$C:$C,'Sample Report Format'!$I446,'Emission Factors'!H:H)*$L446/2000</f>
        <v>0</v>
      </c>
      <c r="V446" s="103">
        <f>SUMIF('Emission Factors'!$C:$C,'Sample Report Format'!$I446,'Emission Factors'!$M:$M)*SUMIF('Emission Factors'!$C:$C,'Sample Report Format'!$I446,'Emission Factors'!I:I)*$L446/2000</f>
        <v>0</v>
      </c>
      <c r="W446" s="103">
        <f>SUMIF('Emission Factors'!$C:$C,'Sample Report Format'!$I446,'Emission Factors'!$M:$M)*SUMIF('Emission Factors'!$C:$C,'Sample Report Format'!$I446,'Emission Factors'!J:J)*$L446/2000</f>
        <v>0</v>
      </c>
      <c r="X446" s="103">
        <f>SUMIF('Emission Factors'!$C:$C,'Sample Report Format'!$I446,'Emission Factors'!$M:$M)*SUMIF('Emission Factors'!$C:$C,'Sample Report Format'!$I446,'Emission Factors'!K:K)*$L446/2000</f>
        <v>0</v>
      </c>
      <c r="Y446" s="104">
        <f>SUMIF('Emission Factors'!$C:$C,'Sample Report Format'!$I446,'Emission Factors'!$M:$M)*SUMIF('Emission Factors'!$C:$C,'Sample Report Format'!$I446,'Emission Factors'!L:L)*$L446/2000</f>
        <v>0</v>
      </c>
    </row>
    <row r="447" spans="1:25" ht="12.75">
      <c r="A447" s="85"/>
      <c r="B447" s="132"/>
      <c r="C447" s="98" t="e">
        <f>VLOOKUP(B447,'CO AB Dis id'!E441:F455,2,FALSE)</f>
        <v>#N/A</v>
      </c>
      <c r="D447" s="132"/>
      <c r="E447" s="98" t="e">
        <f>VLOOKUP(D447,'CO AB Dis id'!E458:F492,2,FALSE)</f>
        <v>#N/A</v>
      </c>
      <c r="F447" s="33"/>
      <c r="G447" s="98" t="e">
        <f>VLOOKUP(F447,'CO AB Dis id'!$B$4:$C$61,2,FALSE)</f>
        <v>#N/A</v>
      </c>
      <c r="H447" s="33"/>
      <c r="I447" s="84" t="e">
        <f>VLOOKUP($H447,'Emission Factors'!$B:$E,2,FALSE)</f>
        <v>#N/A</v>
      </c>
      <c r="J447" s="84" t="e">
        <f>VLOOKUP($H447,'Emission Factors'!$B:$E,3,FALSE)</f>
        <v>#N/A</v>
      </c>
      <c r="K447" s="84" t="e">
        <f>VLOOKUP($H447,'Emission Factors'!$B:$E,4,FALSE)</f>
        <v>#N/A</v>
      </c>
      <c r="L447" s="33"/>
      <c r="M447" s="33"/>
      <c r="N447" s="77"/>
      <c r="O447" s="77"/>
      <c r="P447" s="77"/>
      <c r="Q447" s="86"/>
      <c r="R447" s="107" t="e">
        <f>VLOOKUP(I447,'Emission Factors'!C:M,11,FALSE)</f>
        <v>#N/A</v>
      </c>
      <c r="S447" s="109">
        <f>SUMIF('Emission Factors'!$C:$C,'Sample Report Format'!$I447,'Emission Factors'!$M:$M)*SUMIF('Emission Factors'!$C:$C,'Sample Report Format'!$I447,'Emission Factors'!F:F)*$L447/2000</f>
        <v>0</v>
      </c>
      <c r="T447" s="103">
        <f>SUMIF('Emission Factors'!$C:$C,'Sample Report Format'!$I447,'Emission Factors'!$M:$M)*SUMIF('Emission Factors'!$C:$C,'Sample Report Format'!$I447,'Emission Factors'!G:G)*$L447/2000</f>
        <v>0</v>
      </c>
      <c r="U447" s="103">
        <f>SUMIF('Emission Factors'!$C:$C,'Sample Report Format'!$I447,'Emission Factors'!$M:$M)*SUMIF('Emission Factors'!$C:$C,'Sample Report Format'!$I447,'Emission Factors'!H:H)*$L447/2000</f>
        <v>0</v>
      </c>
      <c r="V447" s="103">
        <f>SUMIF('Emission Factors'!$C:$C,'Sample Report Format'!$I447,'Emission Factors'!$M:$M)*SUMIF('Emission Factors'!$C:$C,'Sample Report Format'!$I447,'Emission Factors'!I:I)*$L447/2000</f>
        <v>0</v>
      </c>
      <c r="W447" s="103">
        <f>SUMIF('Emission Factors'!$C:$C,'Sample Report Format'!$I447,'Emission Factors'!$M:$M)*SUMIF('Emission Factors'!$C:$C,'Sample Report Format'!$I447,'Emission Factors'!J:J)*$L447/2000</f>
        <v>0</v>
      </c>
      <c r="X447" s="103">
        <f>SUMIF('Emission Factors'!$C:$C,'Sample Report Format'!$I447,'Emission Factors'!$M:$M)*SUMIF('Emission Factors'!$C:$C,'Sample Report Format'!$I447,'Emission Factors'!K:K)*$L447/2000</f>
        <v>0</v>
      </c>
      <c r="Y447" s="104">
        <f>SUMIF('Emission Factors'!$C:$C,'Sample Report Format'!$I447,'Emission Factors'!$M:$M)*SUMIF('Emission Factors'!$C:$C,'Sample Report Format'!$I447,'Emission Factors'!L:L)*$L447/2000</f>
        <v>0</v>
      </c>
    </row>
    <row r="448" spans="1:25" ht="12.75">
      <c r="A448" s="85"/>
      <c r="B448" s="132"/>
      <c r="C448" s="98" t="e">
        <f>VLOOKUP(B448,'CO AB Dis id'!E442:F456,2,FALSE)</f>
        <v>#N/A</v>
      </c>
      <c r="D448" s="132"/>
      <c r="E448" s="98" t="e">
        <f>VLOOKUP(D448,'CO AB Dis id'!E459:F493,2,FALSE)</f>
        <v>#N/A</v>
      </c>
      <c r="F448" s="33"/>
      <c r="G448" s="98" t="e">
        <f>VLOOKUP(F448,'CO AB Dis id'!$B$4:$C$61,2,FALSE)</f>
        <v>#N/A</v>
      </c>
      <c r="H448" s="33"/>
      <c r="I448" s="84" t="e">
        <f>VLOOKUP($H448,'Emission Factors'!$B:$E,2,FALSE)</f>
        <v>#N/A</v>
      </c>
      <c r="J448" s="84" t="e">
        <f>VLOOKUP($H448,'Emission Factors'!$B:$E,3,FALSE)</f>
        <v>#N/A</v>
      </c>
      <c r="K448" s="84" t="e">
        <f>VLOOKUP($H448,'Emission Factors'!$B:$E,4,FALSE)</f>
        <v>#N/A</v>
      </c>
      <c r="L448" s="33"/>
      <c r="M448" s="33"/>
      <c r="N448" s="77"/>
      <c r="O448" s="77"/>
      <c r="P448" s="77"/>
      <c r="Q448" s="86"/>
      <c r="R448" s="107" t="e">
        <f>VLOOKUP(I448,'Emission Factors'!C:M,11,FALSE)</f>
        <v>#N/A</v>
      </c>
      <c r="S448" s="109">
        <f>SUMIF('Emission Factors'!$C:$C,'Sample Report Format'!$I448,'Emission Factors'!$M:$M)*SUMIF('Emission Factors'!$C:$C,'Sample Report Format'!$I448,'Emission Factors'!F:F)*$L448/2000</f>
        <v>0</v>
      </c>
      <c r="T448" s="103">
        <f>SUMIF('Emission Factors'!$C:$C,'Sample Report Format'!$I448,'Emission Factors'!$M:$M)*SUMIF('Emission Factors'!$C:$C,'Sample Report Format'!$I448,'Emission Factors'!G:G)*$L448/2000</f>
        <v>0</v>
      </c>
      <c r="U448" s="103">
        <f>SUMIF('Emission Factors'!$C:$C,'Sample Report Format'!$I448,'Emission Factors'!$M:$M)*SUMIF('Emission Factors'!$C:$C,'Sample Report Format'!$I448,'Emission Factors'!H:H)*$L448/2000</f>
        <v>0</v>
      </c>
      <c r="V448" s="103">
        <f>SUMIF('Emission Factors'!$C:$C,'Sample Report Format'!$I448,'Emission Factors'!$M:$M)*SUMIF('Emission Factors'!$C:$C,'Sample Report Format'!$I448,'Emission Factors'!I:I)*$L448/2000</f>
        <v>0</v>
      </c>
      <c r="W448" s="103">
        <f>SUMIF('Emission Factors'!$C:$C,'Sample Report Format'!$I448,'Emission Factors'!$M:$M)*SUMIF('Emission Factors'!$C:$C,'Sample Report Format'!$I448,'Emission Factors'!J:J)*$L448/2000</f>
        <v>0</v>
      </c>
      <c r="X448" s="103">
        <f>SUMIF('Emission Factors'!$C:$C,'Sample Report Format'!$I448,'Emission Factors'!$M:$M)*SUMIF('Emission Factors'!$C:$C,'Sample Report Format'!$I448,'Emission Factors'!K:K)*$L448/2000</f>
        <v>0</v>
      </c>
      <c r="Y448" s="104">
        <f>SUMIF('Emission Factors'!$C:$C,'Sample Report Format'!$I448,'Emission Factors'!$M:$M)*SUMIF('Emission Factors'!$C:$C,'Sample Report Format'!$I448,'Emission Factors'!L:L)*$L448/2000</f>
        <v>0</v>
      </c>
    </row>
    <row r="449" spans="1:25" ht="12.75">
      <c r="A449" s="85"/>
      <c r="B449" s="132"/>
      <c r="C449" s="98" t="e">
        <f>VLOOKUP(B449,'CO AB Dis id'!E443:F457,2,FALSE)</f>
        <v>#N/A</v>
      </c>
      <c r="D449" s="132"/>
      <c r="E449" s="98" t="e">
        <f>VLOOKUP(D449,'CO AB Dis id'!E460:F494,2,FALSE)</f>
        <v>#N/A</v>
      </c>
      <c r="F449" s="33"/>
      <c r="G449" s="98" t="e">
        <f>VLOOKUP(F449,'CO AB Dis id'!$B$4:$C$61,2,FALSE)</f>
        <v>#N/A</v>
      </c>
      <c r="H449" s="33"/>
      <c r="I449" s="84" t="e">
        <f>VLOOKUP($H449,'Emission Factors'!$B:$E,2,FALSE)</f>
        <v>#N/A</v>
      </c>
      <c r="J449" s="84" t="e">
        <f>VLOOKUP($H449,'Emission Factors'!$B:$E,3,FALSE)</f>
        <v>#N/A</v>
      </c>
      <c r="K449" s="84" t="e">
        <f>VLOOKUP($H449,'Emission Factors'!$B:$E,4,FALSE)</f>
        <v>#N/A</v>
      </c>
      <c r="L449" s="33"/>
      <c r="M449" s="33"/>
      <c r="N449" s="77"/>
      <c r="O449" s="77"/>
      <c r="P449" s="77"/>
      <c r="Q449" s="86"/>
      <c r="R449" s="107" t="e">
        <f>VLOOKUP(I449,'Emission Factors'!C:M,11,FALSE)</f>
        <v>#N/A</v>
      </c>
      <c r="S449" s="109">
        <f>SUMIF('Emission Factors'!$C:$C,'Sample Report Format'!$I449,'Emission Factors'!$M:$M)*SUMIF('Emission Factors'!$C:$C,'Sample Report Format'!$I449,'Emission Factors'!F:F)*$L449/2000</f>
        <v>0</v>
      </c>
      <c r="T449" s="103">
        <f>SUMIF('Emission Factors'!$C:$C,'Sample Report Format'!$I449,'Emission Factors'!$M:$M)*SUMIF('Emission Factors'!$C:$C,'Sample Report Format'!$I449,'Emission Factors'!G:G)*$L449/2000</f>
        <v>0</v>
      </c>
      <c r="U449" s="103">
        <f>SUMIF('Emission Factors'!$C:$C,'Sample Report Format'!$I449,'Emission Factors'!$M:$M)*SUMIF('Emission Factors'!$C:$C,'Sample Report Format'!$I449,'Emission Factors'!H:H)*$L449/2000</f>
        <v>0</v>
      </c>
      <c r="V449" s="103">
        <f>SUMIF('Emission Factors'!$C:$C,'Sample Report Format'!$I449,'Emission Factors'!$M:$M)*SUMIF('Emission Factors'!$C:$C,'Sample Report Format'!$I449,'Emission Factors'!I:I)*$L449/2000</f>
        <v>0</v>
      </c>
      <c r="W449" s="103">
        <f>SUMIF('Emission Factors'!$C:$C,'Sample Report Format'!$I449,'Emission Factors'!$M:$M)*SUMIF('Emission Factors'!$C:$C,'Sample Report Format'!$I449,'Emission Factors'!J:J)*$L449/2000</f>
        <v>0</v>
      </c>
      <c r="X449" s="103">
        <f>SUMIF('Emission Factors'!$C:$C,'Sample Report Format'!$I449,'Emission Factors'!$M:$M)*SUMIF('Emission Factors'!$C:$C,'Sample Report Format'!$I449,'Emission Factors'!K:K)*$L449/2000</f>
        <v>0</v>
      </c>
      <c r="Y449" s="104">
        <f>SUMIF('Emission Factors'!$C:$C,'Sample Report Format'!$I449,'Emission Factors'!$M:$M)*SUMIF('Emission Factors'!$C:$C,'Sample Report Format'!$I449,'Emission Factors'!L:L)*$L449/2000</f>
        <v>0</v>
      </c>
    </row>
    <row r="450" spans="1:25" ht="12.75">
      <c r="A450" s="85"/>
      <c r="B450" s="132"/>
      <c r="C450" s="98" t="e">
        <f>VLOOKUP(B450,'CO AB Dis id'!E444:F458,2,FALSE)</f>
        <v>#N/A</v>
      </c>
      <c r="D450" s="132"/>
      <c r="E450" s="98" t="e">
        <f>VLOOKUP(D450,'CO AB Dis id'!E461:F495,2,FALSE)</f>
        <v>#N/A</v>
      </c>
      <c r="F450" s="33"/>
      <c r="G450" s="98" t="e">
        <f>VLOOKUP(F450,'CO AB Dis id'!$B$4:$C$61,2,FALSE)</f>
        <v>#N/A</v>
      </c>
      <c r="H450" s="33"/>
      <c r="I450" s="84" t="e">
        <f>VLOOKUP($H450,'Emission Factors'!$B:$E,2,FALSE)</f>
        <v>#N/A</v>
      </c>
      <c r="J450" s="84" t="e">
        <f>VLOOKUP($H450,'Emission Factors'!$B:$E,3,FALSE)</f>
        <v>#N/A</v>
      </c>
      <c r="K450" s="84" t="e">
        <f>VLOOKUP($H450,'Emission Factors'!$B:$E,4,FALSE)</f>
        <v>#N/A</v>
      </c>
      <c r="L450" s="33"/>
      <c r="M450" s="33"/>
      <c r="N450" s="77"/>
      <c r="O450" s="77"/>
      <c r="P450" s="77"/>
      <c r="Q450" s="86"/>
      <c r="R450" s="107" t="e">
        <f>VLOOKUP(I450,'Emission Factors'!C:M,11,FALSE)</f>
        <v>#N/A</v>
      </c>
      <c r="S450" s="109">
        <f>SUMIF('Emission Factors'!$C:$C,'Sample Report Format'!$I450,'Emission Factors'!$M:$M)*SUMIF('Emission Factors'!$C:$C,'Sample Report Format'!$I450,'Emission Factors'!F:F)*$L450/2000</f>
        <v>0</v>
      </c>
      <c r="T450" s="103">
        <f>SUMIF('Emission Factors'!$C:$C,'Sample Report Format'!$I450,'Emission Factors'!$M:$M)*SUMIF('Emission Factors'!$C:$C,'Sample Report Format'!$I450,'Emission Factors'!G:G)*$L450/2000</f>
        <v>0</v>
      </c>
      <c r="U450" s="103">
        <f>SUMIF('Emission Factors'!$C:$C,'Sample Report Format'!$I450,'Emission Factors'!$M:$M)*SUMIF('Emission Factors'!$C:$C,'Sample Report Format'!$I450,'Emission Factors'!H:H)*$L450/2000</f>
        <v>0</v>
      </c>
      <c r="V450" s="103">
        <f>SUMIF('Emission Factors'!$C:$C,'Sample Report Format'!$I450,'Emission Factors'!$M:$M)*SUMIF('Emission Factors'!$C:$C,'Sample Report Format'!$I450,'Emission Factors'!I:I)*$L450/2000</f>
        <v>0</v>
      </c>
      <c r="W450" s="103">
        <f>SUMIF('Emission Factors'!$C:$C,'Sample Report Format'!$I450,'Emission Factors'!$M:$M)*SUMIF('Emission Factors'!$C:$C,'Sample Report Format'!$I450,'Emission Factors'!J:J)*$L450/2000</f>
        <v>0</v>
      </c>
      <c r="X450" s="103">
        <f>SUMIF('Emission Factors'!$C:$C,'Sample Report Format'!$I450,'Emission Factors'!$M:$M)*SUMIF('Emission Factors'!$C:$C,'Sample Report Format'!$I450,'Emission Factors'!K:K)*$L450/2000</f>
        <v>0</v>
      </c>
      <c r="Y450" s="104">
        <f>SUMIF('Emission Factors'!$C:$C,'Sample Report Format'!$I450,'Emission Factors'!$M:$M)*SUMIF('Emission Factors'!$C:$C,'Sample Report Format'!$I450,'Emission Factors'!L:L)*$L450/2000</f>
        <v>0</v>
      </c>
    </row>
    <row r="451" spans="1:25" ht="12.75">
      <c r="A451" s="85"/>
      <c r="B451" s="132"/>
      <c r="C451" s="98" t="e">
        <f>VLOOKUP(B451,'CO AB Dis id'!E445:F459,2,FALSE)</f>
        <v>#N/A</v>
      </c>
      <c r="D451" s="132"/>
      <c r="E451" s="98" t="e">
        <f>VLOOKUP(D451,'CO AB Dis id'!E462:F496,2,FALSE)</f>
        <v>#N/A</v>
      </c>
      <c r="F451" s="33"/>
      <c r="G451" s="98" t="e">
        <f>VLOOKUP(F451,'CO AB Dis id'!$B$4:$C$61,2,FALSE)</f>
        <v>#N/A</v>
      </c>
      <c r="H451" s="33"/>
      <c r="I451" s="84" t="e">
        <f>VLOOKUP($H451,'Emission Factors'!$B:$E,2,FALSE)</f>
        <v>#N/A</v>
      </c>
      <c r="J451" s="84" t="e">
        <f>VLOOKUP($H451,'Emission Factors'!$B:$E,3,FALSE)</f>
        <v>#N/A</v>
      </c>
      <c r="K451" s="84" t="e">
        <f>VLOOKUP($H451,'Emission Factors'!$B:$E,4,FALSE)</f>
        <v>#N/A</v>
      </c>
      <c r="L451" s="33"/>
      <c r="M451" s="33"/>
      <c r="N451" s="77"/>
      <c r="O451" s="77"/>
      <c r="P451" s="77"/>
      <c r="Q451" s="86"/>
      <c r="R451" s="107" t="e">
        <f>VLOOKUP(I451,'Emission Factors'!C:M,11,FALSE)</f>
        <v>#N/A</v>
      </c>
      <c r="S451" s="109">
        <f>SUMIF('Emission Factors'!$C:$C,'Sample Report Format'!$I451,'Emission Factors'!$M:$M)*SUMIF('Emission Factors'!$C:$C,'Sample Report Format'!$I451,'Emission Factors'!F:F)*$L451/2000</f>
        <v>0</v>
      </c>
      <c r="T451" s="103">
        <f>SUMIF('Emission Factors'!$C:$C,'Sample Report Format'!$I451,'Emission Factors'!$M:$M)*SUMIF('Emission Factors'!$C:$C,'Sample Report Format'!$I451,'Emission Factors'!G:G)*$L451/2000</f>
        <v>0</v>
      </c>
      <c r="U451" s="103">
        <f>SUMIF('Emission Factors'!$C:$C,'Sample Report Format'!$I451,'Emission Factors'!$M:$M)*SUMIF('Emission Factors'!$C:$C,'Sample Report Format'!$I451,'Emission Factors'!H:H)*$L451/2000</f>
        <v>0</v>
      </c>
      <c r="V451" s="103">
        <f>SUMIF('Emission Factors'!$C:$C,'Sample Report Format'!$I451,'Emission Factors'!$M:$M)*SUMIF('Emission Factors'!$C:$C,'Sample Report Format'!$I451,'Emission Factors'!I:I)*$L451/2000</f>
        <v>0</v>
      </c>
      <c r="W451" s="103">
        <f>SUMIF('Emission Factors'!$C:$C,'Sample Report Format'!$I451,'Emission Factors'!$M:$M)*SUMIF('Emission Factors'!$C:$C,'Sample Report Format'!$I451,'Emission Factors'!J:J)*$L451/2000</f>
        <v>0</v>
      </c>
      <c r="X451" s="103">
        <f>SUMIF('Emission Factors'!$C:$C,'Sample Report Format'!$I451,'Emission Factors'!$M:$M)*SUMIF('Emission Factors'!$C:$C,'Sample Report Format'!$I451,'Emission Factors'!K:K)*$L451/2000</f>
        <v>0</v>
      </c>
      <c r="Y451" s="104">
        <f>SUMIF('Emission Factors'!$C:$C,'Sample Report Format'!$I451,'Emission Factors'!$M:$M)*SUMIF('Emission Factors'!$C:$C,'Sample Report Format'!$I451,'Emission Factors'!L:L)*$L451/2000</f>
        <v>0</v>
      </c>
    </row>
    <row r="452" spans="1:25" ht="12.75">
      <c r="A452" s="85"/>
      <c r="B452" s="132"/>
      <c r="C452" s="98" t="e">
        <f>VLOOKUP(B452,'CO AB Dis id'!E446:F460,2,FALSE)</f>
        <v>#N/A</v>
      </c>
      <c r="D452" s="132"/>
      <c r="E452" s="98" t="e">
        <f>VLOOKUP(D452,'CO AB Dis id'!E463:F497,2,FALSE)</f>
        <v>#N/A</v>
      </c>
      <c r="F452" s="33"/>
      <c r="G452" s="98" t="e">
        <f>VLOOKUP(F452,'CO AB Dis id'!$B$4:$C$61,2,FALSE)</f>
        <v>#N/A</v>
      </c>
      <c r="H452" s="33"/>
      <c r="I452" s="84" t="e">
        <f>VLOOKUP($H452,'Emission Factors'!$B:$E,2,FALSE)</f>
        <v>#N/A</v>
      </c>
      <c r="J452" s="84" t="e">
        <f>VLOOKUP($H452,'Emission Factors'!$B:$E,3,FALSE)</f>
        <v>#N/A</v>
      </c>
      <c r="K452" s="84" t="e">
        <f>VLOOKUP($H452,'Emission Factors'!$B:$E,4,FALSE)</f>
        <v>#N/A</v>
      </c>
      <c r="L452" s="33"/>
      <c r="M452" s="33"/>
      <c r="N452" s="77"/>
      <c r="O452" s="77"/>
      <c r="P452" s="77"/>
      <c r="Q452" s="86"/>
      <c r="R452" s="107" t="e">
        <f>VLOOKUP(I452,'Emission Factors'!C:M,11,FALSE)</f>
        <v>#N/A</v>
      </c>
      <c r="S452" s="109">
        <f>SUMIF('Emission Factors'!$C:$C,'Sample Report Format'!$I452,'Emission Factors'!$M:$M)*SUMIF('Emission Factors'!$C:$C,'Sample Report Format'!$I452,'Emission Factors'!F:F)*$L452/2000</f>
        <v>0</v>
      </c>
      <c r="T452" s="103">
        <f>SUMIF('Emission Factors'!$C:$C,'Sample Report Format'!$I452,'Emission Factors'!$M:$M)*SUMIF('Emission Factors'!$C:$C,'Sample Report Format'!$I452,'Emission Factors'!G:G)*$L452/2000</f>
        <v>0</v>
      </c>
      <c r="U452" s="103">
        <f>SUMIF('Emission Factors'!$C:$C,'Sample Report Format'!$I452,'Emission Factors'!$M:$M)*SUMIF('Emission Factors'!$C:$C,'Sample Report Format'!$I452,'Emission Factors'!H:H)*$L452/2000</f>
        <v>0</v>
      </c>
      <c r="V452" s="103">
        <f>SUMIF('Emission Factors'!$C:$C,'Sample Report Format'!$I452,'Emission Factors'!$M:$M)*SUMIF('Emission Factors'!$C:$C,'Sample Report Format'!$I452,'Emission Factors'!I:I)*$L452/2000</f>
        <v>0</v>
      </c>
      <c r="W452" s="103">
        <f>SUMIF('Emission Factors'!$C:$C,'Sample Report Format'!$I452,'Emission Factors'!$M:$M)*SUMIF('Emission Factors'!$C:$C,'Sample Report Format'!$I452,'Emission Factors'!J:J)*$L452/2000</f>
        <v>0</v>
      </c>
      <c r="X452" s="103">
        <f>SUMIF('Emission Factors'!$C:$C,'Sample Report Format'!$I452,'Emission Factors'!$M:$M)*SUMIF('Emission Factors'!$C:$C,'Sample Report Format'!$I452,'Emission Factors'!K:K)*$L452/2000</f>
        <v>0</v>
      </c>
      <c r="Y452" s="104">
        <f>SUMIF('Emission Factors'!$C:$C,'Sample Report Format'!$I452,'Emission Factors'!$M:$M)*SUMIF('Emission Factors'!$C:$C,'Sample Report Format'!$I452,'Emission Factors'!L:L)*$L452/2000</f>
        <v>0</v>
      </c>
    </row>
    <row r="453" spans="1:25" ht="12.75">
      <c r="A453" s="85"/>
      <c r="B453" s="132"/>
      <c r="C453" s="98" t="e">
        <f>VLOOKUP(B453,'CO AB Dis id'!E447:F461,2,FALSE)</f>
        <v>#N/A</v>
      </c>
      <c r="D453" s="132"/>
      <c r="E453" s="98" t="e">
        <f>VLOOKUP(D453,'CO AB Dis id'!E464:F498,2,FALSE)</f>
        <v>#N/A</v>
      </c>
      <c r="F453" s="33"/>
      <c r="G453" s="98" t="e">
        <f>VLOOKUP(F453,'CO AB Dis id'!$B$4:$C$61,2,FALSE)</f>
        <v>#N/A</v>
      </c>
      <c r="H453" s="33"/>
      <c r="I453" s="84" t="e">
        <f>VLOOKUP($H453,'Emission Factors'!$B:$E,2,FALSE)</f>
        <v>#N/A</v>
      </c>
      <c r="J453" s="84" t="e">
        <f>VLOOKUP($H453,'Emission Factors'!$B:$E,3,FALSE)</f>
        <v>#N/A</v>
      </c>
      <c r="K453" s="84" t="e">
        <f>VLOOKUP($H453,'Emission Factors'!$B:$E,4,FALSE)</f>
        <v>#N/A</v>
      </c>
      <c r="L453" s="33"/>
      <c r="M453" s="33"/>
      <c r="N453" s="77"/>
      <c r="O453" s="77"/>
      <c r="P453" s="77"/>
      <c r="Q453" s="86"/>
      <c r="R453" s="107" t="e">
        <f>VLOOKUP(I453,'Emission Factors'!C:M,11,FALSE)</f>
        <v>#N/A</v>
      </c>
      <c r="S453" s="109">
        <f>SUMIF('Emission Factors'!$C:$C,'Sample Report Format'!$I453,'Emission Factors'!$M:$M)*SUMIF('Emission Factors'!$C:$C,'Sample Report Format'!$I453,'Emission Factors'!F:F)*$L453/2000</f>
        <v>0</v>
      </c>
      <c r="T453" s="103">
        <f>SUMIF('Emission Factors'!$C:$C,'Sample Report Format'!$I453,'Emission Factors'!$M:$M)*SUMIF('Emission Factors'!$C:$C,'Sample Report Format'!$I453,'Emission Factors'!G:G)*$L453/2000</f>
        <v>0</v>
      </c>
      <c r="U453" s="103">
        <f>SUMIF('Emission Factors'!$C:$C,'Sample Report Format'!$I453,'Emission Factors'!$M:$M)*SUMIF('Emission Factors'!$C:$C,'Sample Report Format'!$I453,'Emission Factors'!H:H)*$L453/2000</f>
        <v>0</v>
      </c>
      <c r="V453" s="103">
        <f>SUMIF('Emission Factors'!$C:$C,'Sample Report Format'!$I453,'Emission Factors'!$M:$M)*SUMIF('Emission Factors'!$C:$C,'Sample Report Format'!$I453,'Emission Factors'!I:I)*$L453/2000</f>
        <v>0</v>
      </c>
      <c r="W453" s="103">
        <f>SUMIF('Emission Factors'!$C:$C,'Sample Report Format'!$I453,'Emission Factors'!$M:$M)*SUMIF('Emission Factors'!$C:$C,'Sample Report Format'!$I453,'Emission Factors'!J:J)*$L453/2000</f>
        <v>0</v>
      </c>
      <c r="X453" s="103">
        <f>SUMIF('Emission Factors'!$C:$C,'Sample Report Format'!$I453,'Emission Factors'!$M:$M)*SUMIF('Emission Factors'!$C:$C,'Sample Report Format'!$I453,'Emission Factors'!K:K)*$L453/2000</f>
        <v>0</v>
      </c>
      <c r="Y453" s="104">
        <f>SUMIF('Emission Factors'!$C:$C,'Sample Report Format'!$I453,'Emission Factors'!$M:$M)*SUMIF('Emission Factors'!$C:$C,'Sample Report Format'!$I453,'Emission Factors'!L:L)*$L453/2000</f>
        <v>0</v>
      </c>
    </row>
    <row r="454" spans="1:25" ht="12.75">
      <c r="A454" s="85"/>
      <c r="B454" s="132"/>
      <c r="C454" s="98" t="e">
        <f>VLOOKUP(B454,'CO AB Dis id'!E448:F462,2,FALSE)</f>
        <v>#N/A</v>
      </c>
      <c r="D454" s="132"/>
      <c r="E454" s="98" t="e">
        <f>VLOOKUP(D454,'CO AB Dis id'!E465:F499,2,FALSE)</f>
        <v>#N/A</v>
      </c>
      <c r="F454" s="33"/>
      <c r="G454" s="98" t="e">
        <f>VLOOKUP(F454,'CO AB Dis id'!$B$4:$C$61,2,FALSE)</f>
        <v>#N/A</v>
      </c>
      <c r="H454" s="33"/>
      <c r="I454" s="84" t="e">
        <f>VLOOKUP($H454,'Emission Factors'!$B:$E,2,FALSE)</f>
        <v>#N/A</v>
      </c>
      <c r="J454" s="84" t="e">
        <f>VLOOKUP($H454,'Emission Factors'!$B:$E,3,FALSE)</f>
        <v>#N/A</v>
      </c>
      <c r="K454" s="84" t="e">
        <f>VLOOKUP($H454,'Emission Factors'!$B:$E,4,FALSE)</f>
        <v>#N/A</v>
      </c>
      <c r="L454" s="33"/>
      <c r="M454" s="33"/>
      <c r="N454" s="77"/>
      <c r="O454" s="77"/>
      <c r="P454" s="77"/>
      <c r="Q454" s="86"/>
      <c r="R454" s="107" t="e">
        <f>VLOOKUP(I454,'Emission Factors'!C:M,11,FALSE)</f>
        <v>#N/A</v>
      </c>
      <c r="S454" s="109">
        <f>SUMIF('Emission Factors'!$C:$C,'Sample Report Format'!$I454,'Emission Factors'!$M:$M)*SUMIF('Emission Factors'!$C:$C,'Sample Report Format'!$I454,'Emission Factors'!F:F)*$L454/2000</f>
        <v>0</v>
      </c>
      <c r="T454" s="103">
        <f>SUMIF('Emission Factors'!$C:$C,'Sample Report Format'!$I454,'Emission Factors'!$M:$M)*SUMIF('Emission Factors'!$C:$C,'Sample Report Format'!$I454,'Emission Factors'!G:G)*$L454/2000</f>
        <v>0</v>
      </c>
      <c r="U454" s="103">
        <f>SUMIF('Emission Factors'!$C:$C,'Sample Report Format'!$I454,'Emission Factors'!$M:$M)*SUMIF('Emission Factors'!$C:$C,'Sample Report Format'!$I454,'Emission Factors'!H:H)*$L454/2000</f>
        <v>0</v>
      </c>
      <c r="V454" s="103">
        <f>SUMIF('Emission Factors'!$C:$C,'Sample Report Format'!$I454,'Emission Factors'!$M:$M)*SUMIF('Emission Factors'!$C:$C,'Sample Report Format'!$I454,'Emission Factors'!I:I)*$L454/2000</f>
        <v>0</v>
      </c>
      <c r="W454" s="103">
        <f>SUMIF('Emission Factors'!$C:$C,'Sample Report Format'!$I454,'Emission Factors'!$M:$M)*SUMIF('Emission Factors'!$C:$C,'Sample Report Format'!$I454,'Emission Factors'!J:J)*$L454/2000</f>
        <v>0</v>
      </c>
      <c r="X454" s="103">
        <f>SUMIF('Emission Factors'!$C:$C,'Sample Report Format'!$I454,'Emission Factors'!$M:$M)*SUMIF('Emission Factors'!$C:$C,'Sample Report Format'!$I454,'Emission Factors'!K:K)*$L454/2000</f>
        <v>0</v>
      </c>
      <c r="Y454" s="104">
        <f>SUMIF('Emission Factors'!$C:$C,'Sample Report Format'!$I454,'Emission Factors'!$M:$M)*SUMIF('Emission Factors'!$C:$C,'Sample Report Format'!$I454,'Emission Factors'!L:L)*$L454/2000</f>
        <v>0</v>
      </c>
    </row>
    <row r="455" spans="1:25" ht="12.75">
      <c r="A455" s="85"/>
      <c r="B455" s="132"/>
      <c r="C455" s="98" t="e">
        <f>VLOOKUP(B455,'CO AB Dis id'!E449:F463,2,FALSE)</f>
        <v>#N/A</v>
      </c>
      <c r="D455" s="132"/>
      <c r="E455" s="98" t="e">
        <f>VLOOKUP(D455,'CO AB Dis id'!E466:F500,2,FALSE)</f>
        <v>#N/A</v>
      </c>
      <c r="F455" s="33"/>
      <c r="G455" s="98" t="e">
        <f>VLOOKUP(F455,'CO AB Dis id'!$B$4:$C$61,2,FALSE)</f>
        <v>#N/A</v>
      </c>
      <c r="H455" s="33"/>
      <c r="I455" s="84" t="e">
        <f>VLOOKUP($H455,'Emission Factors'!$B:$E,2,FALSE)</f>
        <v>#N/A</v>
      </c>
      <c r="J455" s="84" t="e">
        <f>VLOOKUP($H455,'Emission Factors'!$B:$E,3,FALSE)</f>
        <v>#N/A</v>
      </c>
      <c r="K455" s="84" t="e">
        <f>VLOOKUP($H455,'Emission Factors'!$B:$E,4,FALSE)</f>
        <v>#N/A</v>
      </c>
      <c r="L455" s="33"/>
      <c r="M455" s="33"/>
      <c r="N455" s="77"/>
      <c r="O455" s="77"/>
      <c r="P455" s="77"/>
      <c r="Q455" s="86"/>
      <c r="R455" s="107" t="e">
        <f>VLOOKUP(I455,'Emission Factors'!C:M,11,FALSE)</f>
        <v>#N/A</v>
      </c>
      <c r="S455" s="109">
        <f>SUMIF('Emission Factors'!$C:$C,'Sample Report Format'!$I455,'Emission Factors'!$M:$M)*SUMIF('Emission Factors'!$C:$C,'Sample Report Format'!$I455,'Emission Factors'!F:F)*$L455/2000</f>
        <v>0</v>
      </c>
      <c r="T455" s="103">
        <f>SUMIF('Emission Factors'!$C:$C,'Sample Report Format'!$I455,'Emission Factors'!$M:$M)*SUMIF('Emission Factors'!$C:$C,'Sample Report Format'!$I455,'Emission Factors'!G:G)*$L455/2000</f>
        <v>0</v>
      </c>
      <c r="U455" s="103">
        <f>SUMIF('Emission Factors'!$C:$C,'Sample Report Format'!$I455,'Emission Factors'!$M:$M)*SUMIF('Emission Factors'!$C:$C,'Sample Report Format'!$I455,'Emission Factors'!H:H)*$L455/2000</f>
        <v>0</v>
      </c>
      <c r="V455" s="103">
        <f>SUMIF('Emission Factors'!$C:$C,'Sample Report Format'!$I455,'Emission Factors'!$M:$M)*SUMIF('Emission Factors'!$C:$C,'Sample Report Format'!$I455,'Emission Factors'!I:I)*$L455/2000</f>
        <v>0</v>
      </c>
      <c r="W455" s="103">
        <f>SUMIF('Emission Factors'!$C:$C,'Sample Report Format'!$I455,'Emission Factors'!$M:$M)*SUMIF('Emission Factors'!$C:$C,'Sample Report Format'!$I455,'Emission Factors'!J:J)*$L455/2000</f>
        <v>0</v>
      </c>
      <c r="X455" s="103">
        <f>SUMIF('Emission Factors'!$C:$C,'Sample Report Format'!$I455,'Emission Factors'!$M:$M)*SUMIF('Emission Factors'!$C:$C,'Sample Report Format'!$I455,'Emission Factors'!K:K)*$L455/2000</f>
        <v>0</v>
      </c>
      <c r="Y455" s="104">
        <f>SUMIF('Emission Factors'!$C:$C,'Sample Report Format'!$I455,'Emission Factors'!$M:$M)*SUMIF('Emission Factors'!$C:$C,'Sample Report Format'!$I455,'Emission Factors'!L:L)*$L455/2000</f>
        <v>0</v>
      </c>
    </row>
    <row r="456" spans="1:25" ht="12.75">
      <c r="A456" s="85"/>
      <c r="B456" s="132"/>
      <c r="C456" s="98" t="e">
        <f>VLOOKUP(B456,'CO AB Dis id'!E450:F464,2,FALSE)</f>
        <v>#N/A</v>
      </c>
      <c r="D456" s="132"/>
      <c r="E456" s="98" t="e">
        <f>VLOOKUP(D456,'CO AB Dis id'!E467:F501,2,FALSE)</f>
        <v>#N/A</v>
      </c>
      <c r="F456" s="33"/>
      <c r="G456" s="98" t="e">
        <f>VLOOKUP(F456,'CO AB Dis id'!$B$4:$C$61,2,FALSE)</f>
        <v>#N/A</v>
      </c>
      <c r="H456" s="33"/>
      <c r="I456" s="84" t="e">
        <f>VLOOKUP($H456,'Emission Factors'!$B:$E,2,FALSE)</f>
        <v>#N/A</v>
      </c>
      <c r="J456" s="84" t="e">
        <f>VLOOKUP($H456,'Emission Factors'!$B:$E,3,FALSE)</f>
        <v>#N/A</v>
      </c>
      <c r="K456" s="84" t="e">
        <f>VLOOKUP($H456,'Emission Factors'!$B:$E,4,FALSE)</f>
        <v>#N/A</v>
      </c>
      <c r="L456" s="33"/>
      <c r="M456" s="33"/>
      <c r="N456" s="77"/>
      <c r="O456" s="77"/>
      <c r="P456" s="77"/>
      <c r="Q456" s="86"/>
      <c r="R456" s="107" t="e">
        <f>VLOOKUP(I456,'Emission Factors'!C:M,11,FALSE)</f>
        <v>#N/A</v>
      </c>
      <c r="S456" s="109">
        <f>SUMIF('Emission Factors'!$C:$C,'Sample Report Format'!$I456,'Emission Factors'!$M:$M)*SUMIF('Emission Factors'!$C:$C,'Sample Report Format'!$I456,'Emission Factors'!F:F)*$L456/2000</f>
        <v>0</v>
      </c>
      <c r="T456" s="103">
        <f>SUMIF('Emission Factors'!$C:$C,'Sample Report Format'!$I456,'Emission Factors'!$M:$M)*SUMIF('Emission Factors'!$C:$C,'Sample Report Format'!$I456,'Emission Factors'!G:G)*$L456/2000</f>
        <v>0</v>
      </c>
      <c r="U456" s="103">
        <f>SUMIF('Emission Factors'!$C:$C,'Sample Report Format'!$I456,'Emission Factors'!$M:$M)*SUMIF('Emission Factors'!$C:$C,'Sample Report Format'!$I456,'Emission Factors'!H:H)*$L456/2000</f>
        <v>0</v>
      </c>
      <c r="V456" s="103">
        <f>SUMIF('Emission Factors'!$C:$C,'Sample Report Format'!$I456,'Emission Factors'!$M:$M)*SUMIF('Emission Factors'!$C:$C,'Sample Report Format'!$I456,'Emission Factors'!I:I)*$L456/2000</f>
        <v>0</v>
      </c>
      <c r="W456" s="103">
        <f>SUMIF('Emission Factors'!$C:$C,'Sample Report Format'!$I456,'Emission Factors'!$M:$M)*SUMIF('Emission Factors'!$C:$C,'Sample Report Format'!$I456,'Emission Factors'!J:J)*$L456/2000</f>
        <v>0</v>
      </c>
      <c r="X456" s="103">
        <f>SUMIF('Emission Factors'!$C:$C,'Sample Report Format'!$I456,'Emission Factors'!$M:$M)*SUMIF('Emission Factors'!$C:$C,'Sample Report Format'!$I456,'Emission Factors'!K:K)*$L456/2000</f>
        <v>0</v>
      </c>
      <c r="Y456" s="104">
        <f>SUMIF('Emission Factors'!$C:$C,'Sample Report Format'!$I456,'Emission Factors'!$M:$M)*SUMIF('Emission Factors'!$C:$C,'Sample Report Format'!$I456,'Emission Factors'!L:L)*$L456/2000</f>
        <v>0</v>
      </c>
    </row>
    <row r="457" spans="1:25" ht="12.75">
      <c r="A457" s="85"/>
      <c r="B457" s="132"/>
      <c r="C457" s="98" t="e">
        <f>VLOOKUP(B457,'CO AB Dis id'!E451:F465,2,FALSE)</f>
        <v>#N/A</v>
      </c>
      <c r="D457" s="132"/>
      <c r="E457" s="98" t="e">
        <f>VLOOKUP(D457,'CO AB Dis id'!E468:F502,2,FALSE)</f>
        <v>#N/A</v>
      </c>
      <c r="F457" s="33"/>
      <c r="G457" s="98" t="e">
        <f>VLOOKUP(F457,'CO AB Dis id'!$B$4:$C$61,2,FALSE)</f>
        <v>#N/A</v>
      </c>
      <c r="H457" s="33"/>
      <c r="I457" s="84" t="e">
        <f>VLOOKUP($H457,'Emission Factors'!$B:$E,2,FALSE)</f>
        <v>#N/A</v>
      </c>
      <c r="J457" s="84" t="e">
        <f>VLOOKUP($H457,'Emission Factors'!$B:$E,3,FALSE)</f>
        <v>#N/A</v>
      </c>
      <c r="K457" s="84" t="e">
        <f>VLOOKUP($H457,'Emission Factors'!$B:$E,4,FALSE)</f>
        <v>#N/A</v>
      </c>
      <c r="L457" s="33"/>
      <c r="M457" s="33"/>
      <c r="N457" s="77"/>
      <c r="O457" s="77"/>
      <c r="P457" s="77"/>
      <c r="Q457" s="86"/>
      <c r="R457" s="107" t="e">
        <f>VLOOKUP(I457,'Emission Factors'!C:M,11,FALSE)</f>
        <v>#N/A</v>
      </c>
      <c r="S457" s="109">
        <f>SUMIF('Emission Factors'!$C:$C,'Sample Report Format'!$I457,'Emission Factors'!$M:$M)*SUMIF('Emission Factors'!$C:$C,'Sample Report Format'!$I457,'Emission Factors'!F:F)*$L457/2000</f>
        <v>0</v>
      </c>
      <c r="T457" s="103">
        <f>SUMIF('Emission Factors'!$C:$C,'Sample Report Format'!$I457,'Emission Factors'!$M:$M)*SUMIF('Emission Factors'!$C:$C,'Sample Report Format'!$I457,'Emission Factors'!G:G)*$L457/2000</f>
        <v>0</v>
      </c>
      <c r="U457" s="103">
        <f>SUMIF('Emission Factors'!$C:$C,'Sample Report Format'!$I457,'Emission Factors'!$M:$M)*SUMIF('Emission Factors'!$C:$C,'Sample Report Format'!$I457,'Emission Factors'!H:H)*$L457/2000</f>
        <v>0</v>
      </c>
      <c r="V457" s="103">
        <f>SUMIF('Emission Factors'!$C:$C,'Sample Report Format'!$I457,'Emission Factors'!$M:$M)*SUMIF('Emission Factors'!$C:$C,'Sample Report Format'!$I457,'Emission Factors'!I:I)*$L457/2000</f>
        <v>0</v>
      </c>
      <c r="W457" s="103">
        <f>SUMIF('Emission Factors'!$C:$C,'Sample Report Format'!$I457,'Emission Factors'!$M:$M)*SUMIF('Emission Factors'!$C:$C,'Sample Report Format'!$I457,'Emission Factors'!J:J)*$L457/2000</f>
        <v>0</v>
      </c>
      <c r="X457" s="103">
        <f>SUMIF('Emission Factors'!$C:$C,'Sample Report Format'!$I457,'Emission Factors'!$M:$M)*SUMIF('Emission Factors'!$C:$C,'Sample Report Format'!$I457,'Emission Factors'!K:K)*$L457/2000</f>
        <v>0</v>
      </c>
      <c r="Y457" s="104">
        <f>SUMIF('Emission Factors'!$C:$C,'Sample Report Format'!$I457,'Emission Factors'!$M:$M)*SUMIF('Emission Factors'!$C:$C,'Sample Report Format'!$I457,'Emission Factors'!L:L)*$L457/2000</f>
        <v>0</v>
      </c>
    </row>
    <row r="458" spans="1:25" ht="12.75">
      <c r="A458" s="85"/>
      <c r="B458" s="132"/>
      <c r="C458" s="98" t="e">
        <f>VLOOKUP(B458,'CO AB Dis id'!E452:F466,2,FALSE)</f>
        <v>#N/A</v>
      </c>
      <c r="D458" s="132"/>
      <c r="E458" s="98" t="e">
        <f>VLOOKUP(D458,'CO AB Dis id'!E469:F503,2,FALSE)</f>
        <v>#N/A</v>
      </c>
      <c r="F458" s="33"/>
      <c r="G458" s="98" t="e">
        <f>VLOOKUP(F458,'CO AB Dis id'!$B$4:$C$61,2,FALSE)</f>
        <v>#N/A</v>
      </c>
      <c r="H458" s="33"/>
      <c r="I458" s="84" t="e">
        <f>VLOOKUP($H458,'Emission Factors'!$B:$E,2,FALSE)</f>
        <v>#N/A</v>
      </c>
      <c r="J458" s="84" t="e">
        <f>VLOOKUP($H458,'Emission Factors'!$B:$E,3,FALSE)</f>
        <v>#N/A</v>
      </c>
      <c r="K458" s="84" t="e">
        <f>VLOOKUP($H458,'Emission Factors'!$B:$E,4,FALSE)</f>
        <v>#N/A</v>
      </c>
      <c r="L458" s="33"/>
      <c r="M458" s="33"/>
      <c r="N458" s="77"/>
      <c r="O458" s="77"/>
      <c r="P458" s="77"/>
      <c r="Q458" s="86"/>
      <c r="R458" s="107" t="e">
        <f>VLOOKUP(I458,'Emission Factors'!C:M,11,FALSE)</f>
        <v>#N/A</v>
      </c>
      <c r="S458" s="109">
        <f>SUMIF('Emission Factors'!$C:$C,'Sample Report Format'!$I458,'Emission Factors'!$M:$M)*SUMIF('Emission Factors'!$C:$C,'Sample Report Format'!$I458,'Emission Factors'!F:F)*$L458/2000</f>
        <v>0</v>
      </c>
      <c r="T458" s="103">
        <f>SUMIF('Emission Factors'!$C:$C,'Sample Report Format'!$I458,'Emission Factors'!$M:$M)*SUMIF('Emission Factors'!$C:$C,'Sample Report Format'!$I458,'Emission Factors'!G:G)*$L458/2000</f>
        <v>0</v>
      </c>
      <c r="U458" s="103">
        <f>SUMIF('Emission Factors'!$C:$C,'Sample Report Format'!$I458,'Emission Factors'!$M:$M)*SUMIF('Emission Factors'!$C:$C,'Sample Report Format'!$I458,'Emission Factors'!H:H)*$L458/2000</f>
        <v>0</v>
      </c>
      <c r="V458" s="103">
        <f>SUMIF('Emission Factors'!$C:$C,'Sample Report Format'!$I458,'Emission Factors'!$M:$M)*SUMIF('Emission Factors'!$C:$C,'Sample Report Format'!$I458,'Emission Factors'!I:I)*$L458/2000</f>
        <v>0</v>
      </c>
      <c r="W458" s="103">
        <f>SUMIF('Emission Factors'!$C:$C,'Sample Report Format'!$I458,'Emission Factors'!$M:$M)*SUMIF('Emission Factors'!$C:$C,'Sample Report Format'!$I458,'Emission Factors'!J:J)*$L458/2000</f>
        <v>0</v>
      </c>
      <c r="X458" s="103">
        <f>SUMIF('Emission Factors'!$C:$C,'Sample Report Format'!$I458,'Emission Factors'!$M:$M)*SUMIF('Emission Factors'!$C:$C,'Sample Report Format'!$I458,'Emission Factors'!K:K)*$L458/2000</f>
        <v>0</v>
      </c>
      <c r="Y458" s="104">
        <f>SUMIF('Emission Factors'!$C:$C,'Sample Report Format'!$I458,'Emission Factors'!$M:$M)*SUMIF('Emission Factors'!$C:$C,'Sample Report Format'!$I458,'Emission Factors'!L:L)*$L458/2000</f>
        <v>0</v>
      </c>
    </row>
    <row r="459" spans="1:25" ht="12.75">
      <c r="A459" s="85"/>
      <c r="B459" s="132"/>
      <c r="C459" s="98" t="e">
        <f>VLOOKUP(B459,'CO AB Dis id'!E453:F467,2,FALSE)</f>
        <v>#N/A</v>
      </c>
      <c r="D459" s="132"/>
      <c r="E459" s="98" t="e">
        <f>VLOOKUP(D459,'CO AB Dis id'!E470:F504,2,FALSE)</f>
        <v>#N/A</v>
      </c>
      <c r="F459" s="33"/>
      <c r="G459" s="98" t="e">
        <f>VLOOKUP(F459,'CO AB Dis id'!$B$4:$C$61,2,FALSE)</f>
        <v>#N/A</v>
      </c>
      <c r="H459" s="33"/>
      <c r="I459" s="84" t="e">
        <f>VLOOKUP($H459,'Emission Factors'!$B:$E,2,FALSE)</f>
        <v>#N/A</v>
      </c>
      <c r="J459" s="84" t="e">
        <f>VLOOKUP($H459,'Emission Factors'!$B:$E,3,FALSE)</f>
        <v>#N/A</v>
      </c>
      <c r="K459" s="84" t="e">
        <f>VLOOKUP($H459,'Emission Factors'!$B:$E,4,FALSE)</f>
        <v>#N/A</v>
      </c>
      <c r="L459" s="33"/>
      <c r="M459" s="33"/>
      <c r="N459" s="77"/>
      <c r="O459" s="77"/>
      <c r="P459" s="77"/>
      <c r="Q459" s="86"/>
      <c r="R459" s="107" t="e">
        <f>VLOOKUP(I459,'Emission Factors'!C:M,11,FALSE)</f>
        <v>#N/A</v>
      </c>
      <c r="S459" s="109">
        <f>SUMIF('Emission Factors'!$C:$C,'Sample Report Format'!$I459,'Emission Factors'!$M:$M)*SUMIF('Emission Factors'!$C:$C,'Sample Report Format'!$I459,'Emission Factors'!F:F)*$L459/2000</f>
        <v>0</v>
      </c>
      <c r="T459" s="103">
        <f>SUMIF('Emission Factors'!$C:$C,'Sample Report Format'!$I459,'Emission Factors'!$M:$M)*SUMIF('Emission Factors'!$C:$C,'Sample Report Format'!$I459,'Emission Factors'!G:G)*$L459/2000</f>
        <v>0</v>
      </c>
      <c r="U459" s="103">
        <f>SUMIF('Emission Factors'!$C:$C,'Sample Report Format'!$I459,'Emission Factors'!$M:$M)*SUMIF('Emission Factors'!$C:$C,'Sample Report Format'!$I459,'Emission Factors'!H:H)*$L459/2000</f>
        <v>0</v>
      </c>
      <c r="V459" s="103">
        <f>SUMIF('Emission Factors'!$C:$C,'Sample Report Format'!$I459,'Emission Factors'!$M:$M)*SUMIF('Emission Factors'!$C:$C,'Sample Report Format'!$I459,'Emission Factors'!I:I)*$L459/2000</f>
        <v>0</v>
      </c>
      <c r="W459" s="103">
        <f>SUMIF('Emission Factors'!$C:$C,'Sample Report Format'!$I459,'Emission Factors'!$M:$M)*SUMIF('Emission Factors'!$C:$C,'Sample Report Format'!$I459,'Emission Factors'!J:J)*$L459/2000</f>
        <v>0</v>
      </c>
      <c r="X459" s="103">
        <f>SUMIF('Emission Factors'!$C:$C,'Sample Report Format'!$I459,'Emission Factors'!$M:$M)*SUMIF('Emission Factors'!$C:$C,'Sample Report Format'!$I459,'Emission Factors'!K:K)*$L459/2000</f>
        <v>0</v>
      </c>
      <c r="Y459" s="104">
        <f>SUMIF('Emission Factors'!$C:$C,'Sample Report Format'!$I459,'Emission Factors'!$M:$M)*SUMIF('Emission Factors'!$C:$C,'Sample Report Format'!$I459,'Emission Factors'!L:L)*$L459/2000</f>
        <v>0</v>
      </c>
    </row>
    <row r="460" spans="1:25" ht="12.75">
      <c r="A460" s="85"/>
      <c r="B460" s="132"/>
      <c r="C460" s="98" t="e">
        <f>VLOOKUP(B460,'CO AB Dis id'!E454:F468,2,FALSE)</f>
        <v>#N/A</v>
      </c>
      <c r="D460" s="132"/>
      <c r="E460" s="98" t="e">
        <f>VLOOKUP(D460,'CO AB Dis id'!E471:F505,2,FALSE)</f>
        <v>#N/A</v>
      </c>
      <c r="F460" s="33"/>
      <c r="G460" s="98" t="e">
        <f>VLOOKUP(F460,'CO AB Dis id'!$B$4:$C$61,2,FALSE)</f>
        <v>#N/A</v>
      </c>
      <c r="H460" s="33"/>
      <c r="I460" s="84" t="e">
        <f>VLOOKUP($H460,'Emission Factors'!$B:$E,2,FALSE)</f>
        <v>#N/A</v>
      </c>
      <c r="J460" s="84" t="e">
        <f>VLOOKUP($H460,'Emission Factors'!$B:$E,3,FALSE)</f>
        <v>#N/A</v>
      </c>
      <c r="K460" s="84" t="e">
        <f>VLOOKUP($H460,'Emission Factors'!$B:$E,4,FALSE)</f>
        <v>#N/A</v>
      </c>
      <c r="L460" s="33"/>
      <c r="M460" s="33"/>
      <c r="N460" s="77"/>
      <c r="O460" s="77"/>
      <c r="P460" s="77"/>
      <c r="Q460" s="86"/>
      <c r="R460" s="107" t="e">
        <f>VLOOKUP(I460,'Emission Factors'!C:M,11,FALSE)</f>
        <v>#N/A</v>
      </c>
      <c r="S460" s="109">
        <f>SUMIF('Emission Factors'!$C:$C,'Sample Report Format'!$I460,'Emission Factors'!$M:$M)*SUMIF('Emission Factors'!$C:$C,'Sample Report Format'!$I460,'Emission Factors'!F:F)*$L460/2000</f>
        <v>0</v>
      </c>
      <c r="T460" s="103">
        <f>SUMIF('Emission Factors'!$C:$C,'Sample Report Format'!$I460,'Emission Factors'!$M:$M)*SUMIF('Emission Factors'!$C:$C,'Sample Report Format'!$I460,'Emission Factors'!G:G)*$L460/2000</f>
        <v>0</v>
      </c>
      <c r="U460" s="103">
        <f>SUMIF('Emission Factors'!$C:$C,'Sample Report Format'!$I460,'Emission Factors'!$M:$M)*SUMIF('Emission Factors'!$C:$C,'Sample Report Format'!$I460,'Emission Factors'!H:H)*$L460/2000</f>
        <v>0</v>
      </c>
      <c r="V460" s="103">
        <f>SUMIF('Emission Factors'!$C:$C,'Sample Report Format'!$I460,'Emission Factors'!$M:$M)*SUMIF('Emission Factors'!$C:$C,'Sample Report Format'!$I460,'Emission Factors'!I:I)*$L460/2000</f>
        <v>0</v>
      </c>
      <c r="W460" s="103">
        <f>SUMIF('Emission Factors'!$C:$C,'Sample Report Format'!$I460,'Emission Factors'!$M:$M)*SUMIF('Emission Factors'!$C:$C,'Sample Report Format'!$I460,'Emission Factors'!J:J)*$L460/2000</f>
        <v>0</v>
      </c>
      <c r="X460" s="103">
        <f>SUMIF('Emission Factors'!$C:$C,'Sample Report Format'!$I460,'Emission Factors'!$M:$M)*SUMIF('Emission Factors'!$C:$C,'Sample Report Format'!$I460,'Emission Factors'!K:K)*$L460/2000</f>
        <v>0</v>
      </c>
      <c r="Y460" s="104">
        <f>SUMIF('Emission Factors'!$C:$C,'Sample Report Format'!$I460,'Emission Factors'!$M:$M)*SUMIF('Emission Factors'!$C:$C,'Sample Report Format'!$I460,'Emission Factors'!L:L)*$L460/2000</f>
        <v>0</v>
      </c>
    </row>
    <row r="461" spans="1:25" ht="12.75">
      <c r="A461" s="85"/>
      <c r="B461" s="132"/>
      <c r="C461" s="98" t="e">
        <f>VLOOKUP(B461,'CO AB Dis id'!E455:F469,2,FALSE)</f>
        <v>#N/A</v>
      </c>
      <c r="D461" s="132"/>
      <c r="E461" s="98" t="e">
        <f>VLOOKUP(D461,'CO AB Dis id'!E472:F506,2,FALSE)</f>
        <v>#N/A</v>
      </c>
      <c r="F461" s="33"/>
      <c r="G461" s="98" t="e">
        <f>VLOOKUP(F461,'CO AB Dis id'!$B$4:$C$61,2,FALSE)</f>
        <v>#N/A</v>
      </c>
      <c r="H461" s="33"/>
      <c r="I461" s="84" t="e">
        <f>VLOOKUP($H461,'Emission Factors'!$B:$E,2,FALSE)</f>
        <v>#N/A</v>
      </c>
      <c r="J461" s="84" t="e">
        <f>VLOOKUP($H461,'Emission Factors'!$B:$E,3,FALSE)</f>
        <v>#N/A</v>
      </c>
      <c r="K461" s="84" t="e">
        <f>VLOOKUP($H461,'Emission Factors'!$B:$E,4,FALSE)</f>
        <v>#N/A</v>
      </c>
      <c r="L461" s="33"/>
      <c r="M461" s="33"/>
      <c r="N461" s="77"/>
      <c r="O461" s="77"/>
      <c r="P461" s="77"/>
      <c r="Q461" s="86"/>
      <c r="R461" s="107" t="e">
        <f>VLOOKUP(I461,'Emission Factors'!C:M,11,FALSE)</f>
        <v>#N/A</v>
      </c>
      <c r="S461" s="109">
        <f>SUMIF('Emission Factors'!$C:$C,'Sample Report Format'!$I461,'Emission Factors'!$M:$M)*SUMIF('Emission Factors'!$C:$C,'Sample Report Format'!$I461,'Emission Factors'!F:F)*$L461/2000</f>
        <v>0</v>
      </c>
      <c r="T461" s="103">
        <f>SUMIF('Emission Factors'!$C:$C,'Sample Report Format'!$I461,'Emission Factors'!$M:$M)*SUMIF('Emission Factors'!$C:$C,'Sample Report Format'!$I461,'Emission Factors'!G:G)*$L461/2000</f>
        <v>0</v>
      </c>
      <c r="U461" s="103">
        <f>SUMIF('Emission Factors'!$C:$C,'Sample Report Format'!$I461,'Emission Factors'!$M:$M)*SUMIF('Emission Factors'!$C:$C,'Sample Report Format'!$I461,'Emission Factors'!H:H)*$L461/2000</f>
        <v>0</v>
      </c>
      <c r="V461" s="103">
        <f>SUMIF('Emission Factors'!$C:$C,'Sample Report Format'!$I461,'Emission Factors'!$M:$M)*SUMIF('Emission Factors'!$C:$C,'Sample Report Format'!$I461,'Emission Factors'!I:I)*$L461/2000</f>
        <v>0</v>
      </c>
      <c r="W461" s="103">
        <f>SUMIF('Emission Factors'!$C:$C,'Sample Report Format'!$I461,'Emission Factors'!$M:$M)*SUMIF('Emission Factors'!$C:$C,'Sample Report Format'!$I461,'Emission Factors'!J:J)*$L461/2000</f>
        <v>0</v>
      </c>
      <c r="X461" s="103">
        <f>SUMIF('Emission Factors'!$C:$C,'Sample Report Format'!$I461,'Emission Factors'!$M:$M)*SUMIF('Emission Factors'!$C:$C,'Sample Report Format'!$I461,'Emission Factors'!K:K)*$L461/2000</f>
        <v>0</v>
      </c>
      <c r="Y461" s="104">
        <f>SUMIF('Emission Factors'!$C:$C,'Sample Report Format'!$I461,'Emission Factors'!$M:$M)*SUMIF('Emission Factors'!$C:$C,'Sample Report Format'!$I461,'Emission Factors'!L:L)*$L461/2000</f>
        <v>0</v>
      </c>
    </row>
    <row r="462" spans="1:25" ht="12.75">
      <c r="A462" s="85"/>
      <c r="B462" s="132"/>
      <c r="C462" s="98" t="e">
        <f>VLOOKUP(B462,'CO AB Dis id'!E456:F470,2,FALSE)</f>
        <v>#N/A</v>
      </c>
      <c r="D462" s="132"/>
      <c r="E462" s="98" t="e">
        <f>VLOOKUP(D462,'CO AB Dis id'!E473:F507,2,FALSE)</f>
        <v>#N/A</v>
      </c>
      <c r="F462" s="33"/>
      <c r="G462" s="98" t="e">
        <f>VLOOKUP(F462,'CO AB Dis id'!$B$4:$C$61,2,FALSE)</f>
        <v>#N/A</v>
      </c>
      <c r="H462" s="33"/>
      <c r="I462" s="84" t="e">
        <f>VLOOKUP($H462,'Emission Factors'!$B:$E,2,FALSE)</f>
        <v>#N/A</v>
      </c>
      <c r="J462" s="84" t="e">
        <f>VLOOKUP($H462,'Emission Factors'!$B:$E,3,FALSE)</f>
        <v>#N/A</v>
      </c>
      <c r="K462" s="84" t="e">
        <f>VLOOKUP($H462,'Emission Factors'!$B:$E,4,FALSE)</f>
        <v>#N/A</v>
      </c>
      <c r="L462" s="33"/>
      <c r="M462" s="33"/>
      <c r="N462" s="77"/>
      <c r="O462" s="77"/>
      <c r="P462" s="77"/>
      <c r="Q462" s="86"/>
      <c r="R462" s="107" t="e">
        <f>VLOOKUP(I462,'Emission Factors'!C:M,11,FALSE)</f>
        <v>#N/A</v>
      </c>
      <c r="S462" s="109">
        <f>SUMIF('Emission Factors'!$C:$C,'Sample Report Format'!$I462,'Emission Factors'!$M:$M)*SUMIF('Emission Factors'!$C:$C,'Sample Report Format'!$I462,'Emission Factors'!F:F)*$L462/2000</f>
        <v>0</v>
      </c>
      <c r="T462" s="103">
        <f>SUMIF('Emission Factors'!$C:$C,'Sample Report Format'!$I462,'Emission Factors'!$M:$M)*SUMIF('Emission Factors'!$C:$C,'Sample Report Format'!$I462,'Emission Factors'!G:G)*$L462/2000</f>
        <v>0</v>
      </c>
      <c r="U462" s="103">
        <f>SUMIF('Emission Factors'!$C:$C,'Sample Report Format'!$I462,'Emission Factors'!$M:$M)*SUMIF('Emission Factors'!$C:$C,'Sample Report Format'!$I462,'Emission Factors'!H:H)*$L462/2000</f>
        <v>0</v>
      </c>
      <c r="V462" s="103">
        <f>SUMIF('Emission Factors'!$C:$C,'Sample Report Format'!$I462,'Emission Factors'!$M:$M)*SUMIF('Emission Factors'!$C:$C,'Sample Report Format'!$I462,'Emission Factors'!I:I)*$L462/2000</f>
        <v>0</v>
      </c>
      <c r="W462" s="103">
        <f>SUMIF('Emission Factors'!$C:$C,'Sample Report Format'!$I462,'Emission Factors'!$M:$M)*SUMIF('Emission Factors'!$C:$C,'Sample Report Format'!$I462,'Emission Factors'!J:J)*$L462/2000</f>
        <v>0</v>
      </c>
      <c r="X462" s="103">
        <f>SUMIF('Emission Factors'!$C:$C,'Sample Report Format'!$I462,'Emission Factors'!$M:$M)*SUMIF('Emission Factors'!$C:$C,'Sample Report Format'!$I462,'Emission Factors'!K:K)*$L462/2000</f>
        <v>0</v>
      </c>
      <c r="Y462" s="104">
        <f>SUMIF('Emission Factors'!$C:$C,'Sample Report Format'!$I462,'Emission Factors'!$M:$M)*SUMIF('Emission Factors'!$C:$C,'Sample Report Format'!$I462,'Emission Factors'!L:L)*$L462/2000</f>
        <v>0</v>
      </c>
    </row>
    <row r="463" spans="1:25" ht="12.75">
      <c r="A463" s="85"/>
      <c r="B463" s="132"/>
      <c r="C463" s="98" t="e">
        <f>VLOOKUP(B463,'CO AB Dis id'!E457:F471,2,FALSE)</f>
        <v>#N/A</v>
      </c>
      <c r="D463" s="132"/>
      <c r="E463" s="98" t="e">
        <f>VLOOKUP(D463,'CO AB Dis id'!E474:F508,2,FALSE)</f>
        <v>#N/A</v>
      </c>
      <c r="F463" s="33"/>
      <c r="G463" s="98" t="e">
        <f>VLOOKUP(F463,'CO AB Dis id'!$B$4:$C$61,2,FALSE)</f>
        <v>#N/A</v>
      </c>
      <c r="H463" s="33"/>
      <c r="I463" s="84" t="e">
        <f>VLOOKUP($H463,'Emission Factors'!$B:$E,2,FALSE)</f>
        <v>#N/A</v>
      </c>
      <c r="J463" s="84" t="e">
        <f>VLOOKUP($H463,'Emission Factors'!$B:$E,3,FALSE)</f>
        <v>#N/A</v>
      </c>
      <c r="K463" s="84" t="e">
        <f>VLOOKUP($H463,'Emission Factors'!$B:$E,4,FALSE)</f>
        <v>#N/A</v>
      </c>
      <c r="L463" s="33"/>
      <c r="M463" s="33"/>
      <c r="N463" s="77"/>
      <c r="O463" s="77"/>
      <c r="P463" s="77"/>
      <c r="Q463" s="86"/>
      <c r="R463" s="107" t="e">
        <f>VLOOKUP(I463,'Emission Factors'!C:M,11,FALSE)</f>
        <v>#N/A</v>
      </c>
      <c r="S463" s="109">
        <f>SUMIF('Emission Factors'!$C:$C,'Sample Report Format'!$I463,'Emission Factors'!$M:$M)*SUMIF('Emission Factors'!$C:$C,'Sample Report Format'!$I463,'Emission Factors'!F:F)*$L463/2000</f>
        <v>0</v>
      </c>
      <c r="T463" s="103">
        <f>SUMIF('Emission Factors'!$C:$C,'Sample Report Format'!$I463,'Emission Factors'!$M:$M)*SUMIF('Emission Factors'!$C:$C,'Sample Report Format'!$I463,'Emission Factors'!G:G)*$L463/2000</f>
        <v>0</v>
      </c>
      <c r="U463" s="103">
        <f>SUMIF('Emission Factors'!$C:$C,'Sample Report Format'!$I463,'Emission Factors'!$M:$M)*SUMIF('Emission Factors'!$C:$C,'Sample Report Format'!$I463,'Emission Factors'!H:H)*$L463/2000</f>
        <v>0</v>
      </c>
      <c r="V463" s="103">
        <f>SUMIF('Emission Factors'!$C:$C,'Sample Report Format'!$I463,'Emission Factors'!$M:$M)*SUMIF('Emission Factors'!$C:$C,'Sample Report Format'!$I463,'Emission Factors'!I:I)*$L463/2000</f>
        <v>0</v>
      </c>
      <c r="W463" s="103">
        <f>SUMIF('Emission Factors'!$C:$C,'Sample Report Format'!$I463,'Emission Factors'!$M:$M)*SUMIF('Emission Factors'!$C:$C,'Sample Report Format'!$I463,'Emission Factors'!J:J)*$L463/2000</f>
        <v>0</v>
      </c>
      <c r="X463" s="103">
        <f>SUMIF('Emission Factors'!$C:$C,'Sample Report Format'!$I463,'Emission Factors'!$M:$M)*SUMIF('Emission Factors'!$C:$C,'Sample Report Format'!$I463,'Emission Factors'!K:K)*$L463/2000</f>
        <v>0</v>
      </c>
      <c r="Y463" s="104">
        <f>SUMIF('Emission Factors'!$C:$C,'Sample Report Format'!$I463,'Emission Factors'!$M:$M)*SUMIF('Emission Factors'!$C:$C,'Sample Report Format'!$I463,'Emission Factors'!L:L)*$L463/2000</f>
        <v>0</v>
      </c>
    </row>
    <row r="464" spans="1:25" ht="12.75">
      <c r="A464" s="85"/>
      <c r="B464" s="132"/>
      <c r="C464" s="98" t="e">
        <f>VLOOKUP(B464,'CO AB Dis id'!E458:F472,2,FALSE)</f>
        <v>#N/A</v>
      </c>
      <c r="D464" s="132"/>
      <c r="E464" s="98" t="e">
        <f>VLOOKUP(D464,'CO AB Dis id'!E475:F509,2,FALSE)</f>
        <v>#N/A</v>
      </c>
      <c r="F464" s="33"/>
      <c r="G464" s="98" t="e">
        <f>VLOOKUP(F464,'CO AB Dis id'!$B$4:$C$61,2,FALSE)</f>
        <v>#N/A</v>
      </c>
      <c r="H464" s="33"/>
      <c r="I464" s="84" t="e">
        <f>VLOOKUP($H464,'Emission Factors'!$B:$E,2,FALSE)</f>
        <v>#N/A</v>
      </c>
      <c r="J464" s="84" t="e">
        <f>VLOOKUP($H464,'Emission Factors'!$B:$E,3,FALSE)</f>
        <v>#N/A</v>
      </c>
      <c r="K464" s="84" t="e">
        <f>VLOOKUP($H464,'Emission Factors'!$B:$E,4,FALSE)</f>
        <v>#N/A</v>
      </c>
      <c r="L464" s="33"/>
      <c r="M464" s="33"/>
      <c r="N464" s="77"/>
      <c r="O464" s="77"/>
      <c r="P464" s="77"/>
      <c r="Q464" s="86"/>
      <c r="R464" s="107" t="e">
        <f>VLOOKUP(I464,'Emission Factors'!C:M,11,FALSE)</f>
        <v>#N/A</v>
      </c>
      <c r="S464" s="109">
        <f>SUMIF('Emission Factors'!$C:$C,'Sample Report Format'!$I464,'Emission Factors'!$M:$M)*SUMIF('Emission Factors'!$C:$C,'Sample Report Format'!$I464,'Emission Factors'!F:F)*$L464/2000</f>
        <v>0</v>
      </c>
      <c r="T464" s="103">
        <f>SUMIF('Emission Factors'!$C:$C,'Sample Report Format'!$I464,'Emission Factors'!$M:$M)*SUMIF('Emission Factors'!$C:$C,'Sample Report Format'!$I464,'Emission Factors'!G:G)*$L464/2000</f>
        <v>0</v>
      </c>
      <c r="U464" s="103">
        <f>SUMIF('Emission Factors'!$C:$C,'Sample Report Format'!$I464,'Emission Factors'!$M:$M)*SUMIF('Emission Factors'!$C:$C,'Sample Report Format'!$I464,'Emission Factors'!H:H)*$L464/2000</f>
        <v>0</v>
      </c>
      <c r="V464" s="103">
        <f>SUMIF('Emission Factors'!$C:$C,'Sample Report Format'!$I464,'Emission Factors'!$M:$M)*SUMIF('Emission Factors'!$C:$C,'Sample Report Format'!$I464,'Emission Factors'!I:I)*$L464/2000</f>
        <v>0</v>
      </c>
      <c r="W464" s="103">
        <f>SUMIF('Emission Factors'!$C:$C,'Sample Report Format'!$I464,'Emission Factors'!$M:$M)*SUMIF('Emission Factors'!$C:$C,'Sample Report Format'!$I464,'Emission Factors'!J:J)*$L464/2000</f>
        <v>0</v>
      </c>
      <c r="X464" s="103">
        <f>SUMIF('Emission Factors'!$C:$C,'Sample Report Format'!$I464,'Emission Factors'!$M:$M)*SUMIF('Emission Factors'!$C:$C,'Sample Report Format'!$I464,'Emission Factors'!K:K)*$L464/2000</f>
        <v>0</v>
      </c>
      <c r="Y464" s="104">
        <f>SUMIF('Emission Factors'!$C:$C,'Sample Report Format'!$I464,'Emission Factors'!$M:$M)*SUMIF('Emission Factors'!$C:$C,'Sample Report Format'!$I464,'Emission Factors'!L:L)*$L464/2000</f>
        <v>0</v>
      </c>
    </row>
    <row r="465" spans="1:25" ht="12.75">
      <c r="A465" s="85"/>
      <c r="B465" s="132"/>
      <c r="C465" s="98" t="e">
        <f>VLOOKUP(B465,'CO AB Dis id'!E459:F473,2,FALSE)</f>
        <v>#N/A</v>
      </c>
      <c r="D465" s="132"/>
      <c r="E465" s="98" t="e">
        <f>VLOOKUP(D465,'CO AB Dis id'!E476:F510,2,FALSE)</f>
        <v>#N/A</v>
      </c>
      <c r="F465" s="33"/>
      <c r="G465" s="98" t="e">
        <f>VLOOKUP(F465,'CO AB Dis id'!$B$4:$C$61,2,FALSE)</f>
        <v>#N/A</v>
      </c>
      <c r="H465" s="33"/>
      <c r="I465" s="84" t="e">
        <f>VLOOKUP($H465,'Emission Factors'!$B:$E,2,FALSE)</f>
        <v>#N/A</v>
      </c>
      <c r="J465" s="84" t="e">
        <f>VLOOKUP($H465,'Emission Factors'!$B:$E,3,FALSE)</f>
        <v>#N/A</v>
      </c>
      <c r="K465" s="84" t="e">
        <f>VLOOKUP($H465,'Emission Factors'!$B:$E,4,FALSE)</f>
        <v>#N/A</v>
      </c>
      <c r="L465" s="33"/>
      <c r="M465" s="33"/>
      <c r="N465" s="77"/>
      <c r="O465" s="77"/>
      <c r="P465" s="77"/>
      <c r="Q465" s="86"/>
      <c r="R465" s="107" t="e">
        <f>VLOOKUP(I465,'Emission Factors'!C:M,11,FALSE)</f>
        <v>#N/A</v>
      </c>
      <c r="S465" s="109">
        <f>SUMIF('Emission Factors'!$C:$C,'Sample Report Format'!$I465,'Emission Factors'!$M:$M)*SUMIF('Emission Factors'!$C:$C,'Sample Report Format'!$I465,'Emission Factors'!F:F)*$L465/2000</f>
        <v>0</v>
      </c>
      <c r="T465" s="103">
        <f>SUMIF('Emission Factors'!$C:$C,'Sample Report Format'!$I465,'Emission Factors'!$M:$M)*SUMIF('Emission Factors'!$C:$C,'Sample Report Format'!$I465,'Emission Factors'!G:G)*$L465/2000</f>
        <v>0</v>
      </c>
      <c r="U465" s="103">
        <f>SUMIF('Emission Factors'!$C:$C,'Sample Report Format'!$I465,'Emission Factors'!$M:$M)*SUMIF('Emission Factors'!$C:$C,'Sample Report Format'!$I465,'Emission Factors'!H:H)*$L465/2000</f>
        <v>0</v>
      </c>
      <c r="V465" s="103">
        <f>SUMIF('Emission Factors'!$C:$C,'Sample Report Format'!$I465,'Emission Factors'!$M:$M)*SUMIF('Emission Factors'!$C:$C,'Sample Report Format'!$I465,'Emission Factors'!I:I)*$L465/2000</f>
        <v>0</v>
      </c>
      <c r="W465" s="103">
        <f>SUMIF('Emission Factors'!$C:$C,'Sample Report Format'!$I465,'Emission Factors'!$M:$M)*SUMIF('Emission Factors'!$C:$C,'Sample Report Format'!$I465,'Emission Factors'!J:J)*$L465/2000</f>
        <v>0</v>
      </c>
      <c r="X465" s="103">
        <f>SUMIF('Emission Factors'!$C:$C,'Sample Report Format'!$I465,'Emission Factors'!$M:$M)*SUMIF('Emission Factors'!$C:$C,'Sample Report Format'!$I465,'Emission Factors'!K:K)*$L465/2000</f>
        <v>0</v>
      </c>
      <c r="Y465" s="104">
        <f>SUMIF('Emission Factors'!$C:$C,'Sample Report Format'!$I465,'Emission Factors'!$M:$M)*SUMIF('Emission Factors'!$C:$C,'Sample Report Format'!$I465,'Emission Factors'!L:L)*$L465/2000</f>
        <v>0</v>
      </c>
    </row>
    <row r="466" spans="1:25" ht="12.75">
      <c r="A466" s="85"/>
      <c r="B466" s="132"/>
      <c r="C466" s="98" t="e">
        <f>VLOOKUP(B466,'CO AB Dis id'!E460:F474,2,FALSE)</f>
        <v>#N/A</v>
      </c>
      <c r="D466" s="132"/>
      <c r="E466" s="98" t="e">
        <f>VLOOKUP(D466,'CO AB Dis id'!E477:F511,2,FALSE)</f>
        <v>#N/A</v>
      </c>
      <c r="F466" s="33"/>
      <c r="G466" s="98" t="e">
        <f>VLOOKUP(F466,'CO AB Dis id'!$B$4:$C$61,2,FALSE)</f>
        <v>#N/A</v>
      </c>
      <c r="H466" s="33"/>
      <c r="I466" s="84" t="e">
        <f>VLOOKUP($H466,'Emission Factors'!$B:$E,2,FALSE)</f>
        <v>#N/A</v>
      </c>
      <c r="J466" s="84" t="e">
        <f>VLOOKUP($H466,'Emission Factors'!$B:$E,3,FALSE)</f>
        <v>#N/A</v>
      </c>
      <c r="K466" s="84" t="e">
        <f>VLOOKUP($H466,'Emission Factors'!$B:$E,4,FALSE)</f>
        <v>#N/A</v>
      </c>
      <c r="L466" s="33"/>
      <c r="M466" s="33"/>
      <c r="N466" s="77"/>
      <c r="O466" s="77"/>
      <c r="P466" s="77"/>
      <c r="Q466" s="86"/>
      <c r="R466" s="107" t="e">
        <f>VLOOKUP(I466,'Emission Factors'!C:M,11,FALSE)</f>
        <v>#N/A</v>
      </c>
      <c r="S466" s="109">
        <f>SUMIF('Emission Factors'!$C:$C,'Sample Report Format'!$I466,'Emission Factors'!$M:$M)*SUMIF('Emission Factors'!$C:$C,'Sample Report Format'!$I466,'Emission Factors'!F:F)*$L466/2000</f>
        <v>0</v>
      </c>
      <c r="T466" s="103">
        <f>SUMIF('Emission Factors'!$C:$C,'Sample Report Format'!$I466,'Emission Factors'!$M:$M)*SUMIF('Emission Factors'!$C:$C,'Sample Report Format'!$I466,'Emission Factors'!G:G)*$L466/2000</f>
        <v>0</v>
      </c>
      <c r="U466" s="103">
        <f>SUMIF('Emission Factors'!$C:$C,'Sample Report Format'!$I466,'Emission Factors'!$M:$M)*SUMIF('Emission Factors'!$C:$C,'Sample Report Format'!$I466,'Emission Factors'!H:H)*$L466/2000</f>
        <v>0</v>
      </c>
      <c r="V466" s="103">
        <f>SUMIF('Emission Factors'!$C:$C,'Sample Report Format'!$I466,'Emission Factors'!$M:$M)*SUMIF('Emission Factors'!$C:$C,'Sample Report Format'!$I466,'Emission Factors'!I:I)*$L466/2000</f>
        <v>0</v>
      </c>
      <c r="W466" s="103">
        <f>SUMIF('Emission Factors'!$C:$C,'Sample Report Format'!$I466,'Emission Factors'!$M:$M)*SUMIF('Emission Factors'!$C:$C,'Sample Report Format'!$I466,'Emission Factors'!J:J)*$L466/2000</f>
        <v>0</v>
      </c>
      <c r="X466" s="103">
        <f>SUMIF('Emission Factors'!$C:$C,'Sample Report Format'!$I466,'Emission Factors'!$M:$M)*SUMIF('Emission Factors'!$C:$C,'Sample Report Format'!$I466,'Emission Factors'!K:K)*$L466/2000</f>
        <v>0</v>
      </c>
      <c r="Y466" s="104">
        <f>SUMIF('Emission Factors'!$C:$C,'Sample Report Format'!$I466,'Emission Factors'!$M:$M)*SUMIF('Emission Factors'!$C:$C,'Sample Report Format'!$I466,'Emission Factors'!L:L)*$L466/2000</f>
        <v>0</v>
      </c>
    </row>
    <row r="467" spans="1:25" ht="12.75">
      <c r="A467" s="85"/>
      <c r="B467" s="132"/>
      <c r="C467" s="98" t="e">
        <f>VLOOKUP(B467,'CO AB Dis id'!E461:F475,2,FALSE)</f>
        <v>#N/A</v>
      </c>
      <c r="D467" s="132"/>
      <c r="E467" s="98" t="e">
        <f>VLOOKUP(D467,'CO AB Dis id'!E478:F512,2,FALSE)</f>
        <v>#N/A</v>
      </c>
      <c r="F467" s="33"/>
      <c r="G467" s="98" t="e">
        <f>VLOOKUP(F467,'CO AB Dis id'!$B$4:$C$61,2,FALSE)</f>
        <v>#N/A</v>
      </c>
      <c r="H467" s="33"/>
      <c r="I467" s="84" t="e">
        <f>VLOOKUP($H467,'Emission Factors'!$B:$E,2,FALSE)</f>
        <v>#N/A</v>
      </c>
      <c r="J467" s="84" t="e">
        <f>VLOOKUP($H467,'Emission Factors'!$B:$E,3,FALSE)</f>
        <v>#N/A</v>
      </c>
      <c r="K467" s="84" t="e">
        <f>VLOOKUP($H467,'Emission Factors'!$B:$E,4,FALSE)</f>
        <v>#N/A</v>
      </c>
      <c r="L467" s="33"/>
      <c r="M467" s="33"/>
      <c r="N467" s="77"/>
      <c r="O467" s="77"/>
      <c r="P467" s="77"/>
      <c r="Q467" s="86"/>
      <c r="R467" s="107" t="e">
        <f>VLOOKUP(I467,'Emission Factors'!C:M,11,FALSE)</f>
        <v>#N/A</v>
      </c>
      <c r="S467" s="109">
        <f>SUMIF('Emission Factors'!$C:$C,'Sample Report Format'!$I467,'Emission Factors'!$M:$M)*SUMIF('Emission Factors'!$C:$C,'Sample Report Format'!$I467,'Emission Factors'!F:F)*$L467/2000</f>
        <v>0</v>
      </c>
      <c r="T467" s="103">
        <f>SUMIF('Emission Factors'!$C:$C,'Sample Report Format'!$I467,'Emission Factors'!$M:$M)*SUMIF('Emission Factors'!$C:$C,'Sample Report Format'!$I467,'Emission Factors'!G:G)*$L467/2000</f>
        <v>0</v>
      </c>
      <c r="U467" s="103">
        <f>SUMIF('Emission Factors'!$C:$C,'Sample Report Format'!$I467,'Emission Factors'!$M:$M)*SUMIF('Emission Factors'!$C:$C,'Sample Report Format'!$I467,'Emission Factors'!H:H)*$L467/2000</f>
        <v>0</v>
      </c>
      <c r="V467" s="103">
        <f>SUMIF('Emission Factors'!$C:$C,'Sample Report Format'!$I467,'Emission Factors'!$M:$M)*SUMIF('Emission Factors'!$C:$C,'Sample Report Format'!$I467,'Emission Factors'!I:I)*$L467/2000</f>
        <v>0</v>
      </c>
      <c r="W467" s="103">
        <f>SUMIF('Emission Factors'!$C:$C,'Sample Report Format'!$I467,'Emission Factors'!$M:$M)*SUMIF('Emission Factors'!$C:$C,'Sample Report Format'!$I467,'Emission Factors'!J:J)*$L467/2000</f>
        <v>0</v>
      </c>
      <c r="X467" s="103">
        <f>SUMIF('Emission Factors'!$C:$C,'Sample Report Format'!$I467,'Emission Factors'!$M:$M)*SUMIF('Emission Factors'!$C:$C,'Sample Report Format'!$I467,'Emission Factors'!K:K)*$L467/2000</f>
        <v>0</v>
      </c>
      <c r="Y467" s="104">
        <f>SUMIF('Emission Factors'!$C:$C,'Sample Report Format'!$I467,'Emission Factors'!$M:$M)*SUMIF('Emission Factors'!$C:$C,'Sample Report Format'!$I467,'Emission Factors'!L:L)*$L467/2000</f>
        <v>0</v>
      </c>
    </row>
    <row r="468" spans="1:25" ht="12.75">
      <c r="A468" s="85"/>
      <c r="B468" s="132"/>
      <c r="C468" s="98" t="e">
        <f>VLOOKUP(B468,'CO AB Dis id'!E462:F476,2,FALSE)</f>
        <v>#N/A</v>
      </c>
      <c r="D468" s="132"/>
      <c r="E468" s="98" t="e">
        <f>VLOOKUP(D468,'CO AB Dis id'!E479:F513,2,FALSE)</f>
        <v>#N/A</v>
      </c>
      <c r="F468" s="33"/>
      <c r="G468" s="98" t="e">
        <f>VLOOKUP(F468,'CO AB Dis id'!$B$4:$C$61,2,FALSE)</f>
        <v>#N/A</v>
      </c>
      <c r="H468" s="33"/>
      <c r="I468" s="84" t="e">
        <f>VLOOKUP($H468,'Emission Factors'!$B:$E,2,FALSE)</f>
        <v>#N/A</v>
      </c>
      <c r="J468" s="84" t="e">
        <f>VLOOKUP($H468,'Emission Factors'!$B:$E,3,FALSE)</f>
        <v>#N/A</v>
      </c>
      <c r="K468" s="84" t="e">
        <f>VLOOKUP($H468,'Emission Factors'!$B:$E,4,FALSE)</f>
        <v>#N/A</v>
      </c>
      <c r="L468" s="33"/>
      <c r="M468" s="33"/>
      <c r="N468" s="77"/>
      <c r="O468" s="77"/>
      <c r="P468" s="77"/>
      <c r="Q468" s="86"/>
      <c r="R468" s="107" t="e">
        <f>VLOOKUP(I468,'Emission Factors'!C:M,11,FALSE)</f>
        <v>#N/A</v>
      </c>
      <c r="S468" s="109">
        <f>SUMIF('Emission Factors'!$C:$C,'Sample Report Format'!$I468,'Emission Factors'!$M:$M)*SUMIF('Emission Factors'!$C:$C,'Sample Report Format'!$I468,'Emission Factors'!F:F)*$L468/2000</f>
        <v>0</v>
      </c>
      <c r="T468" s="103">
        <f>SUMIF('Emission Factors'!$C:$C,'Sample Report Format'!$I468,'Emission Factors'!$M:$M)*SUMIF('Emission Factors'!$C:$C,'Sample Report Format'!$I468,'Emission Factors'!G:G)*$L468/2000</f>
        <v>0</v>
      </c>
      <c r="U468" s="103">
        <f>SUMIF('Emission Factors'!$C:$C,'Sample Report Format'!$I468,'Emission Factors'!$M:$M)*SUMIF('Emission Factors'!$C:$C,'Sample Report Format'!$I468,'Emission Factors'!H:H)*$L468/2000</f>
        <v>0</v>
      </c>
      <c r="V468" s="103">
        <f>SUMIF('Emission Factors'!$C:$C,'Sample Report Format'!$I468,'Emission Factors'!$M:$M)*SUMIF('Emission Factors'!$C:$C,'Sample Report Format'!$I468,'Emission Factors'!I:I)*$L468/2000</f>
        <v>0</v>
      </c>
      <c r="W468" s="103">
        <f>SUMIF('Emission Factors'!$C:$C,'Sample Report Format'!$I468,'Emission Factors'!$M:$M)*SUMIF('Emission Factors'!$C:$C,'Sample Report Format'!$I468,'Emission Factors'!J:J)*$L468/2000</f>
        <v>0</v>
      </c>
      <c r="X468" s="103">
        <f>SUMIF('Emission Factors'!$C:$C,'Sample Report Format'!$I468,'Emission Factors'!$M:$M)*SUMIF('Emission Factors'!$C:$C,'Sample Report Format'!$I468,'Emission Factors'!K:K)*$L468/2000</f>
        <v>0</v>
      </c>
      <c r="Y468" s="104">
        <f>SUMIF('Emission Factors'!$C:$C,'Sample Report Format'!$I468,'Emission Factors'!$M:$M)*SUMIF('Emission Factors'!$C:$C,'Sample Report Format'!$I468,'Emission Factors'!L:L)*$L468/2000</f>
        <v>0</v>
      </c>
    </row>
    <row r="469" spans="1:25" ht="12.75">
      <c r="A469" s="85"/>
      <c r="B469" s="132"/>
      <c r="C469" s="98" t="e">
        <f>VLOOKUP(B469,'CO AB Dis id'!E463:F477,2,FALSE)</f>
        <v>#N/A</v>
      </c>
      <c r="D469" s="132"/>
      <c r="E469" s="98" t="e">
        <f>VLOOKUP(D469,'CO AB Dis id'!E480:F514,2,FALSE)</f>
        <v>#N/A</v>
      </c>
      <c r="F469" s="33"/>
      <c r="G469" s="98" t="e">
        <f>VLOOKUP(F469,'CO AB Dis id'!$B$4:$C$61,2,FALSE)</f>
        <v>#N/A</v>
      </c>
      <c r="H469" s="33"/>
      <c r="I469" s="84" t="e">
        <f>VLOOKUP($H469,'Emission Factors'!$B:$E,2,FALSE)</f>
        <v>#N/A</v>
      </c>
      <c r="J469" s="84" t="e">
        <f>VLOOKUP($H469,'Emission Factors'!$B:$E,3,FALSE)</f>
        <v>#N/A</v>
      </c>
      <c r="K469" s="84" t="e">
        <f>VLOOKUP($H469,'Emission Factors'!$B:$E,4,FALSE)</f>
        <v>#N/A</v>
      </c>
      <c r="L469" s="33"/>
      <c r="M469" s="33"/>
      <c r="N469" s="77"/>
      <c r="O469" s="77"/>
      <c r="P469" s="77"/>
      <c r="Q469" s="86"/>
      <c r="R469" s="107" t="e">
        <f>VLOOKUP(I469,'Emission Factors'!C:M,11,FALSE)</f>
        <v>#N/A</v>
      </c>
      <c r="S469" s="109">
        <f>SUMIF('Emission Factors'!$C:$C,'Sample Report Format'!$I469,'Emission Factors'!$M:$M)*SUMIF('Emission Factors'!$C:$C,'Sample Report Format'!$I469,'Emission Factors'!F:F)*$L469/2000</f>
        <v>0</v>
      </c>
      <c r="T469" s="103">
        <f>SUMIF('Emission Factors'!$C:$C,'Sample Report Format'!$I469,'Emission Factors'!$M:$M)*SUMIF('Emission Factors'!$C:$C,'Sample Report Format'!$I469,'Emission Factors'!G:G)*$L469/2000</f>
        <v>0</v>
      </c>
      <c r="U469" s="103">
        <f>SUMIF('Emission Factors'!$C:$C,'Sample Report Format'!$I469,'Emission Factors'!$M:$M)*SUMIF('Emission Factors'!$C:$C,'Sample Report Format'!$I469,'Emission Factors'!H:H)*$L469/2000</f>
        <v>0</v>
      </c>
      <c r="V469" s="103">
        <f>SUMIF('Emission Factors'!$C:$C,'Sample Report Format'!$I469,'Emission Factors'!$M:$M)*SUMIF('Emission Factors'!$C:$C,'Sample Report Format'!$I469,'Emission Factors'!I:I)*$L469/2000</f>
        <v>0</v>
      </c>
      <c r="W469" s="103">
        <f>SUMIF('Emission Factors'!$C:$C,'Sample Report Format'!$I469,'Emission Factors'!$M:$M)*SUMIF('Emission Factors'!$C:$C,'Sample Report Format'!$I469,'Emission Factors'!J:J)*$L469/2000</f>
        <v>0</v>
      </c>
      <c r="X469" s="103">
        <f>SUMIF('Emission Factors'!$C:$C,'Sample Report Format'!$I469,'Emission Factors'!$M:$M)*SUMIF('Emission Factors'!$C:$C,'Sample Report Format'!$I469,'Emission Factors'!K:K)*$L469/2000</f>
        <v>0</v>
      </c>
      <c r="Y469" s="104">
        <f>SUMIF('Emission Factors'!$C:$C,'Sample Report Format'!$I469,'Emission Factors'!$M:$M)*SUMIF('Emission Factors'!$C:$C,'Sample Report Format'!$I469,'Emission Factors'!L:L)*$L469/2000</f>
        <v>0</v>
      </c>
    </row>
    <row r="470" spans="1:25" ht="12.75">
      <c r="A470" s="85"/>
      <c r="B470" s="132"/>
      <c r="C470" s="98" t="e">
        <f>VLOOKUP(B470,'CO AB Dis id'!E464:F478,2,FALSE)</f>
        <v>#N/A</v>
      </c>
      <c r="D470" s="132"/>
      <c r="E470" s="98" t="e">
        <f>VLOOKUP(D470,'CO AB Dis id'!E481:F515,2,FALSE)</f>
        <v>#N/A</v>
      </c>
      <c r="F470" s="33"/>
      <c r="G470" s="98" t="e">
        <f>VLOOKUP(F470,'CO AB Dis id'!$B$4:$C$61,2,FALSE)</f>
        <v>#N/A</v>
      </c>
      <c r="H470" s="33"/>
      <c r="I470" s="84" t="e">
        <f>VLOOKUP($H470,'Emission Factors'!$B:$E,2,FALSE)</f>
        <v>#N/A</v>
      </c>
      <c r="J470" s="84" t="e">
        <f>VLOOKUP($H470,'Emission Factors'!$B:$E,3,FALSE)</f>
        <v>#N/A</v>
      </c>
      <c r="K470" s="84" t="e">
        <f>VLOOKUP($H470,'Emission Factors'!$B:$E,4,FALSE)</f>
        <v>#N/A</v>
      </c>
      <c r="L470" s="33"/>
      <c r="M470" s="33"/>
      <c r="N470" s="77"/>
      <c r="O470" s="77"/>
      <c r="P470" s="77"/>
      <c r="Q470" s="86"/>
      <c r="R470" s="107" t="e">
        <f>VLOOKUP(I470,'Emission Factors'!C:M,11,FALSE)</f>
        <v>#N/A</v>
      </c>
      <c r="S470" s="109">
        <f>SUMIF('Emission Factors'!$C:$C,'Sample Report Format'!$I470,'Emission Factors'!$M:$M)*SUMIF('Emission Factors'!$C:$C,'Sample Report Format'!$I470,'Emission Factors'!F:F)*$L470/2000</f>
        <v>0</v>
      </c>
      <c r="T470" s="103">
        <f>SUMIF('Emission Factors'!$C:$C,'Sample Report Format'!$I470,'Emission Factors'!$M:$M)*SUMIF('Emission Factors'!$C:$C,'Sample Report Format'!$I470,'Emission Factors'!G:G)*$L470/2000</f>
        <v>0</v>
      </c>
      <c r="U470" s="103">
        <f>SUMIF('Emission Factors'!$C:$C,'Sample Report Format'!$I470,'Emission Factors'!$M:$M)*SUMIF('Emission Factors'!$C:$C,'Sample Report Format'!$I470,'Emission Factors'!H:H)*$L470/2000</f>
        <v>0</v>
      </c>
      <c r="V470" s="103">
        <f>SUMIF('Emission Factors'!$C:$C,'Sample Report Format'!$I470,'Emission Factors'!$M:$M)*SUMIF('Emission Factors'!$C:$C,'Sample Report Format'!$I470,'Emission Factors'!I:I)*$L470/2000</f>
        <v>0</v>
      </c>
      <c r="W470" s="103">
        <f>SUMIF('Emission Factors'!$C:$C,'Sample Report Format'!$I470,'Emission Factors'!$M:$M)*SUMIF('Emission Factors'!$C:$C,'Sample Report Format'!$I470,'Emission Factors'!J:J)*$L470/2000</f>
        <v>0</v>
      </c>
      <c r="X470" s="103">
        <f>SUMIF('Emission Factors'!$C:$C,'Sample Report Format'!$I470,'Emission Factors'!$M:$M)*SUMIF('Emission Factors'!$C:$C,'Sample Report Format'!$I470,'Emission Factors'!K:K)*$L470/2000</f>
        <v>0</v>
      </c>
      <c r="Y470" s="104">
        <f>SUMIF('Emission Factors'!$C:$C,'Sample Report Format'!$I470,'Emission Factors'!$M:$M)*SUMIF('Emission Factors'!$C:$C,'Sample Report Format'!$I470,'Emission Factors'!L:L)*$L470/2000</f>
        <v>0</v>
      </c>
    </row>
    <row r="471" spans="1:25" ht="12.75">
      <c r="A471" s="85"/>
      <c r="B471" s="132"/>
      <c r="C471" s="98" t="e">
        <f>VLOOKUP(B471,'CO AB Dis id'!E465:F479,2,FALSE)</f>
        <v>#N/A</v>
      </c>
      <c r="D471" s="132"/>
      <c r="E471" s="98" t="e">
        <f>VLOOKUP(D471,'CO AB Dis id'!E482:F516,2,FALSE)</f>
        <v>#N/A</v>
      </c>
      <c r="F471" s="33"/>
      <c r="G471" s="98" t="e">
        <f>VLOOKUP(F471,'CO AB Dis id'!$B$4:$C$61,2,FALSE)</f>
        <v>#N/A</v>
      </c>
      <c r="H471" s="33"/>
      <c r="I471" s="84" t="e">
        <f>VLOOKUP($H471,'Emission Factors'!$B:$E,2,FALSE)</f>
        <v>#N/A</v>
      </c>
      <c r="J471" s="84" t="e">
        <f>VLOOKUP($H471,'Emission Factors'!$B:$E,3,FALSE)</f>
        <v>#N/A</v>
      </c>
      <c r="K471" s="84" t="e">
        <f>VLOOKUP($H471,'Emission Factors'!$B:$E,4,FALSE)</f>
        <v>#N/A</v>
      </c>
      <c r="L471" s="33"/>
      <c r="M471" s="33"/>
      <c r="N471" s="77"/>
      <c r="O471" s="77"/>
      <c r="P471" s="77"/>
      <c r="Q471" s="86"/>
      <c r="R471" s="107" t="e">
        <f>VLOOKUP(I471,'Emission Factors'!C:M,11,FALSE)</f>
        <v>#N/A</v>
      </c>
      <c r="S471" s="109">
        <f>SUMIF('Emission Factors'!$C:$C,'Sample Report Format'!$I471,'Emission Factors'!$M:$M)*SUMIF('Emission Factors'!$C:$C,'Sample Report Format'!$I471,'Emission Factors'!F:F)*$L471/2000</f>
        <v>0</v>
      </c>
      <c r="T471" s="103">
        <f>SUMIF('Emission Factors'!$C:$C,'Sample Report Format'!$I471,'Emission Factors'!$M:$M)*SUMIF('Emission Factors'!$C:$C,'Sample Report Format'!$I471,'Emission Factors'!G:G)*$L471/2000</f>
        <v>0</v>
      </c>
      <c r="U471" s="103">
        <f>SUMIF('Emission Factors'!$C:$C,'Sample Report Format'!$I471,'Emission Factors'!$M:$M)*SUMIF('Emission Factors'!$C:$C,'Sample Report Format'!$I471,'Emission Factors'!H:H)*$L471/2000</f>
        <v>0</v>
      </c>
      <c r="V471" s="103">
        <f>SUMIF('Emission Factors'!$C:$C,'Sample Report Format'!$I471,'Emission Factors'!$M:$M)*SUMIF('Emission Factors'!$C:$C,'Sample Report Format'!$I471,'Emission Factors'!I:I)*$L471/2000</f>
        <v>0</v>
      </c>
      <c r="W471" s="103">
        <f>SUMIF('Emission Factors'!$C:$C,'Sample Report Format'!$I471,'Emission Factors'!$M:$M)*SUMIF('Emission Factors'!$C:$C,'Sample Report Format'!$I471,'Emission Factors'!J:J)*$L471/2000</f>
        <v>0</v>
      </c>
      <c r="X471" s="103">
        <f>SUMIF('Emission Factors'!$C:$C,'Sample Report Format'!$I471,'Emission Factors'!$M:$M)*SUMIF('Emission Factors'!$C:$C,'Sample Report Format'!$I471,'Emission Factors'!K:K)*$L471/2000</f>
        <v>0</v>
      </c>
      <c r="Y471" s="104">
        <f>SUMIF('Emission Factors'!$C:$C,'Sample Report Format'!$I471,'Emission Factors'!$M:$M)*SUMIF('Emission Factors'!$C:$C,'Sample Report Format'!$I471,'Emission Factors'!L:L)*$L471/2000</f>
        <v>0</v>
      </c>
    </row>
    <row r="472" spans="1:25" ht="12.75">
      <c r="A472" s="85"/>
      <c r="B472" s="132"/>
      <c r="C472" s="98" t="e">
        <f>VLOOKUP(B472,'CO AB Dis id'!E466:F480,2,FALSE)</f>
        <v>#N/A</v>
      </c>
      <c r="D472" s="132"/>
      <c r="E472" s="98" t="e">
        <f>VLOOKUP(D472,'CO AB Dis id'!E483:F517,2,FALSE)</f>
        <v>#N/A</v>
      </c>
      <c r="F472" s="33"/>
      <c r="G472" s="98" t="e">
        <f>VLOOKUP(F472,'CO AB Dis id'!$B$4:$C$61,2,FALSE)</f>
        <v>#N/A</v>
      </c>
      <c r="H472" s="33"/>
      <c r="I472" s="84" t="e">
        <f>VLOOKUP($H472,'Emission Factors'!$B:$E,2,FALSE)</f>
        <v>#N/A</v>
      </c>
      <c r="J472" s="84" t="e">
        <f>VLOOKUP($H472,'Emission Factors'!$B:$E,3,FALSE)</f>
        <v>#N/A</v>
      </c>
      <c r="K472" s="84" t="e">
        <f>VLOOKUP($H472,'Emission Factors'!$B:$E,4,FALSE)</f>
        <v>#N/A</v>
      </c>
      <c r="L472" s="33"/>
      <c r="M472" s="33"/>
      <c r="N472" s="77"/>
      <c r="O472" s="77"/>
      <c r="P472" s="77"/>
      <c r="Q472" s="86"/>
      <c r="R472" s="107" t="e">
        <f>VLOOKUP(I472,'Emission Factors'!C:M,11,FALSE)</f>
        <v>#N/A</v>
      </c>
      <c r="S472" s="109">
        <f>SUMIF('Emission Factors'!$C:$C,'Sample Report Format'!$I472,'Emission Factors'!$M:$M)*SUMIF('Emission Factors'!$C:$C,'Sample Report Format'!$I472,'Emission Factors'!F:F)*$L472/2000</f>
        <v>0</v>
      </c>
      <c r="T472" s="103">
        <f>SUMIF('Emission Factors'!$C:$C,'Sample Report Format'!$I472,'Emission Factors'!$M:$M)*SUMIF('Emission Factors'!$C:$C,'Sample Report Format'!$I472,'Emission Factors'!G:G)*$L472/2000</f>
        <v>0</v>
      </c>
      <c r="U472" s="103">
        <f>SUMIF('Emission Factors'!$C:$C,'Sample Report Format'!$I472,'Emission Factors'!$M:$M)*SUMIF('Emission Factors'!$C:$C,'Sample Report Format'!$I472,'Emission Factors'!H:H)*$L472/2000</f>
        <v>0</v>
      </c>
      <c r="V472" s="103">
        <f>SUMIF('Emission Factors'!$C:$C,'Sample Report Format'!$I472,'Emission Factors'!$M:$M)*SUMIF('Emission Factors'!$C:$C,'Sample Report Format'!$I472,'Emission Factors'!I:I)*$L472/2000</f>
        <v>0</v>
      </c>
      <c r="W472" s="103">
        <f>SUMIF('Emission Factors'!$C:$C,'Sample Report Format'!$I472,'Emission Factors'!$M:$M)*SUMIF('Emission Factors'!$C:$C,'Sample Report Format'!$I472,'Emission Factors'!J:J)*$L472/2000</f>
        <v>0</v>
      </c>
      <c r="X472" s="103">
        <f>SUMIF('Emission Factors'!$C:$C,'Sample Report Format'!$I472,'Emission Factors'!$M:$M)*SUMIF('Emission Factors'!$C:$C,'Sample Report Format'!$I472,'Emission Factors'!K:K)*$L472/2000</f>
        <v>0</v>
      </c>
      <c r="Y472" s="104">
        <f>SUMIF('Emission Factors'!$C:$C,'Sample Report Format'!$I472,'Emission Factors'!$M:$M)*SUMIF('Emission Factors'!$C:$C,'Sample Report Format'!$I472,'Emission Factors'!L:L)*$L472/2000</f>
        <v>0</v>
      </c>
    </row>
    <row r="473" spans="1:25" ht="12.75">
      <c r="A473" s="85"/>
      <c r="B473" s="132"/>
      <c r="C473" s="98" t="e">
        <f>VLOOKUP(B473,'CO AB Dis id'!E467:F481,2,FALSE)</f>
        <v>#N/A</v>
      </c>
      <c r="D473" s="132"/>
      <c r="E473" s="98" t="e">
        <f>VLOOKUP(D473,'CO AB Dis id'!E484:F518,2,FALSE)</f>
        <v>#N/A</v>
      </c>
      <c r="F473" s="33"/>
      <c r="G473" s="98" t="e">
        <f>VLOOKUP(F473,'CO AB Dis id'!$B$4:$C$61,2,FALSE)</f>
        <v>#N/A</v>
      </c>
      <c r="H473" s="33"/>
      <c r="I473" s="84" t="e">
        <f>VLOOKUP($H473,'Emission Factors'!$B:$E,2,FALSE)</f>
        <v>#N/A</v>
      </c>
      <c r="J473" s="84" t="e">
        <f>VLOOKUP($H473,'Emission Factors'!$B:$E,3,FALSE)</f>
        <v>#N/A</v>
      </c>
      <c r="K473" s="84" t="e">
        <f>VLOOKUP($H473,'Emission Factors'!$B:$E,4,FALSE)</f>
        <v>#N/A</v>
      </c>
      <c r="L473" s="33"/>
      <c r="M473" s="33"/>
      <c r="N473" s="77"/>
      <c r="O473" s="77"/>
      <c r="P473" s="77"/>
      <c r="Q473" s="86"/>
      <c r="R473" s="107" t="e">
        <f>VLOOKUP(I473,'Emission Factors'!C:M,11,FALSE)</f>
        <v>#N/A</v>
      </c>
      <c r="S473" s="109">
        <f>SUMIF('Emission Factors'!$C:$C,'Sample Report Format'!$I473,'Emission Factors'!$M:$M)*SUMIF('Emission Factors'!$C:$C,'Sample Report Format'!$I473,'Emission Factors'!F:F)*$L473/2000</f>
        <v>0</v>
      </c>
      <c r="T473" s="103">
        <f>SUMIF('Emission Factors'!$C:$C,'Sample Report Format'!$I473,'Emission Factors'!$M:$M)*SUMIF('Emission Factors'!$C:$C,'Sample Report Format'!$I473,'Emission Factors'!G:G)*$L473/2000</f>
        <v>0</v>
      </c>
      <c r="U473" s="103">
        <f>SUMIF('Emission Factors'!$C:$C,'Sample Report Format'!$I473,'Emission Factors'!$M:$M)*SUMIF('Emission Factors'!$C:$C,'Sample Report Format'!$I473,'Emission Factors'!H:H)*$L473/2000</f>
        <v>0</v>
      </c>
      <c r="V473" s="103">
        <f>SUMIF('Emission Factors'!$C:$C,'Sample Report Format'!$I473,'Emission Factors'!$M:$M)*SUMIF('Emission Factors'!$C:$C,'Sample Report Format'!$I473,'Emission Factors'!I:I)*$L473/2000</f>
        <v>0</v>
      </c>
      <c r="W473" s="103">
        <f>SUMIF('Emission Factors'!$C:$C,'Sample Report Format'!$I473,'Emission Factors'!$M:$M)*SUMIF('Emission Factors'!$C:$C,'Sample Report Format'!$I473,'Emission Factors'!J:J)*$L473/2000</f>
        <v>0</v>
      </c>
      <c r="X473" s="103">
        <f>SUMIF('Emission Factors'!$C:$C,'Sample Report Format'!$I473,'Emission Factors'!$M:$M)*SUMIF('Emission Factors'!$C:$C,'Sample Report Format'!$I473,'Emission Factors'!K:K)*$L473/2000</f>
        <v>0</v>
      </c>
      <c r="Y473" s="104">
        <f>SUMIF('Emission Factors'!$C:$C,'Sample Report Format'!$I473,'Emission Factors'!$M:$M)*SUMIF('Emission Factors'!$C:$C,'Sample Report Format'!$I473,'Emission Factors'!L:L)*$L473/2000</f>
        <v>0</v>
      </c>
    </row>
    <row r="474" spans="1:25" ht="12.75">
      <c r="A474" s="85"/>
      <c r="B474" s="132"/>
      <c r="C474" s="98" t="e">
        <f>VLOOKUP(B474,'CO AB Dis id'!E468:F482,2,FALSE)</f>
        <v>#N/A</v>
      </c>
      <c r="D474" s="132"/>
      <c r="E474" s="98" t="e">
        <f>VLOOKUP(D474,'CO AB Dis id'!E485:F519,2,FALSE)</f>
        <v>#N/A</v>
      </c>
      <c r="F474" s="33"/>
      <c r="G474" s="98" t="e">
        <f>VLOOKUP(F474,'CO AB Dis id'!$B$4:$C$61,2,FALSE)</f>
        <v>#N/A</v>
      </c>
      <c r="H474" s="33"/>
      <c r="I474" s="84" t="e">
        <f>VLOOKUP($H474,'Emission Factors'!$B:$E,2,FALSE)</f>
        <v>#N/A</v>
      </c>
      <c r="J474" s="84" t="e">
        <f>VLOOKUP($H474,'Emission Factors'!$B:$E,3,FALSE)</f>
        <v>#N/A</v>
      </c>
      <c r="K474" s="84" t="e">
        <f>VLOOKUP($H474,'Emission Factors'!$B:$E,4,FALSE)</f>
        <v>#N/A</v>
      </c>
      <c r="L474" s="33"/>
      <c r="M474" s="33"/>
      <c r="N474" s="77"/>
      <c r="O474" s="77"/>
      <c r="P474" s="77"/>
      <c r="Q474" s="86"/>
      <c r="R474" s="107" t="e">
        <f>VLOOKUP(I474,'Emission Factors'!C:M,11,FALSE)</f>
        <v>#N/A</v>
      </c>
      <c r="S474" s="109">
        <f>SUMIF('Emission Factors'!$C:$C,'Sample Report Format'!$I474,'Emission Factors'!$M:$M)*SUMIF('Emission Factors'!$C:$C,'Sample Report Format'!$I474,'Emission Factors'!F:F)*$L474/2000</f>
        <v>0</v>
      </c>
      <c r="T474" s="103">
        <f>SUMIF('Emission Factors'!$C:$C,'Sample Report Format'!$I474,'Emission Factors'!$M:$M)*SUMIF('Emission Factors'!$C:$C,'Sample Report Format'!$I474,'Emission Factors'!G:G)*$L474/2000</f>
        <v>0</v>
      </c>
      <c r="U474" s="103">
        <f>SUMIF('Emission Factors'!$C:$C,'Sample Report Format'!$I474,'Emission Factors'!$M:$M)*SUMIF('Emission Factors'!$C:$C,'Sample Report Format'!$I474,'Emission Factors'!H:H)*$L474/2000</f>
        <v>0</v>
      </c>
      <c r="V474" s="103">
        <f>SUMIF('Emission Factors'!$C:$C,'Sample Report Format'!$I474,'Emission Factors'!$M:$M)*SUMIF('Emission Factors'!$C:$C,'Sample Report Format'!$I474,'Emission Factors'!I:I)*$L474/2000</f>
        <v>0</v>
      </c>
      <c r="W474" s="103">
        <f>SUMIF('Emission Factors'!$C:$C,'Sample Report Format'!$I474,'Emission Factors'!$M:$M)*SUMIF('Emission Factors'!$C:$C,'Sample Report Format'!$I474,'Emission Factors'!J:J)*$L474/2000</f>
        <v>0</v>
      </c>
      <c r="X474" s="103">
        <f>SUMIF('Emission Factors'!$C:$C,'Sample Report Format'!$I474,'Emission Factors'!$M:$M)*SUMIF('Emission Factors'!$C:$C,'Sample Report Format'!$I474,'Emission Factors'!K:K)*$L474/2000</f>
        <v>0</v>
      </c>
      <c r="Y474" s="104">
        <f>SUMIF('Emission Factors'!$C:$C,'Sample Report Format'!$I474,'Emission Factors'!$M:$M)*SUMIF('Emission Factors'!$C:$C,'Sample Report Format'!$I474,'Emission Factors'!L:L)*$L474/2000</f>
        <v>0</v>
      </c>
    </row>
    <row r="475" spans="1:25" ht="12.75">
      <c r="A475" s="85"/>
      <c r="B475" s="132"/>
      <c r="C475" s="98" t="e">
        <f>VLOOKUP(B475,'CO AB Dis id'!E469:F483,2,FALSE)</f>
        <v>#N/A</v>
      </c>
      <c r="D475" s="132"/>
      <c r="E475" s="98" t="e">
        <f>VLOOKUP(D475,'CO AB Dis id'!E486:F520,2,FALSE)</f>
        <v>#N/A</v>
      </c>
      <c r="F475" s="33"/>
      <c r="G475" s="98" t="e">
        <f>VLOOKUP(F475,'CO AB Dis id'!$B$4:$C$61,2,FALSE)</f>
        <v>#N/A</v>
      </c>
      <c r="H475" s="33"/>
      <c r="I475" s="84" t="e">
        <f>VLOOKUP($H475,'Emission Factors'!$B:$E,2,FALSE)</f>
        <v>#N/A</v>
      </c>
      <c r="J475" s="84" t="e">
        <f>VLOOKUP($H475,'Emission Factors'!$B:$E,3,FALSE)</f>
        <v>#N/A</v>
      </c>
      <c r="K475" s="84" t="e">
        <f>VLOOKUP($H475,'Emission Factors'!$B:$E,4,FALSE)</f>
        <v>#N/A</v>
      </c>
      <c r="L475" s="33"/>
      <c r="M475" s="33"/>
      <c r="N475" s="77"/>
      <c r="O475" s="77"/>
      <c r="P475" s="77"/>
      <c r="Q475" s="86"/>
      <c r="R475" s="107" t="e">
        <f>VLOOKUP(I475,'Emission Factors'!C:M,11,FALSE)</f>
        <v>#N/A</v>
      </c>
      <c r="S475" s="109">
        <f>SUMIF('Emission Factors'!$C:$C,'Sample Report Format'!$I475,'Emission Factors'!$M:$M)*SUMIF('Emission Factors'!$C:$C,'Sample Report Format'!$I475,'Emission Factors'!F:F)*$L475/2000</f>
        <v>0</v>
      </c>
      <c r="T475" s="103">
        <f>SUMIF('Emission Factors'!$C:$C,'Sample Report Format'!$I475,'Emission Factors'!$M:$M)*SUMIF('Emission Factors'!$C:$C,'Sample Report Format'!$I475,'Emission Factors'!G:G)*$L475/2000</f>
        <v>0</v>
      </c>
      <c r="U475" s="103">
        <f>SUMIF('Emission Factors'!$C:$C,'Sample Report Format'!$I475,'Emission Factors'!$M:$M)*SUMIF('Emission Factors'!$C:$C,'Sample Report Format'!$I475,'Emission Factors'!H:H)*$L475/2000</f>
        <v>0</v>
      </c>
      <c r="V475" s="103">
        <f>SUMIF('Emission Factors'!$C:$C,'Sample Report Format'!$I475,'Emission Factors'!$M:$M)*SUMIF('Emission Factors'!$C:$C,'Sample Report Format'!$I475,'Emission Factors'!I:I)*$L475/2000</f>
        <v>0</v>
      </c>
      <c r="W475" s="103">
        <f>SUMIF('Emission Factors'!$C:$C,'Sample Report Format'!$I475,'Emission Factors'!$M:$M)*SUMIF('Emission Factors'!$C:$C,'Sample Report Format'!$I475,'Emission Factors'!J:J)*$L475/2000</f>
        <v>0</v>
      </c>
      <c r="X475" s="103">
        <f>SUMIF('Emission Factors'!$C:$C,'Sample Report Format'!$I475,'Emission Factors'!$M:$M)*SUMIF('Emission Factors'!$C:$C,'Sample Report Format'!$I475,'Emission Factors'!K:K)*$L475/2000</f>
        <v>0</v>
      </c>
      <c r="Y475" s="104">
        <f>SUMIF('Emission Factors'!$C:$C,'Sample Report Format'!$I475,'Emission Factors'!$M:$M)*SUMIF('Emission Factors'!$C:$C,'Sample Report Format'!$I475,'Emission Factors'!L:L)*$L475/2000</f>
        <v>0</v>
      </c>
    </row>
    <row r="476" spans="1:25" ht="12.75">
      <c r="A476" s="85"/>
      <c r="B476" s="132"/>
      <c r="C476" s="98" t="e">
        <f>VLOOKUP(B476,'CO AB Dis id'!E470:F484,2,FALSE)</f>
        <v>#N/A</v>
      </c>
      <c r="D476" s="132"/>
      <c r="E476" s="98" t="e">
        <f>VLOOKUP(D476,'CO AB Dis id'!E487:F521,2,FALSE)</f>
        <v>#N/A</v>
      </c>
      <c r="F476" s="33"/>
      <c r="G476" s="98" t="e">
        <f>VLOOKUP(F476,'CO AB Dis id'!$B$4:$C$61,2,FALSE)</f>
        <v>#N/A</v>
      </c>
      <c r="H476" s="33"/>
      <c r="I476" s="84" t="e">
        <f>VLOOKUP($H476,'Emission Factors'!$B:$E,2,FALSE)</f>
        <v>#N/A</v>
      </c>
      <c r="J476" s="84" t="e">
        <f>VLOOKUP($H476,'Emission Factors'!$B:$E,3,FALSE)</f>
        <v>#N/A</v>
      </c>
      <c r="K476" s="84" t="e">
        <f>VLOOKUP($H476,'Emission Factors'!$B:$E,4,FALSE)</f>
        <v>#N/A</v>
      </c>
      <c r="L476" s="33"/>
      <c r="M476" s="33"/>
      <c r="N476" s="77"/>
      <c r="O476" s="77"/>
      <c r="P476" s="77"/>
      <c r="Q476" s="86"/>
      <c r="R476" s="107" t="e">
        <f>VLOOKUP(I476,'Emission Factors'!C:M,11,FALSE)</f>
        <v>#N/A</v>
      </c>
      <c r="S476" s="109">
        <f>SUMIF('Emission Factors'!$C:$C,'Sample Report Format'!$I476,'Emission Factors'!$M:$M)*SUMIF('Emission Factors'!$C:$C,'Sample Report Format'!$I476,'Emission Factors'!F:F)*$L476/2000</f>
        <v>0</v>
      </c>
      <c r="T476" s="103">
        <f>SUMIF('Emission Factors'!$C:$C,'Sample Report Format'!$I476,'Emission Factors'!$M:$M)*SUMIF('Emission Factors'!$C:$C,'Sample Report Format'!$I476,'Emission Factors'!G:G)*$L476/2000</f>
        <v>0</v>
      </c>
      <c r="U476" s="103">
        <f>SUMIF('Emission Factors'!$C:$C,'Sample Report Format'!$I476,'Emission Factors'!$M:$M)*SUMIF('Emission Factors'!$C:$C,'Sample Report Format'!$I476,'Emission Factors'!H:H)*$L476/2000</f>
        <v>0</v>
      </c>
      <c r="V476" s="103">
        <f>SUMIF('Emission Factors'!$C:$C,'Sample Report Format'!$I476,'Emission Factors'!$M:$M)*SUMIF('Emission Factors'!$C:$C,'Sample Report Format'!$I476,'Emission Factors'!I:I)*$L476/2000</f>
        <v>0</v>
      </c>
      <c r="W476" s="103">
        <f>SUMIF('Emission Factors'!$C:$C,'Sample Report Format'!$I476,'Emission Factors'!$M:$M)*SUMIF('Emission Factors'!$C:$C,'Sample Report Format'!$I476,'Emission Factors'!J:J)*$L476/2000</f>
        <v>0</v>
      </c>
      <c r="X476" s="103">
        <f>SUMIF('Emission Factors'!$C:$C,'Sample Report Format'!$I476,'Emission Factors'!$M:$M)*SUMIF('Emission Factors'!$C:$C,'Sample Report Format'!$I476,'Emission Factors'!K:K)*$L476/2000</f>
        <v>0</v>
      </c>
      <c r="Y476" s="104">
        <f>SUMIF('Emission Factors'!$C:$C,'Sample Report Format'!$I476,'Emission Factors'!$M:$M)*SUMIF('Emission Factors'!$C:$C,'Sample Report Format'!$I476,'Emission Factors'!L:L)*$L476/2000</f>
        <v>0</v>
      </c>
    </row>
    <row r="477" spans="1:25" ht="12.75">
      <c r="A477" s="85"/>
      <c r="B477" s="132"/>
      <c r="C477" s="98" t="e">
        <f>VLOOKUP(B477,'CO AB Dis id'!E471:F485,2,FALSE)</f>
        <v>#N/A</v>
      </c>
      <c r="D477" s="132"/>
      <c r="E477" s="98" t="e">
        <f>VLOOKUP(D477,'CO AB Dis id'!E488:F522,2,FALSE)</f>
        <v>#N/A</v>
      </c>
      <c r="F477" s="33"/>
      <c r="G477" s="98" t="e">
        <f>VLOOKUP(F477,'CO AB Dis id'!$B$4:$C$61,2,FALSE)</f>
        <v>#N/A</v>
      </c>
      <c r="H477" s="33"/>
      <c r="I477" s="84" t="e">
        <f>VLOOKUP($H477,'Emission Factors'!$B:$E,2,FALSE)</f>
        <v>#N/A</v>
      </c>
      <c r="J477" s="84" t="e">
        <f>VLOOKUP($H477,'Emission Factors'!$B:$E,3,FALSE)</f>
        <v>#N/A</v>
      </c>
      <c r="K477" s="84" t="e">
        <f>VLOOKUP($H477,'Emission Factors'!$B:$E,4,FALSE)</f>
        <v>#N/A</v>
      </c>
      <c r="L477" s="33"/>
      <c r="M477" s="33"/>
      <c r="N477" s="77"/>
      <c r="O477" s="77"/>
      <c r="P477" s="77"/>
      <c r="Q477" s="86"/>
      <c r="R477" s="107" t="e">
        <f>VLOOKUP(I477,'Emission Factors'!C:M,11,FALSE)</f>
        <v>#N/A</v>
      </c>
      <c r="S477" s="109">
        <f>SUMIF('Emission Factors'!$C:$C,'Sample Report Format'!$I477,'Emission Factors'!$M:$M)*SUMIF('Emission Factors'!$C:$C,'Sample Report Format'!$I477,'Emission Factors'!F:F)*$L477/2000</f>
        <v>0</v>
      </c>
      <c r="T477" s="103">
        <f>SUMIF('Emission Factors'!$C:$C,'Sample Report Format'!$I477,'Emission Factors'!$M:$M)*SUMIF('Emission Factors'!$C:$C,'Sample Report Format'!$I477,'Emission Factors'!G:G)*$L477/2000</f>
        <v>0</v>
      </c>
      <c r="U477" s="103">
        <f>SUMIF('Emission Factors'!$C:$C,'Sample Report Format'!$I477,'Emission Factors'!$M:$M)*SUMIF('Emission Factors'!$C:$C,'Sample Report Format'!$I477,'Emission Factors'!H:H)*$L477/2000</f>
        <v>0</v>
      </c>
      <c r="V477" s="103">
        <f>SUMIF('Emission Factors'!$C:$C,'Sample Report Format'!$I477,'Emission Factors'!$M:$M)*SUMIF('Emission Factors'!$C:$C,'Sample Report Format'!$I477,'Emission Factors'!I:I)*$L477/2000</f>
        <v>0</v>
      </c>
      <c r="W477" s="103">
        <f>SUMIF('Emission Factors'!$C:$C,'Sample Report Format'!$I477,'Emission Factors'!$M:$M)*SUMIF('Emission Factors'!$C:$C,'Sample Report Format'!$I477,'Emission Factors'!J:J)*$L477/2000</f>
        <v>0</v>
      </c>
      <c r="X477" s="103">
        <f>SUMIF('Emission Factors'!$C:$C,'Sample Report Format'!$I477,'Emission Factors'!$M:$M)*SUMIF('Emission Factors'!$C:$C,'Sample Report Format'!$I477,'Emission Factors'!K:K)*$L477/2000</f>
        <v>0</v>
      </c>
      <c r="Y477" s="104">
        <f>SUMIF('Emission Factors'!$C:$C,'Sample Report Format'!$I477,'Emission Factors'!$M:$M)*SUMIF('Emission Factors'!$C:$C,'Sample Report Format'!$I477,'Emission Factors'!L:L)*$L477/2000</f>
        <v>0</v>
      </c>
    </row>
    <row r="478" spans="1:25" ht="12.75">
      <c r="A478" s="85"/>
      <c r="B478" s="132"/>
      <c r="C478" s="98" t="e">
        <f>VLOOKUP(B478,'CO AB Dis id'!E472:F486,2,FALSE)</f>
        <v>#N/A</v>
      </c>
      <c r="D478" s="132"/>
      <c r="E478" s="98" t="e">
        <f>VLOOKUP(D478,'CO AB Dis id'!E489:F523,2,FALSE)</f>
        <v>#N/A</v>
      </c>
      <c r="F478" s="33"/>
      <c r="G478" s="98" t="e">
        <f>VLOOKUP(F478,'CO AB Dis id'!$B$4:$C$61,2,FALSE)</f>
        <v>#N/A</v>
      </c>
      <c r="H478" s="33"/>
      <c r="I478" s="84" t="e">
        <f>VLOOKUP($H478,'Emission Factors'!$B:$E,2,FALSE)</f>
        <v>#N/A</v>
      </c>
      <c r="J478" s="84" t="e">
        <f>VLOOKUP($H478,'Emission Factors'!$B:$E,3,FALSE)</f>
        <v>#N/A</v>
      </c>
      <c r="K478" s="84" t="e">
        <f>VLOOKUP($H478,'Emission Factors'!$B:$E,4,FALSE)</f>
        <v>#N/A</v>
      </c>
      <c r="L478" s="33"/>
      <c r="M478" s="33"/>
      <c r="N478" s="77"/>
      <c r="O478" s="77"/>
      <c r="P478" s="77"/>
      <c r="Q478" s="86"/>
      <c r="R478" s="107" t="e">
        <f>VLOOKUP(I478,'Emission Factors'!C:M,11,FALSE)</f>
        <v>#N/A</v>
      </c>
      <c r="S478" s="109">
        <f>SUMIF('Emission Factors'!$C:$C,'Sample Report Format'!$I478,'Emission Factors'!$M:$M)*SUMIF('Emission Factors'!$C:$C,'Sample Report Format'!$I478,'Emission Factors'!F:F)*$L478/2000</f>
        <v>0</v>
      </c>
      <c r="T478" s="103">
        <f>SUMIF('Emission Factors'!$C:$C,'Sample Report Format'!$I478,'Emission Factors'!$M:$M)*SUMIF('Emission Factors'!$C:$C,'Sample Report Format'!$I478,'Emission Factors'!G:G)*$L478/2000</f>
        <v>0</v>
      </c>
      <c r="U478" s="103">
        <f>SUMIF('Emission Factors'!$C:$C,'Sample Report Format'!$I478,'Emission Factors'!$M:$M)*SUMIF('Emission Factors'!$C:$C,'Sample Report Format'!$I478,'Emission Factors'!H:H)*$L478/2000</f>
        <v>0</v>
      </c>
      <c r="V478" s="103">
        <f>SUMIF('Emission Factors'!$C:$C,'Sample Report Format'!$I478,'Emission Factors'!$M:$M)*SUMIF('Emission Factors'!$C:$C,'Sample Report Format'!$I478,'Emission Factors'!I:I)*$L478/2000</f>
        <v>0</v>
      </c>
      <c r="W478" s="103">
        <f>SUMIF('Emission Factors'!$C:$C,'Sample Report Format'!$I478,'Emission Factors'!$M:$M)*SUMIF('Emission Factors'!$C:$C,'Sample Report Format'!$I478,'Emission Factors'!J:J)*$L478/2000</f>
        <v>0</v>
      </c>
      <c r="X478" s="103">
        <f>SUMIF('Emission Factors'!$C:$C,'Sample Report Format'!$I478,'Emission Factors'!$M:$M)*SUMIF('Emission Factors'!$C:$C,'Sample Report Format'!$I478,'Emission Factors'!K:K)*$L478/2000</f>
        <v>0</v>
      </c>
      <c r="Y478" s="104">
        <f>SUMIF('Emission Factors'!$C:$C,'Sample Report Format'!$I478,'Emission Factors'!$M:$M)*SUMIF('Emission Factors'!$C:$C,'Sample Report Format'!$I478,'Emission Factors'!L:L)*$L478/2000</f>
        <v>0</v>
      </c>
    </row>
    <row r="479" spans="1:25" ht="12.75">
      <c r="A479" s="85"/>
      <c r="B479" s="132"/>
      <c r="C479" s="98" t="e">
        <f>VLOOKUP(B479,'CO AB Dis id'!E473:F487,2,FALSE)</f>
        <v>#N/A</v>
      </c>
      <c r="D479" s="132"/>
      <c r="E479" s="98" t="e">
        <f>VLOOKUP(D479,'CO AB Dis id'!E490:F524,2,FALSE)</f>
        <v>#N/A</v>
      </c>
      <c r="F479" s="33"/>
      <c r="G479" s="98" t="e">
        <f>VLOOKUP(F479,'CO AB Dis id'!$B$4:$C$61,2,FALSE)</f>
        <v>#N/A</v>
      </c>
      <c r="H479" s="33"/>
      <c r="I479" s="84" t="e">
        <f>VLOOKUP($H479,'Emission Factors'!$B:$E,2,FALSE)</f>
        <v>#N/A</v>
      </c>
      <c r="J479" s="84" t="e">
        <f>VLOOKUP($H479,'Emission Factors'!$B:$E,3,FALSE)</f>
        <v>#N/A</v>
      </c>
      <c r="K479" s="84" t="e">
        <f>VLOOKUP($H479,'Emission Factors'!$B:$E,4,FALSE)</f>
        <v>#N/A</v>
      </c>
      <c r="L479" s="33"/>
      <c r="M479" s="33"/>
      <c r="N479" s="77"/>
      <c r="O479" s="77"/>
      <c r="P479" s="77"/>
      <c r="Q479" s="86"/>
      <c r="R479" s="107" t="e">
        <f>VLOOKUP(I479,'Emission Factors'!C:M,11,FALSE)</f>
        <v>#N/A</v>
      </c>
      <c r="S479" s="109">
        <f>SUMIF('Emission Factors'!$C:$C,'Sample Report Format'!$I479,'Emission Factors'!$M:$M)*SUMIF('Emission Factors'!$C:$C,'Sample Report Format'!$I479,'Emission Factors'!F:F)*$L479/2000</f>
        <v>0</v>
      </c>
      <c r="T479" s="103">
        <f>SUMIF('Emission Factors'!$C:$C,'Sample Report Format'!$I479,'Emission Factors'!$M:$M)*SUMIF('Emission Factors'!$C:$C,'Sample Report Format'!$I479,'Emission Factors'!G:G)*$L479/2000</f>
        <v>0</v>
      </c>
      <c r="U479" s="103">
        <f>SUMIF('Emission Factors'!$C:$C,'Sample Report Format'!$I479,'Emission Factors'!$M:$M)*SUMIF('Emission Factors'!$C:$C,'Sample Report Format'!$I479,'Emission Factors'!H:H)*$L479/2000</f>
        <v>0</v>
      </c>
      <c r="V479" s="103">
        <f>SUMIF('Emission Factors'!$C:$C,'Sample Report Format'!$I479,'Emission Factors'!$M:$M)*SUMIF('Emission Factors'!$C:$C,'Sample Report Format'!$I479,'Emission Factors'!I:I)*$L479/2000</f>
        <v>0</v>
      </c>
      <c r="W479" s="103">
        <f>SUMIF('Emission Factors'!$C:$C,'Sample Report Format'!$I479,'Emission Factors'!$M:$M)*SUMIF('Emission Factors'!$C:$C,'Sample Report Format'!$I479,'Emission Factors'!J:J)*$L479/2000</f>
        <v>0</v>
      </c>
      <c r="X479" s="103">
        <f>SUMIF('Emission Factors'!$C:$C,'Sample Report Format'!$I479,'Emission Factors'!$M:$M)*SUMIF('Emission Factors'!$C:$C,'Sample Report Format'!$I479,'Emission Factors'!K:K)*$L479/2000</f>
        <v>0</v>
      </c>
      <c r="Y479" s="104">
        <f>SUMIF('Emission Factors'!$C:$C,'Sample Report Format'!$I479,'Emission Factors'!$M:$M)*SUMIF('Emission Factors'!$C:$C,'Sample Report Format'!$I479,'Emission Factors'!L:L)*$L479/2000</f>
        <v>0</v>
      </c>
    </row>
    <row r="480" spans="1:25" ht="12.75">
      <c r="A480" s="85"/>
      <c r="B480" s="132"/>
      <c r="C480" s="98" t="e">
        <f>VLOOKUP(B480,'CO AB Dis id'!E474:F488,2,FALSE)</f>
        <v>#N/A</v>
      </c>
      <c r="D480" s="132"/>
      <c r="E480" s="98" t="e">
        <f>VLOOKUP(D480,'CO AB Dis id'!E491:F525,2,FALSE)</f>
        <v>#N/A</v>
      </c>
      <c r="F480" s="33"/>
      <c r="G480" s="98" t="e">
        <f>VLOOKUP(F480,'CO AB Dis id'!$B$4:$C$61,2,FALSE)</f>
        <v>#N/A</v>
      </c>
      <c r="H480" s="33"/>
      <c r="I480" s="84" t="e">
        <f>VLOOKUP($H480,'Emission Factors'!$B:$E,2,FALSE)</f>
        <v>#N/A</v>
      </c>
      <c r="J480" s="84" t="e">
        <f>VLOOKUP($H480,'Emission Factors'!$B:$E,3,FALSE)</f>
        <v>#N/A</v>
      </c>
      <c r="K480" s="84" t="e">
        <f>VLOOKUP($H480,'Emission Factors'!$B:$E,4,FALSE)</f>
        <v>#N/A</v>
      </c>
      <c r="L480" s="33"/>
      <c r="M480" s="33"/>
      <c r="N480" s="77"/>
      <c r="O480" s="77"/>
      <c r="P480" s="77"/>
      <c r="Q480" s="86"/>
      <c r="R480" s="107" t="e">
        <f>VLOOKUP(I480,'Emission Factors'!C:M,11,FALSE)</f>
        <v>#N/A</v>
      </c>
      <c r="S480" s="109">
        <f>SUMIF('Emission Factors'!$C:$C,'Sample Report Format'!$I480,'Emission Factors'!$M:$M)*SUMIF('Emission Factors'!$C:$C,'Sample Report Format'!$I480,'Emission Factors'!F:F)*$L480/2000</f>
        <v>0</v>
      </c>
      <c r="T480" s="103">
        <f>SUMIF('Emission Factors'!$C:$C,'Sample Report Format'!$I480,'Emission Factors'!$M:$M)*SUMIF('Emission Factors'!$C:$C,'Sample Report Format'!$I480,'Emission Factors'!G:G)*$L480/2000</f>
        <v>0</v>
      </c>
      <c r="U480" s="103">
        <f>SUMIF('Emission Factors'!$C:$C,'Sample Report Format'!$I480,'Emission Factors'!$M:$M)*SUMIF('Emission Factors'!$C:$C,'Sample Report Format'!$I480,'Emission Factors'!H:H)*$L480/2000</f>
        <v>0</v>
      </c>
      <c r="V480" s="103">
        <f>SUMIF('Emission Factors'!$C:$C,'Sample Report Format'!$I480,'Emission Factors'!$M:$M)*SUMIF('Emission Factors'!$C:$C,'Sample Report Format'!$I480,'Emission Factors'!I:I)*$L480/2000</f>
        <v>0</v>
      </c>
      <c r="W480" s="103">
        <f>SUMIF('Emission Factors'!$C:$C,'Sample Report Format'!$I480,'Emission Factors'!$M:$M)*SUMIF('Emission Factors'!$C:$C,'Sample Report Format'!$I480,'Emission Factors'!J:J)*$L480/2000</f>
        <v>0</v>
      </c>
      <c r="X480" s="103">
        <f>SUMIF('Emission Factors'!$C:$C,'Sample Report Format'!$I480,'Emission Factors'!$M:$M)*SUMIF('Emission Factors'!$C:$C,'Sample Report Format'!$I480,'Emission Factors'!K:K)*$L480/2000</f>
        <v>0</v>
      </c>
      <c r="Y480" s="104">
        <f>SUMIF('Emission Factors'!$C:$C,'Sample Report Format'!$I480,'Emission Factors'!$M:$M)*SUMIF('Emission Factors'!$C:$C,'Sample Report Format'!$I480,'Emission Factors'!L:L)*$L480/2000</f>
        <v>0</v>
      </c>
    </row>
    <row r="481" spans="1:25" ht="12.75">
      <c r="A481" s="85"/>
      <c r="B481" s="132"/>
      <c r="C481" s="98" t="e">
        <f>VLOOKUP(B481,'CO AB Dis id'!E475:F489,2,FALSE)</f>
        <v>#N/A</v>
      </c>
      <c r="D481" s="132"/>
      <c r="E481" s="98" t="e">
        <f>VLOOKUP(D481,'CO AB Dis id'!E492:F526,2,FALSE)</f>
        <v>#N/A</v>
      </c>
      <c r="F481" s="33"/>
      <c r="G481" s="98" t="e">
        <f>VLOOKUP(F481,'CO AB Dis id'!$B$4:$C$61,2,FALSE)</f>
        <v>#N/A</v>
      </c>
      <c r="H481" s="33"/>
      <c r="I481" s="84" t="e">
        <f>VLOOKUP($H481,'Emission Factors'!$B:$E,2,FALSE)</f>
        <v>#N/A</v>
      </c>
      <c r="J481" s="84" t="e">
        <f>VLOOKUP($H481,'Emission Factors'!$B:$E,3,FALSE)</f>
        <v>#N/A</v>
      </c>
      <c r="K481" s="84" t="e">
        <f>VLOOKUP($H481,'Emission Factors'!$B:$E,4,FALSE)</f>
        <v>#N/A</v>
      </c>
      <c r="L481" s="33"/>
      <c r="M481" s="33"/>
      <c r="N481" s="77"/>
      <c r="O481" s="77"/>
      <c r="P481" s="77"/>
      <c r="Q481" s="86"/>
      <c r="R481" s="107" t="e">
        <f>VLOOKUP(I481,'Emission Factors'!C:M,11,FALSE)</f>
        <v>#N/A</v>
      </c>
      <c r="S481" s="109">
        <f>SUMIF('Emission Factors'!$C:$C,'Sample Report Format'!$I481,'Emission Factors'!$M:$M)*SUMIF('Emission Factors'!$C:$C,'Sample Report Format'!$I481,'Emission Factors'!F:F)*$L481/2000</f>
        <v>0</v>
      </c>
      <c r="T481" s="103">
        <f>SUMIF('Emission Factors'!$C:$C,'Sample Report Format'!$I481,'Emission Factors'!$M:$M)*SUMIF('Emission Factors'!$C:$C,'Sample Report Format'!$I481,'Emission Factors'!G:G)*$L481/2000</f>
        <v>0</v>
      </c>
      <c r="U481" s="103">
        <f>SUMIF('Emission Factors'!$C:$C,'Sample Report Format'!$I481,'Emission Factors'!$M:$M)*SUMIF('Emission Factors'!$C:$C,'Sample Report Format'!$I481,'Emission Factors'!H:H)*$L481/2000</f>
        <v>0</v>
      </c>
      <c r="V481" s="103">
        <f>SUMIF('Emission Factors'!$C:$C,'Sample Report Format'!$I481,'Emission Factors'!$M:$M)*SUMIF('Emission Factors'!$C:$C,'Sample Report Format'!$I481,'Emission Factors'!I:I)*$L481/2000</f>
        <v>0</v>
      </c>
      <c r="W481" s="103">
        <f>SUMIF('Emission Factors'!$C:$C,'Sample Report Format'!$I481,'Emission Factors'!$M:$M)*SUMIF('Emission Factors'!$C:$C,'Sample Report Format'!$I481,'Emission Factors'!J:J)*$L481/2000</f>
        <v>0</v>
      </c>
      <c r="X481" s="103">
        <f>SUMIF('Emission Factors'!$C:$C,'Sample Report Format'!$I481,'Emission Factors'!$M:$M)*SUMIF('Emission Factors'!$C:$C,'Sample Report Format'!$I481,'Emission Factors'!K:K)*$L481/2000</f>
        <v>0</v>
      </c>
      <c r="Y481" s="104">
        <f>SUMIF('Emission Factors'!$C:$C,'Sample Report Format'!$I481,'Emission Factors'!$M:$M)*SUMIF('Emission Factors'!$C:$C,'Sample Report Format'!$I481,'Emission Factors'!L:L)*$L481/2000</f>
        <v>0</v>
      </c>
    </row>
    <row r="482" spans="1:25" ht="12.75">
      <c r="A482" s="85"/>
      <c r="B482" s="132"/>
      <c r="C482" s="98" t="e">
        <f>VLOOKUP(B482,'CO AB Dis id'!E476:F490,2,FALSE)</f>
        <v>#N/A</v>
      </c>
      <c r="D482" s="132"/>
      <c r="E482" s="98" t="e">
        <f>VLOOKUP(D482,'CO AB Dis id'!E493:F527,2,FALSE)</f>
        <v>#N/A</v>
      </c>
      <c r="F482" s="33"/>
      <c r="G482" s="98" t="e">
        <f>VLOOKUP(F482,'CO AB Dis id'!$B$4:$C$61,2,FALSE)</f>
        <v>#N/A</v>
      </c>
      <c r="H482" s="33"/>
      <c r="I482" s="84" t="e">
        <f>VLOOKUP($H482,'Emission Factors'!$B:$E,2,FALSE)</f>
        <v>#N/A</v>
      </c>
      <c r="J482" s="84" t="e">
        <f>VLOOKUP($H482,'Emission Factors'!$B:$E,3,FALSE)</f>
        <v>#N/A</v>
      </c>
      <c r="K482" s="84" t="e">
        <f>VLOOKUP($H482,'Emission Factors'!$B:$E,4,FALSE)</f>
        <v>#N/A</v>
      </c>
      <c r="L482" s="33"/>
      <c r="M482" s="33"/>
      <c r="N482" s="77"/>
      <c r="O482" s="77"/>
      <c r="P482" s="77"/>
      <c r="Q482" s="86"/>
      <c r="R482" s="107" t="e">
        <f>VLOOKUP(I482,'Emission Factors'!C:M,11,FALSE)</f>
        <v>#N/A</v>
      </c>
      <c r="S482" s="109">
        <f>SUMIF('Emission Factors'!$C:$C,'Sample Report Format'!$I482,'Emission Factors'!$M:$M)*SUMIF('Emission Factors'!$C:$C,'Sample Report Format'!$I482,'Emission Factors'!F:F)*$L482/2000</f>
        <v>0</v>
      </c>
      <c r="T482" s="103">
        <f>SUMIF('Emission Factors'!$C:$C,'Sample Report Format'!$I482,'Emission Factors'!$M:$M)*SUMIF('Emission Factors'!$C:$C,'Sample Report Format'!$I482,'Emission Factors'!G:G)*$L482/2000</f>
        <v>0</v>
      </c>
      <c r="U482" s="103">
        <f>SUMIF('Emission Factors'!$C:$C,'Sample Report Format'!$I482,'Emission Factors'!$M:$M)*SUMIF('Emission Factors'!$C:$C,'Sample Report Format'!$I482,'Emission Factors'!H:H)*$L482/2000</f>
        <v>0</v>
      </c>
      <c r="V482" s="103">
        <f>SUMIF('Emission Factors'!$C:$C,'Sample Report Format'!$I482,'Emission Factors'!$M:$M)*SUMIF('Emission Factors'!$C:$C,'Sample Report Format'!$I482,'Emission Factors'!I:I)*$L482/2000</f>
        <v>0</v>
      </c>
      <c r="W482" s="103">
        <f>SUMIF('Emission Factors'!$C:$C,'Sample Report Format'!$I482,'Emission Factors'!$M:$M)*SUMIF('Emission Factors'!$C:$C,'Sample Report Format'!$I482,'Emission Factors'!J:J)*$L482/2000</f>
        <v>0</v>
      </c>
      <c r="X482" s="103">
        <f>SUMIF('Emission Factors'!$C:$C,'Sample Report Format'!$I482,'Emission Factors'!$M:$M)*SUMIF('Emission Factors'!$C:$C,'Sample Report Format'!$I482,'Emission Factors'!K:K)*$L482/2000</f>
        <v>0</v>
      </c>
      <c r="Y482" s="104">
        <f>SUMIF('Emission Factors'!$C:$C,'Sample Report Format'!$I482,'Emission Factors'!$M:$M)*SUMIF('Emission Factors'!$C:$C,'Sample Report Format'!$I482,'Emission Factors'!L:L)*$L482/2000</f>
        <v>0</v>
      </c>
    </row>
    <row r="483" spans="1:25" ht="12.75">
      <c r="A483" s="85"/>
      <c r="B483" s="132"/>
      <c r="C483" s="98" t="e">
        <f>VLOOKUP(B483,'CO AB Dis id'!E477:F491,2,FALSE)</f>
        <v>#N/A</v>
      </c>
      <c r="D483" s="132"/>
      <c r="E483" s="98" t="e">
        <f>VLOOKUP(D483,'CO AB Dis id'!E494:F528,2,FALSE)</f>
        <v>#N/A</v>
      </c>
      <c r="F483" s="33"/>
      <c r="G483" s="98" t="e">
        <f>VLOOKUP(F483,'CO AB Dis id'!$B$4:$C$61,2,FALSE)</f>
        <v>#N/A</v>
      </c>
      <c r="H483" s="33"/>
      <c r="I483" s="84" t="e">
        <f>VLOOKUP($H483,'Emission Factors'!$B:$E,2,FALSE)</f>
        <v>#N/A</v>
      </c>
      <c r="J483" s="84" t="e">
        <f>VLOOKUP($H483,'Emission Factors'!$B:$E,3,FALSE)</f>
        <v>#N/A</v>
      </c>
      <c r="K483" s="84" t="e">
        <f>VLOOKUP($H483,'Emission Factors'!$B:$E,4,FALSE)</f>
        <v>#N/A</v>
      </c>
      <c r="L483" s="33"/>
      <c r="M483" s="33"/>
      <c r="N483" s="77"/>
      <c r="O483" s="77"/>
      <c r="P483" s="77"/>
      <c r="Q483" s="86"/>
      <c r="R483" s="107" t="e">
        <f>VLOOKUP(I483,'Emission Factors'!C:M,11,FALSE)</f>
        <v>#N/A</v>
      </c>
      <c r="S483" s="109">
        <f>SUMIF('Emission Factors'!$C:$C,'Sample Report Format'!$I483,'Emission Factors'!$M:$M)*SUMIF('Emission Factors'!$C:$C,'Sample Report Format'!$I483,'Emission Factors'!F:F)*$L483/2000</f>
        <v>0</v>
      </c>
      <c r="T483" s="103">
        <f>SUMIF('Emission Factors'!$C:$C,'Sample Report Format'!$I483,'Emission Factors'!$M:$M)*SUMIF('Emission Factors'!$C:$C,'Sample Report Format'!$I483,'Emission Factors'!G:G)*$L483/2000</f>
        <v>0</v>
      </c>
      <c r="U483" s="103">
        <f>SUMIF('Emission Factors'!$C:$C,'Sample Report Format'!$I483,'Emission Factors'!$M:$M)*SUMIF('Emission Factors'!$C:$C,'Sample Report Format'!$I483,'Emission Factors'!H:H)*$L483/2000</f>
        <v>0</v>
      </c>
      <c r="V483" s="103">
        <f>SUMIF('Emission Factors'!$C:$C,'Sample Report Format'!$I483,'Emission Factors'!$M:$M)*SUMIF('Emission Factors'!$C:$C,'Sample Report Format'!$I483,'Emission Factors'!I:I)*$L483/2000</f>
        <v>0</v>
      </c>
      <c r="W483" s="103">
        <f>SUMIF('Emission Factors'!$C:$C,'Sample Report Format'!$I483,'Emission Factors'!$M:$M)*SUMIF('Emission Factors'!$C:$C,'Sample Report Format'!$I483,'Emission Factors'!J:J)*$L483/2000</f>
        <v>0</v>
      </c>
      <c r="X483" s="103">
        <f>SUMIF('Emission Factors'!$C:$C,'Sample Report Format'!$I483,'Emission Factors'!$M:$M)*SUMIF('Emission Factors'!$C:$C,'Sample Report Format'!$I483,'Emission Factors'!K:K)*$L483/2000</f>
        <v>0</v>
      </c>
      <c r="Y483" s="104">
        <f>SUMIF('Emission Factors'!$C:$C,'Sample Report Format'!$I483,'Emission Factors'!$M:$M)*SUMIF('Emission Factors'!$C:$C,'Sample Report Format'!$I483,'Emission Factors'!L:L)*$L483/2000</f>
        <v>0</v>
      </c>
    </row>
    <row r="484" spans="1:25" ht="12.75">
      <c r="A484" s="85"/>
      <c r="B484" s="132"/>
      <c r="C484" s="98" t="e">
        <f>VLOOKUP(B484,'CO AB Dis id'!E478:F492,2,FALSE)</f>
        <v>#N/A</v>
      </c>
      <c r="D484" s="132"/>
      <c r="E484" s="98" t="e">
        <f>VLOOKUP(D484,'CO AB Dis id'!E495:F529,2,FALSE)</f>
        <v>#N/A</v>
      </c>
      <c r="F484" s="33"/>
      <c r="G484" s="98" t="e">
        <f>VLOOKUP(F484,'CO AB Dis id'!$B$4:$C$61,2,FALSE)</f>
        <v>#N/A</v>
      </c>
      <c r="H484" s="33"/>
      <c r="I484" s="84" t="e">
        <f>VLOOKUP($H484,'Emission Factors'!$B:$E,2,FALSE)</f>
        <v>#N/A</v>
      </c>
      <c r="J484" s="84" t="e">
        <f>VLOOKUP($H484,'Emission Factors'!$B:$E,3,FALSE)</f>
        <v>#N/A</v>
      </c>
      <c r="K484" s="84" t="e">
        <f>VLOOKUP($H484,'Emission Factors'!$B:$E,4,FALSE)</f>
        <v>#N/A</v>
      </c>
      <c r="L484" s="33"/>
      <c r="M484" s="33"/>
      <c r="N484" s="77"/>
      <c r="O484" s="77"/>
      <c r="P484" s="77"/>
      <c r="Q484" s="86"/>
      <c r="R484" s="107" t="e">
        <f>VLOOKUP(I484,'Emission Factors'!C:M,11,FALSE)</f>
        <v>#N/A</v>
      </c>
      <c r="S484" s="109">
        <f>SUMIF('Emission Factors'!$C:$C,'Sample Report Format'!$I484,'Emission Factors'!$M:$M)*SUMIF('Emission Factors'!$C:$C,'Sample Report Format'!$I484,'Emission Factors'!F:F)*$L484/2000</f>
        <v>0</v>
      </c>
      <c r="T484" s="103">
        <f>SUMIF('Emission Factors'!$C:$C,'Sample Report Format'!$I484,'Emission Factors'!$M:$M)*SUMIF('Emission Factors'!$C:$C,'Sample Report Format'!$I484,'Emission Factors'!G:G)*$L484/2000</f>
        <v>0</v>
      </c>
      <c r="U484" s="103">
        <f>SUMIF('Emission Factors'!$C:$C,'Sample Report Format'!$I484,'Emission Factors'!$M:$M)*SUMIF('Emission Factors'!$C:$C,'Sample Report Format'!$I484,'Emission Factors'!H:H)*$L484/2000</f>
        <v>0</v>
      </c>
      <c r="V484" s="103">
        <f>SUMIF('Emission Factors'!$C:$C,'Sample Report Format'!$I484,'Emission Factors'!$M:$M)*SUMIF('Emission Factors'!$C:$C,'Sample Report Format'!$I484,'Emission Factors'!I:I)*$L484/2000</f>
        <v>0</v>
      </c>
      <c r="W484" s="103">
        <f>SUMIF('Emission Factors'!$C:$C,'Sample Report Format'!$I484,'Emission Factors'!$M:$M)*SUMIF('Emission Factors'!$C:$C,'Sample Report Format'!$I484,'Emission Factors'!J:J)*$L484/2000</f>
        <v>0</v>
      </c>
      <c r="X484" s="103">
        <f>SUMIF('Emission Factors'!$C:$C,'Sample Report Format'!$I484,'Emission Factors'!$M:$M)*SUMIF('Emission Factors'!$C:$C,'Sample Report Format'!$I484,'Emission Factors'!K:K)*$L484/2000</f>
        <v>0</v>
      </c>
      <c r="Y484" s="104">
        <f>SUMIF('Emission Factors'!$C:$C,'Sample Report Format'!$I484,'Emission Factors'!$M:$M)*SUMIF('Emission Factors'!$C:$C,'Sample Report Format'!$I484,'Emission Factors'!L:L)*$L484/2000</f>
        <v>0</v>
      </c>
    </row>
    <row r="485" spans="1:25" ht="12.75">
      <c r="A485" s="85"/>
      <c r="B485" s="132"/>
      <c r="C485" s="98" t="e">
        <f>VLOOKUP(B485,'CO AB Dis id'!E479:F493,2,FALSE)</f>
        <v>#N/A</v>
      </c>
      <c r="D485" s="132"/>
      <c r="E485" s="98" t="e">
        <f>VLOOKUP(D485,'CO AB Dis id'!E496:F530,2,FALSE)</f>
        <v>#N/A</v>
      </c>
      <c r="F485" s="33"/>
      <c r="G485" s="98" t="e">
        <f>VLOOKUP(F485,'CO AB Dis id'!$B$4:$C$61,2,FALSE)</f>
        <v>#N/A</v>
      </c>
      <c r="H485" s="33"/>
      <c r="I485" s="84" t="e">
        <f>VLOOKUP($H485,'Emission Factors'!$B:$E,2,FALSE)</f>
        <v>#N/A</v>
      </c>
      <c r="J485" s="84" t="e">
        <f>VLOOKUP($H485,'Emission Factors'!$B:$E,3,FALSE)</f>
        <v>#N/A</v>
      </c>
      <c r="K485" s="84" t="e">
        <f>VLOOKUP($H485,'Emission Factors'!$B:$E,4,FALSE)</f>
        <v>#N/A</v>
      </c>
      <c r="L485" s="33"/>
      <c r="M485" s="33"/>
      <c r="N485" s="77"/>
      <c r="O485" s="77"/>
      <c r="P485" s="77"/>
      <c r="Q485" s="86"/>
      <c r="R485" s="107" t="e">
        <f>VLOOKUP(I485,'Emission Factors'!C:M,11,FALSE)</f>
        <v>#N/A</v>
      </c>
      <c r="S485" s="109">
        <f>SUMIF('Emission Factors'!$C:$C,'Sample Report Format'!$I485,'Emission Factors'!$M:$M)*SUMIF('Emission Factors'!$C:$C,'Sample Report Format'!$I485,'Emission Factors'!F:F)*$L485/2000</f>
        <v>0</v>
      </c>
      <c r="T485" s="103">
        <f>SUMIF('Emission Factors'!$C:$C,'Sample Report Format'!$I485,'Emission Factors'!$M:$M)*SUMIF('Emission Factors'!$C:$C,'Sample Report Format'!$I485,'Emission Factors'!G:G)*$L485/2000</f>
        <v>0</v>
      </c>
      <c r="U485" s="103">
        <f>SUMIF('Emission Factors'!$C:$C,'Sample Report Format'!$I485,'Emission Factors'!$M:$M)*SUMIF('Emission Factors'!$C:$C,'Sample Report Format'!$I485,'Emission Factors'!H:H)*$L485/2000</f>
        <v>0</v>
      </c>
      <c r="V485" s="103">
        <f>SUMIF('Emission Factors'!$C:$C,'Sample Report Format'!$I485,'Emission Factors'!$M:$M)*SUMIF('Emission Factors'!$C:$C,'Sample Report Format'!$I485,'Emission Factors'!I:I)*$L485/2000</f>
        <v>0</v>
      </c>
      <c r="W485" s="103">
        <f>SUMIF('Emission Factors'!$C:$C,'Sample Report Format'!$I485,'Emission Factors'!$M:$M)*SUMIF('Emission Factors'!$C:$C,'Sample Report Format'!$I485,'Emission Factors'!J:J)*$L485/2000</f>
        <v>0</v>
      </c>
      <c r="X485" s="103">
        <f>SUMIF('Emission Factors'!$C:$C,'Sample Report Format'!$I485,'Emission Factors'!$M:$M)*SUMIF('Emission Factors'!$C:$C,'Sample Report Format'!$I485,'Emission Factors'!K:K)*$L485/2000</f>
        <v>0</v>
      </c>
      <c r="Y485" s="104">
        <f>SUMIF('Emission Factors'!$C:$C,'Sample Report Format'!$I485,'Emission Factors'!$M:$M)*SUMIF('Emission Factors'!$C:$C,'Sample Report Format'!$I485,'Emission Factors'!L:L)*$L485/2000</f>
        <v>0</v>
      </c>
    </row>
    <row r="486" spans="1:25" ht="12.75">
      <c r="A486" s="85"/>
      <c r="B486" s="132"/>
      <c r="C486" s="98" t="e">
        <f>VLOOKUP(B486,'CO AB Dis id'!E480:F494,2,FALSE)</f>
        <v>#N/A</v>
      </c>
      <c r="D486" s="132"/>
      <c r="E486" s="98" t="e">
        <f>VLOOKUP(D486,'CO AB Dis id'!E497:F531,2,FALSE)</f>
        <v>#N/A</v>
      </c>
      <c r="F486" s="33"/>
      <c r="G486" s="98" t="e">
        <f>VLOOKUP(F486,'CO AB Dis id'!$B$4:$C$61,2,FALSE)</f>
        <v>#N/A</v>
      </c>
      <c r="H486" s="33"/>
      <c r="I486" s="84" t="e">
        <f>VLOOKUP($H486,'Emission Factors'!$B:$E,2,FALSE)</f>
        <v>#N/A</v>
      </c>
      <c r="J486" s="84" t="e">
        <f>VLOOKUP($H486,'Emission Factors'!$B:$E,3,FALSE)</f>
        <v>#N/A</v>
      </c>
      <c r="K486" s="84" t="e">
        <f>VLOOKUP($H486,'Emission Factors'!$B:$E,4,FALSE)</f>
        <v>#N/A</v>
      </c>
      <c r="L486" s="33"/>
      <c r="M486" s="33"/>
      <c r="N486" s="77"/>
      <c r="O486" s="77"/>
      <c r="P486" s="77"/>
      <c r="Q486" s="86"/>
      <c r="R486" s="107" t="e">
        <f>VLOOKUP(I486,'Emission Factors'!C:M,11,FALSE)</f>
        <v>#N/A</v>
      </c>
      <c r="S486" s="109">
        <f>SUMIF('Emission Factors'!$C:$C,'Sample Report Format'!$I486,'Emission Factors'!$M:$M)*SUMIF('Emission Factors'!$C:$C,'Sample Report Format'!$I486,'Emission Factors'!F:F)*$L486/2000</f>
        <v>0</v>
      </c>
      <c r="T486" s="103">
        <f>SUMIF('Emission Factors'!$C:$C,'Sample Report Format'!$I486,'Emission Factors'!$M:$M)*SUMIF('Emission Factors'!$C:$C,'Sample Report Format'!$I486,'Emission Factors'!G:G)*$L486/2000</f>
        <v>0</v>
      </c>
      <c r="U486" s="103">
        <f>SUMIF('Emission Factors'!$C:$C,'Sample Report Format'!$I486,'Emission Factors'!$M:$M)*SUMIF('Emission Factors'!$C:$C,'Sample Report Format'!$I486,'Emission Factors'!H:H)*$L486/2000</f>
        <v>0</v>
      </c>
      <c r="V486" s="103">
        <f>SUMIF('Emission Factors'!$C:$C,'Sample Report Format'!$I486,'Emission Factors'!$M:$M)*SUMIF('Emission Factors'!$C:$C,'Sample Report Format'!$I486,'Emission Factors'!I:I)*$L486/2000</f>
        <v>0</v>
      </c>
      <c r="W486" s="103">
        <f>SUMIF('Emission Factors'!$C:$C,'Sample Report Format'!$I486,'Emission Factors'!$M:$M)*SUMIF('Emission Factors'!$C:$C,'Sample Report Format'!$I486,'Emission Factors'!J:J)*$L486/2000</f>
        <v>0</v>
      </c>
      <c r="X486" s="103">
        <f>SUMIF('Emission Factors'!$C:$C,'Sample Report Format'!$I486,'Emission Factors'!$M:$M)*SUMIF('Emission Factors'!$C:$C,'Sample Report Format'!$I486,'Emission Factors'!K:K)*$L486/2000</f>
        <v>0</v>
      </c>
      <c r="Y486" s="104">
        <f>SUMIF('Emission Factors'!$C:$C,'Sample Report Format'!$I486,'Emission Factors'!$M:$M)*SUMIF('Emission Factors'!$C:$C,'Sample Report Format'!$I486,'Emission Factors'!L:L)*$L486/2000</f>
        <v>0</v>
      </c>
    </row>
    <row r="487" spans="1:25" ht="12.75">
      <c r="A487" s="85"/>
      <c r="B487" s="132"/>
      <c r="C487" s="98" t="e">
        <f>VLOOKUP(B487,'CO AB Dis id'!E481:F495,2,FALSE)</f>
        <v>#N/A</v>
      </c>
      <c r="D487" s="132"/>
      <c r="E487" s="98" t="e">
        <f>VLOOKUP(D487,'CO AB Dis id'!E498:F532,2,FALSE)</f>
        <v>#N/A</v>
      </c>
      <c r="F487" s="33"/>
      <c r="G487" s="98" t="e">
        <f>VLOOKUP(F487,'CO AB Dis id'!$B$4:$C$61,2,FALSE)</f>
        <v>#N/A</v>
      </c>
      <c r="H487" s="33"/>
      <c r="I487" s="84" t="e">
        <f>VLOOKUP($H487,'Emission Factors'!$B:$E,2,FALSE)</f>
        <v>#N/A</v>
      </c>
      <c r="J487" s="84" t="e">
        <f>VLOOKUP($H487,'Emission Factors'!$B:$E,3,FALSE)</f>
        <v>#N/A</v>
      </c>
      <c r="K487" s="84" t="e">
        <f>VLOOKUP($H487,'Emission Factors'!$B:$E,4,FALSE)</f>
        <v>#N/A</v>
      </c>
      <c r="L487" s="33"/>
      <c r="M487" s="33"/>
      <c r="N487" s="77"/>
      <c r="O487" s="77"/>
      <c r="P487" s="77"/>
      <c r="Q487" s="86"/>
      <c r="R487" s="107" t="e">
        <f>VLOOKUP(I487,'Emission Factors'!C:M,11,FALSE)</f>
        <v>#N/A</v>
      </c>
      <c r="S487" s="109">
        <f>SUMIF('Emission Factors'!$C:$C,'Sample Report Format'!$I487,'Emission Factors'!$M:$M)*SUMIF('Emission Factors'!$C:$C,'Sample Report Format'!$I487,'Emission Factors'!F:F)*$L487/2000</f>
        <v>0</v>
      </c>
      <c r="T487" s="103">
        <f>SUMIF('Emission Factors'!$C:$C,'Sample Report Format'!$I487,'Emission Factors'!$M:$M)*SUMIF('Emission Factors'!$C:$C,'Sample Report Format'!$I487,'Emission Factors'!G:G)*$L487/2000</f>
        <v>0</v>
      </c>
      <c r="U487" s="103">
        <f>SUMIF('Emission Factors'!$C:$C,'Sample Report Format'!$I487,'Emission Factors'!$M:$M)*SUMIF('Emission Factors'!$C:$C,'Sample Report Format'!$I487,'Emission Factors'!H:H)*$L487/2000</f>
        <v>0</v>
      </c>
      <c r="V487" s="103">
        <f>SUMIF('Emission Factors'!$C:$C,'Sample Report Format'!$I487,'Emission Factors'!$M:$M)*SUMIF('Emission Factors'!$C:$C,'Sample Report Format'!$I487,'Emission Factors'!I:I)*$L487/2000</f>
        <v>0</v>
      </c>
      <c r="W487" s="103">
        <f>SUMIF('Emission Factors'!$C:$C,'Sample Report Format'!$I487,'Emission Factors'!$M:$M)*SUMIF('Emission Factors'!$C:$C,'Sample Report Format'!$I487,'Emission Factors'!J:J)*$L487/2000</f>
        <v>0</v>
      </c>
      <c r="X487" s="103">
        <f>SUMIF('Emission Factors'!$C:$C,'Sample Report Format'!$I487,'Emission Factors'!$M:$M)*SUMIF('Emission Factors'!$C:$C,'Sample Report Format'!$I487,'Emission Factors'!K:K)*$L487/2000</f>
        <v>0</v>
      </c>
      <c r="Y487" s="104">
        <f>SUMIF('Emission Factors'!$C:$C,'Sample Report Format'!$I487,'Emission Factors'!$M:$M)*SUMIF('Emission Factors'!$C:$C,'Sample Report Format'!$I487,'Emission Factors'!L:L)*$L487/2000</f>
        <v>0</v>
      </c>
    </row>
    <row r="488" spans="1:25" ht="12.75">
      <c r="A488" s="85"/>
      <c r="B488" s="132"/>
      <c r="C488" s="98" t="e">
        <f>VLOOKUP(B488,'CO AB Dis id'!E482:F496,2,FALSE)</f>
        <v>#N/A</v>
      </c>
      <c r="D488" s="132"/>
      <c r="E488" s="98" t="e">
        <f>VLOOKUP(D488,'CO AB Dis id'!E499:F533,2,FALSE)</f>
        <v>#N/A</v>
      </c>
      <c r="F488" s="33"/>
      <c r="G488" s="98" t="e">
        <f>VLOOKUP(F488,'CO AB Dis id'!$B$4:$C$61,2,FALSE)</f>
        <v>#N/A</v>
      </c>
      <c r="H488" s="33"/>
      <c r="I488" s="84" t="e">
        <f>VLOOKUP($H488,'Emission Factors'!$B:$E,2,FALSE)</f>
        <v>#N/A</v>
      </c>
      <c r="J488" s="84" t="e">
        <f>VLOOKUP($H488,'Emission Factors'!$B:$E,3,FALSE)</f>
        <v>#N/A</v>
      </c>
      <c r="K488" s="84" t="e">
        <f>VLOOKUP($H488,'Emission Factors'!$B:$E,4,FALSE)</f>
        <v>#N/A</v>
      </c>
      <c r="L488" s="33"/>
      <c r="M488" s="33"/>
      <c r="N488" s="77"/>
      <c r="O488" s="77"/>
      <c r="P488" s="77"/>
      <c r="Q488" s="86"/>
      <c r="R488" s="107" t="e">
        <f>VLOOKUP(I488,'Emission Factors'!C:M,11,FALSE)</f>
        <v>#N/A</v>
      </c>
      <c r="S488" s="109">
        <f>SUMIF('Emission Factors'!$C:$C,'Sample Report Format'!$I488,'Emission Factors'!$M:$M)*SUMIF('Emission Factors'!$C:$C,'Sample Report Format'!$I488,'Emission Factors'!F:F)*$L488/2000</f>
        <v>0</v>
      </c>
      <c r="T488" s="103">
        <f>SUMIF('Emission Factors'!$C:$C,'Sample Report Format'!$I488,'Emission Factors'!$M:$M)*SUMIF('Emission Factors'!$C:$C,'Sample Report Format'!$I488,'Emission Factors'!G:G)*$L488/2000</f>
        <v>0</v>
      </c>
      <c r="U488" s="103">
        <f>SUMIF('Emission Factors'!$C:$C,'Sample Report Format'!$I488,'Emission Factors'!$M:$M)*SUMIF('Emission Factors'!$C:$C,'Sample Report Format'!$I488,'Emission Factors'!H:H)*$L488/2000</f>
        <v>0</v>
      </c>
      <c r="V488" s="103">
        <f>SUMIF('Emission Factors'!$C:$C,'Sample Report Format'!$I488,'Emission Factors'!$M:$M)*SUMIF('Emission Factors'!$C:$C,'Sample Report Format'!$I488,'Emission Factors'!I:I)*$L488/2000</f>
        <v>0</v>
      </c>
      <c r="W488" s="103">
        <f>SUMIF('Emission Factors'!$C:$C,'Sample Report Format'!$I488,'Emission Factors'!$M:$M)*SUMIF('Emission Factors'!$C:$C,'Sample Report Format'!$I488,'Emission Factors'!J:J)*$L488/2000</f>
        <v>0</v>
      </c>
      <c r="X488" s="103">
        <f>SUMIF('Emission Factors'!$C:$C,'Sample Report Format'!$I488,'Emission Factors'!$M:$M)*SUMIF('Emission Factors'!$C:$C,'Sample Report Format'!$I488,'Emission Factors'!K:K)*$L488/2000</f>
        <v>0</v>
      </c>
      <c r="Y488" s="104">
        <f>SUMIF('Emission Factors'!$C:$C,'Sample Report Format'!$I488,'Emission Factors'!$M:$M)*SUMIF('Emission Factors'!$C:$C,'Sample Report Format'!$I488,'Emission Factors'!L:L)*$L488/2000</f>
        <v>0</v>
      </c>
    </row>
    <row r="489" spans="1:25" ht="12.75">
      <c r="A489" s="85"/>
      <c r="B489" s="132"/>
      <c r="C489" s="98" t="e">
        <f>VLOOKUP(B489,'CO AB Dis id'!E483:F497,2,FALSE)</f>
        <v>#N/A</v>
      </c>
      <c r="D489" s="132"/>
      <c r="E489" s="98" t="e">
        <f>VLOOKUP(D489,'CO AB Dis id'!E500:F534,2,FALSE)</f>
        <v>#N/A</v>
      </c>
      <c r="F489" s="33"/>
      <c r="G489" s="98" t="e">
        <f>VLOOKUP(F489,'CO AB Dis id'!$B$4:$C$61,2,FALSE)</f>
        <v>#N/A</v>
      </c>
      <c r="H489" s="33"/>
      <c r="I489" s="84" t="e">
        <f>VLOOKUP($H489,'Emission Factors'!$B:$E,2,FALSE)</f>
        <v>#N/A</v>
      </c>
      <c r="J489" s="84" t="e">
        <f>VLOOKUP($H489,'Emission Factors'!$B:$E,3,FALSE)</f>
        <v>#N/A</v>
      </c>
      <c r="K489" s="84" t="e">
        <f>VLOOKUP($H489,'Emission Factors'!$B:$E,4,FALSE)</f>
        <v>#N/A</v>
      </c>
      <c r="L489" s="33"/>
      <c r="M489" s="33"/>
      <c r="N489" s="77"/>
      <c r="O489" s="77"/>
      <c r="P489" s="77"/>
      <c r="Q489" s="86"/>
      <c r="R489" s="107" t="e">
        <f>VLOOKUP(I489,'Emission Factors'!C:M,11,FALSE)</f>
        <v>#N/A</v>
      </c>
      <c r="S489" s="109">
        <f>SUMIF('Emission Factors'!$C:$C,'Sample Report Format'!$I489,'Emission Factors'!$M:$M)*SUMIF('Emission Factors'!$C:$C,'Sample Report Format'!$I489,'Emission Factors'!F:F)*$L489/2000</f>
        <v>0</v>
      </c>
      <c r="T489" s="103">
        <f>SUMIF('Emission Factors'!$C:$C,'Sample Report Format'!$I489,'Emission Factors'!$M:$M)*SUMIF('Emission Factors'!$C:$C,'Sample Report Format'!$I489,'Emission Factors'!G:G)*$L489/2000</f>
        <v>0</v>
      </c>
      <c r="U489" s="103">
        <f>SUMIF('Emission Factors'!$C:$C,'Sample Report Format'!$I489,'Emission Factors'!$M:$M)*SUMIF('Emission Factors'!$C:$C,'Sample Report Format'!$I489,'Emission Factors'!H:H)*$L489/2000</f>
        <v>0</v>
      </c>
      <c r="V489" s="103">
        <f>SUMIF('Emission Factors'!$C:$C,'Sample Report Format'!$I489,'Emission Factors'!$M:$M)*SUMIF('Emission Factors'!$C:$C,'Sample Report Format'!$I489,'Emission Factors'!I:I)*$L489/2000</f>
        <v>0</v>
      </c>
      <c r="W489" s="103">
        <f>SUMIF('Emission Factors'!$C:$C,'Sample Report Format'!$I489,'Emission Factors'!$M:$M)*SUMIF('Emission Factors'!$C:$C,'Sample Report Format'!$I489,'Emission Factors'!J:J)*$L489/2000</f>
        <v>0</v>
      </c>
      <c r="X489" s="103">
        <f>SUMIF('Emission Factors'!$C:$C,'Sample Report Format'!$I489,'Emission Factors'!$M:$M)*SUMIF('Emission Factors'!$C:$C,'Sample Report Format'!$I489,'Emission Factors'!K:K)*$L489/2000</f>
        <v>0</v>
      </c>
      <c r="Y489" s="104">
        <f>SUMIF('Emission Factors'!$C:$C,'Sample Report Format'!$I489,'Emission Factors'!$M:$M)*SUMIF('Emission Factors'!$C:$C,'Sample Report Format'!$I489,'Emission Factors'!L:L)*$L489/2000</f>
        <v>0</v>
      </c>
    </row>
    <row r="490" spans="1:25" ht="12.75">
      <c r="A490" s="85"/>
      <c r="B490" s="132"/>
      <c r="C490" s="98" t="e">
        <f>VLOOKUP(B490,'CO AB Dis id'!E484:F498,2,FALSE)</f>
        <v>#N/A</v>
      </c>
      <c r="D490" s="132"/>
      <c r="E490" s="98" t="e">
        <f>VLOOKUP(D490,'CO AB Dis id'!E501:F535,2,FALSE)</f>
        <v>#N/A</v>
      </c>
      <c r="F490" s="33"/>
      <c r="G490" s="98" t="e">
        <f>VLOOKUP(F490,'CO AB Dis id'!$B$4:$C$61,2,FALSE)</f>
        <v>#N/A</v>
      </c>
      <c r="H490" s="33"/>
      <c r="I490" s="84" t="e">
        <f>VLOOKUP($H490,'Emission Factors'!$B:$E,2,FALSE)</f>
        <v>#N/A</v>
      </c>
      <c r="J490" s="84" t="e">
        <f>VLOOKUP($H490,'Emission Factors'!$B:$E,3,FALSE)</f>
        <v>#N/A</v>
      </c>
      <c r="K490" s="84" t="e">
        <f>VLOOKUP($H490,'Emission Factors'!$B:$E,4,FALSE)</f>
        <v>#N/A</v>
      </c>
      <c r="L490" s="33"/>
      <c r="M490" s="33"/>
      <c r="N490" s="77"/>
      <c r="O490" s="77"/>
      <c r="P490" s="77"/>
      <c r="Q490" s="86"/>
      <c r="R490" s="107" t="e">
        <f>VLOOKUP(I490,'Emission Factors'!C:M,11,FALSE)</f>
        <v>#N/A</v>
      </c>
      <c r="S490" s="109">
        <f>SUMIF('Emission Factors'!$C:$C,'Sample Report Format'!$I490,'Emission Factors'!$M:$M)*SUMIF('Emission Factors'!$C:$C,'Sample Report Format'!$I490,'Emission Factors'!F:F)*$L490/2000</f>
        <v>0</v>
      </c>
      <c r="T490" s="103">
        <f>SUMIF('Emission Factors'!$C:$C,'Sample Report Format'!$I490,'Emission Factors'!$M:$M)*SUMIF('Emission Factors'!$C:$C,'Sample Report Format'!$I490,'Emission Factors'!G:G)*$L490/2000</f>
        <v>0</v>
      </c>
      <c r="U490" s="103">
        <f>SUMIF('Emission Factors'!$C:$C,'Sample Report Format'!$I490,'Emission Factors'!$M:$M)*SUMIF('Emission Factors'!$C:$C,'Sample Report Format'!$I490,'Emission Factors'!H:H)*$L490/2000</f>
        <v>0</v>
      </c>
      <c r="V490" s="103">
        <f>SUMIF('Emission Factors'!$C:$C,'Sample Report Format'!$I490,'Emission Factors'!$M:$M)*SUMIF('Emission Factors'!$C:$C,'Sample Report Format'!$I490,'Emission Factors'!I:I)*$L490/2000</f>
        <v>0</v>
      </c>
      <c r="W490" s="103">
        <f>SUMIF('Emission Factors'!$C:$C,'Sample Report Format'!$I490,'Emission Factors'!$M:$M)*SUMIF('Emission Factors'!$C:$C,'Sample Report Format'!$I490,'Emission Factors'!J:J)*$L490/2000</f>
        <v>0</v>
      </c>
      <c r="X490" s="103">
        <f>SUMIF('Emission Factors'!$C:$C,'Sample Report Format'!$I490,'Emission Factors'!$M:$M)*SUMIF('Emission Factors'!$C:$C,'Sample Report Format'!$I490,'Emission Factors'!K:K)*$L490/2000</f>
        <v>0</v>
      </c>
      <c r="Y490" s="104">
        <f>SUMIF('Emission Factors'!$C:$C,'Sample Report Format'!$I490,'Emission Factors'!$M:$M)*SUMIF('Emission Factors'!$C:$C,'Sample Report Format'!$I490,'Emission Factors'!L:L)*$L490/2000</f>
        <v>0</v>
      </c>
    </row>
    <row r="491" spans="1:25" ht="12.75">
      <c r="A491" s="85"/>
      <c r="B491" s="132"/>
      <c r="C491" s="98" t="e">
        <f>VLOOKUP(B491,'CO AB Dis id'!E485:F499,2,FALSE)</f>
        <v>#N/A</v>
      </c>
      <c r="D491" s="132"/>
      <c r="E491" s="98" t="e">
        <f>VLOOKUP(D491,'CO AB Dis id'!E502:F536,2,FALSE)</f>
        <v>#N/A</v>
      </c>
      <c r="F491" s="33"/>
      <c r="G491" s="98" t="e">
        <f>VLOOKUP(F491,'CO AB Dis id'!$B$4:$C$61,2,FALSE)</f>
        <v>#N/A</v>
      </c>
      <c r="H491" s="33"/>
      <c r="I491" s="84" t="e">
        <f>VLOOKUP($H491,'Emission Factors'!$B:$E,2,FALSE)</f>
        <v>#N/A</v>
      </c>
      <c r="J491" s="84" t="e">
        <f>VLOOKUP($H491,'Emission Factors'!$B:$E,3,FALSE)</f>
        <v>#N/A</v>
      </c>
      <c r="K491" s="84" t="e">
        <f>VLOOKUP($H491,'Emission Factors'!$B:$E,4,FALSE)</f>
        <v>#N/A</v>
      </c>
      <c r="L491" s="33"/>
      <c r="M491" s="33"/>
      <c r="N491" s="77"/>
      <c r="O491" s="77"/>
      <c r="P491" s="77"/>
      <c r="Q491" s="86"/>
      <c r="R491" s="107" t="e">
        <f>VLOOKUP(I491,'Emission Factors'!C:M,11,FALSE)</f>
        <v>#N/A</v>
      </c>
      <c r="S491" s="109">
        <f>SUMIF('Emission Factors'!$C:$C,'Sample Report Format'!$I491,'Emission Factors'!$M:$M)*SUMIF('Emission Factors'!$C:$C,'Sample Report Format'!$I491,'Emission Factors'!F:F)*$L491/2000</f>
        <v>0</v>
      </c>
      <c r="T491" s="103">
        <f>SUMIF('Emission Factors'!$C:$C,'Sample Report Format'!$I491,'Emission Factors'!$M:$M)*SUMIF('Emission Factors'!$C:$C,'Sample Report Format'!$I491,'Emission Factors'!G:G)*$L491/2000</f>
        <v>0</v>
      </c>
      <c r="U491" s="103">
        <f>SUMIF('Emission Factors'!$C:$C,'Sample Report Format'!$I491,'Emission Factors'!$M:$M)*SUMIF('Emission Factors'!$C:$C,'Sample Report Format'!$I491,'Emission Factors'!H:H)*$L491/2000</f>
        <v>0</v>
      </c>
      <c r="V491" s="103">
        <f>SUMIF('Emission Factors'!$C:$C,'Sample Report Format'!$I491,'Emission Factors'!$M:$M)*SUMIF('Emission Factors'!$C:$C,'Sample Report Format'!$I491,'Emission Factors'!I:I)*$L491/2000</f>
        <v>0</v>
      </c>
      <c r="W491" s="103">
        <f>SUMIF('Emission Factors'!$C:$C,'Sample Report Format'!$I491,'Emission Factors'!$M:$M)*SUMIF('Emission Factors'!$C:$C,'Sample Report Format'!$I491,'Emission Factors'!J:J)*$L491/2000</f>
        <v>0</v>
      </c>
      <c r="X491" s="103">
        <f>SUMIF('Emission Factors'!$C:$C,'Sample Report Format'!$I491,'Emission Factors'!$M:$M)*SUMIF('Emission Factors'!$C:$C,'Sample Report Format'!$I491,'Emission Factors'!K:K)*$L491/2000</f>
        <v>0</v>
      </c>
      <c r="Y491" s="104">
        <f>SUMIF('Emission Factors'!$C:$C,'Sample Report Format'!$I491,'Emission Factors'!$M:$M)*SUMIF('Emission Factors'!$C:$C,'Sample Report Format'!$I491,'Emission Factors'!L:L)*$L491/2000</f>
        <v>0</v>
      </c>
    </row>
    <row r="492" spans="1:25" ht="12.75">
      <c r="A492" s="85"/>
      <c r="B492" s="132"/>
      <c r="C492" s="98" t="e">
        <f>VLOOKUP(B492,'CO AB Dis id'!E486:F500,2,FALSE)</f>
        <v>#N/A</v>
      </c>
      <c r="D492" s="132"/>
      <c r="E492" s="98" t="e">
        <f>VLOOKUP(D492,'CO AB Dis id'!E503:F537,2,FALSE)</f>
        <v>#N/A</v>
      </c>
      <c r="F492" s="33"/>
      <c r="G492" s="98" t="e">
        <f>VLOOKUP(F492,'CO AB Dis id'!$B$4:$C$61,2,FALSE)</f>
        <v>#N/A</v>
      </c>
      <c r="H492" s="33"/>
      <c r="I492" s="84" t="e">
        <f>VLOOKUP($H492,'Emission Factors'!$B:$E,2,FALSE)</f>
        <v>#N/A</v>
      </c>
      <c r="J492" s="84" t="e">
        <f>VLOOKUP($H492,'Emission Factors'!$B:$E,3,FALSE)</f>
        <v>#N/A</v>
      </c>
      <c r="K492" s="84" t="e">
        <f>VLOOKUP($H492,'Emission Factors'!$B:$E,4,FALSE)</f>
        <v>#N/A</v>
      </c>
      <c r="L492" s="33"/>
      <c r="M492" s="33"/>
      <c r="N492" s="77"/>
      <c r="O492" s="77"/>
      <c r="P492" s="77"/>
      <c r="Q492" s="86"/>
      <c r="R492" s="107" t="e">
        <f>VLOOKUP(I492,'Emission Factors'!C:M,11,FALSE)</f>
        <v>#N/A</v>
      </c>
      <c r="S492" s="109">
        <f>SUMIF('Emission Factors'!$C:$C,'Sample Report Format'!$I492,'Emission Factors'!$M:$M)*SUMIF('Emission Factors'!$C:$C,'Sample Report Format'!$I492,'Emission Factors'!F:F)*$L492/2000</f>
        <v>0</v>
      </c>
      <c r="T492" s="103">
        <f>SUMIF('Emission Factors'!$C:$C,'Sample Report Format'!$I492,'Emission Factors'!$M:$M)*SUMIF('Emission Factors'!$C:$C,'Sample Report Format'!$I492,'Emission Factors'!G:G)*$L492/2000</f>
        <v>0</v>
      </c>
      <c r="U492" s="103">
        <f>SUMIF('Emission Factors'!$C:$C,'Sample Report Format'!$I492,'Emission Factors'!$M:$M)*SUMIF('Emission Factors'!$C:$C,'Sample Report Format'!$I492,'Emission Factors'!H:H)*$L492/2000</f>
        <v>0</v>
      </c>
      <c r="V492" s="103">
        <f>SUMIF('Emission Factors'!$C:$C,'Sample Report Format'!$I492,'Emission Factors'!$M:$M)*SUMIF('Emission Factors'!$C:$C,'Sample Report Format'!$I492,'Emission Factors'!I:I)*$L492/2000</f>
        <v>0</v>
      </c>
      <c r="W492" s="103">
        <f>SUMIF('Emission Factors'!$C:$C,'Sample Report Format'!$I492,'Emission Factors'!$M:$M)*SUMIF('Emission Factors'!$C:$C,'Sample Report Format'!$I492,'Emission Factors'!J:J)*$L492/2000</f>
        <v>0</v>
      </c>
      <c r="X492" s="103">
        <f>SUMIF('Emission Factors'!$C:$C,'Sample Report Format'!$I492,'Emission Factors'!$M:$M)*SUMIF('Emission Factors'!$C:$C,'Sample Report Format'!$I492,'Emission Factors'!K:K)*$L492/2000</f>
        <v>0</v>
      </c>
      <c r="Y492" s="104">
        <f>SUMIF('Emission Factors'!$C:$C,'Sample Report Format'!$I492,'Emission Factors'!$M:$M)*SUMIF('Emission Factors'!$C:$C,'Sample Report Format'!$I492,'Emission Factors'!L:L)*$L492/2000</f>
        <v>0</v>
      </c>
    </row>
    <row r="493" spans="1:25" ht="12.75">
      <c r="A493" s="85"/>
      <c r="B493" s="132"/>
      <c r="C493" s="98" t="e">
        <f>VLOOKUP(B493,'CO AB Dis id'!E487:F501,2,FALSE)</f>
        <v>#N/A</v>
      </c>
      <c r="D493" s="132"/>
      <c r="E493" s="98" t="e">
        <f>VLOOKUP(D493,'CO AB Dis id'!E504:F538,2,FALSE)</f>
        <v>#N/A</v>
      </c>
      <c r="F493" s="33"/>
      <c r="G493" s="98" t="e">
        <f>VLOOKUP(F493,'CO AB Dis id'!$B$4:$C$61,2,FALSE)</f>
        <v>#N/A</v>
      </c>
      <c r="H493" s="33"/>
      <c r="I493" s="84" t="e">
        <f>VLOOKUP($H493,'Emission Factors'!$B:$E,2,FALSE)</f>
        <v>#N/A</v>
      </c>
      <c r="J493" s="84" t="e">
        <f>VLOOKUP($H493,'Emission Factors'!$B:$E,3,FALSE)</f>
        <v>#N/A</v>
      </c>
      <c r="K493" s="84" t="e">
        <f>VLOOKUP($H493,'Emission Factors'!$B:$E,4,FALSE)</f>
        <v>#N/A</v>
      </c>
      <c r="L493" s="33"/>
      <c r="M493" s="33"/>
      <c r="N493" s="77"/>
      <c r="O493" s="77"/>
      <c r="P493" s="77"/>
      <c r="Q493" s="86"/>
      <c r="R493" s="107" t="e">
        <f>VLOOKUP(I493,'Emission Factors'!C:M,11,FALSE)</f>
        <v>#N/A</v>
      </c>
      <c r="S493" s="109">
        <f>SUMIF('Emission Factors'!$C:$C,'Sample Report Format'!$I493,'Emission Factors'!$M:$M)*SUMIF('Emission Factors'!$C:$C,'Sample Report Format'!$I493,'Emission Factors'!F:F)*$L493/2000</f>
        <v>0</v>
      </c>
      <c r="T493" s="103">
        <f>SUMIF('Emission Factors'!$C:$C,'Sample Report Format'!$I493,'Emission Factors'!$M:$M)*SUMIF('Emission Factors'!$C:$C,'Sample Report Format'!$I493,'Emission Factors'!G:G)*$L493/2000</f>
        <v>0</v>
      </c>
      <c r="U493" s="103">
        <f>SUMIF('Emission Factors'!$C:$C,'Sample Report Format'!$I493,'Emission Factors'!$M:$M)*SUMIF('Emission Factors'!$C:$C,'Sample Report Format'!$I493,'Emission Factors'!H:H)*$L493/2000</f>
        <v>0</v>
      </c>
      <c r="V493" s="103">
        <f>SUMIF('Emission Factors'!$C:$C,'Sample Report Format'!$I493,'Emission Factors'!$M:$M)*SUMIF('Emission Factors'!$C:$C,'Sample Report Format'!$I493,'Emission Factors'!I:I)*$L493/2000</f>
        <v>0</v>
      </c>
      <c r="W493" s="103">
        <f>SUMIF('Emission Factors'!$C:$C,'Sample Report Format'!$I493,'Emission Factors'!$M:$M)*SUMIF('Emission Factors'!$C:$C,'Sample Report Format'!$I493,'Emission Factors'!J:J)*$L493/2000</f>
        <v>0</v>
      </c>
      <c r="X493" s="103">
        <f>SUMIF('Emission Factors'!$C:$C,'Sample Report Format'!$I493,'Emission Factors'!$M:$M)*SUMIF('Emission Factors'!$C:$C,'Sample Report Format'!$I493,'Emission Factors'!K:K)*$L493/2000</f>
        <v>0</v>
      </c>
      <c r="Y493" s="104">
        <f>SUMIF('Emission Factors'!$C:$C,'Sample Report Format'!$I493,'Emission Factors'!$M:$M)*SUMIF('Emission Factors'!$C:$C,'Sample Report Format'!$I493,'Emission Factors'!L:L)*$L493/2000</f>
        <v>0</v>
      </c>
    </row>
    <row r="494" spans="1:25" ht="12.75">
      <c r="A494" s="85"/>
      <c r="B494" s="132"/>
      <c r="C494" s="98" t="e">
        <f>VLOOKUP(B494,'CO AB Dis id'!E488:F502,2,FALSE)</f>
        <v>#N/A</v>
      </c>
      <c r="D494" s="132"/>
      <c r="E494" s="98" t="e">
        <f>VLOOKUP(D494,'CO AB Dis id'!E505:F539,2,FALSE)</f>
        <v>#N/A</v>
      </c>
      <c r="F494" s="33"/>
      <c r="G494" s="98" t="e">
        <f>VLOOKUP(F494,'CO AB Dis id'!$B$4:$C$61,2,FALSE)</f>
        <v>#N/A</v>
      </c>
      <c r="H494" s="33"/>
      <c r="I494" s="84" t="e">
        <f>VLOOKUP($H494,'Emission Factors'!$B:$E,2,FALSE)</f>
        <v>#N/A</v>
      </c>
      <c r="J494" s="84" t="e">
        <f>VLOOKUP($H494,'Emission Factors'!$B:$E,3,FALSE)</f>
        <v>#N/A</v>
      </c>
      <c r="K494" s="84" t="e">
        <f>VLOOKUP($H494,'Emission Factors'!$B:$E,4,FALSE)</f>
        <v>#N/A</v>
      </c>
      <c r="L494" s="33"/>
      <c r="M494" s="33"/>
      <c r="N494" s="77"/>
      <c r="O494" s="77"/>
      <c r="P494" s="77"/>
      <c r="Q494" s="86"/>
      <c r="R494" s="107" t="e">
        <f>VLOOKUP(I494,'Emission Factors'!C:M,11,FALSE)</f>
        <v>#N/A</v>
      </c>
      <c r="S494" s="109">
        <f>SUMIF('Emission Factors'!$C:$C,'Sample Report Format'!$I494,'Emission Factors'!$M:$M)*SUMIF('Emission Factors'!$C:$C,'Sample Report Format'!$I494,'Emission Factors'!F:F)*$L494/2000</f>
        <v>0</v>
      </c>
      <c r="T494" s="103">
        <f>SUMIF('Emission Factors'!$C:$C,'Sample Report Format'!$I494,'Emission Factors'!$M:$M)*SUMIF('Emission Factors'!$C:$C,'Sample Report Format'!$I494,'Emission Factors'!G:G)*$L494/2000</f>
        <v>0</v>
      </c>
      <c r="U494" s="103">
        <f>SUMIF('Emission Factors'!$C:$C,'Sample Report Format'!$I494,'Emission Factors'!$M:$M)*SUMIF('Emission Factors'!$C:$C,'Sample Report Format'!$I494,'Emission Factors'!H:H)*$L494/2000</f>
        <v>0</v>
      </c>
      <c r="V494" s="103">
        <f>SUMIF('Emission Factors'!$C:$C,'Sample Report Format'!$I494,'Emission Factors'!$M:$M)*SUMIF('Emission Factors'!$C:$C,'Sample Report Format'!$I494,'Emission Factors'!I:I)*$L494/2000</f>
        <v>0</v>
      </c>
      <c r="W494" s="103">
        <f>SUMIF('Emission Factors'!$C:$C,'Sample Report Format'!$I494,'Emission Factors'!$M:$M)*SUMIF('Emission Factors'!$C:$C,'Sample Report Format'!$I494,'Emission Factors'!J:J)*$L494/2000</f>
        <v>0</v>
      </c>
      <c r="X494" s="103">
        <f>SUMIF('Emission Factors'!$C:$C,'Sample Report Format'!$I494,'Emission Factors'!$M:$M)*SUMIF('Emission Factors'!$C:$C,'Sample Report Format'!$I494,'Emission Factors'!K:K)*$L494/2000</f>
        <v>0</v>
      </c>
      <c r="Y494" s="104">
        <f>SUMIF('Emission Factors'!$C:$C,'Sample Report Format'!$I494,'Emission Factors'!$M:$M)*SUMIF('Emission Factors'!$C:$C,'Sample Report Format'!$I494,'Emission Factors'!L:L)*$L494/2000</f>
        <v>0</v>
      </c>
    </row>
    <row r="495" spans="1:25" ht="12.75">
      <c r="A495" s="85"/>
      <c r="B495" s="132"/>
      <c r="C495" s="98" t="e">
        <f>VLOOKUP(B495,'CO AB Dis id'!E489:F503,2,FALSE)</f>
        <v>#N/A</v>
      </c>
      <c r="D495" s="132"/>
      <c r="E495" s="98" t="e">
        <f>VLOOKUP(D495,'CO AB Dis id'!E506:F540,2,FALSE)</f>
        <v>#N/A</v>
      </c>
      <c r="F495" s="33"/>
      <c r="G495" s="98" t="e">
        <f>VLOOKUP(F495,'CO AB Dis id'!$B$4:$C$61,2,FALSE)</f>
        <v>#N/A</v>
      </c>
      <c r="H495" s="33"/>
      <c r="I495" s="84" t="e">
        <f>VLOOKUP($H495,'Emission Factors'!$B:$E,2,FALSE)</f>
        <v>#N/A</v>
      </c>
      <c r="J495" s="84" t="e">
        <f>VLOOKUP($H495,'Emission Factors'!$B:$E,3,FALSE)</f>
        <v>#N/A</v>
      </c>
      <c r="K495" s="84" t="e">
        <f>VLOOKUP($H495,'Emission Factors'!$B:$E,4,FALSE)</f>
        <v>#N/A</v>
      </c>
      <c r="L495" s="33"/>
      <c r="M495" s="33"/>
      <c r="N495" s="77"/>
      <c r="O495" s="77"/>
      <c r="P495" s="77"/>
      <c r="Q495" s="86"/>
      <c r="R495" s="107" t="e">
        <f>VLOOKUP(I495,'Emission Factors'!C:M,11,FALSE)</f>
        <v>#N/A</v>
      </c>
      <c r="S495" s="109">
        <f>SUMIF('Emission Factors'!$C:$C,'Sample Report Format'!$I495,'Emission Factors'!$M:$M)*SUMIF('Emission Factors'!$C:$C,'Sample Report Format'!$I495,'Emission Factors'!F:F)*$L495/2000</f>
        <v>0</v>
      </c>
      <c r="T495" s="103">
        <f>SUMIF('Emission Factors'!$C:$C,'Sample Report Format'!$I495,'Emission Factors'!$M:$M)*SUMIF('Emission Factors'!$C:$C,'Sample Report Format'!$I495,'Emission Factors'!G:G)*$L495/2000</f>
        <v>0</v>
      </c>
      <c r="U495" s="103">
        <f>SUMIF('Emission Factors'!$C:$C,'Sample Report Format'!$I495,'Emission Factors'!$M:$M)*SUMIF('Emission Factors'!$C:$C,'Sample Report Format'!$I495,'Emission Factors'!H:H)*$L495/2000</f>
        <v>0</v>
      </c>
      <c r="V495" s="103">
        <f>SUMIF('Emission Factors'!$C:$C,'Sample Report Format'!$I495,'Emission Factors'!$M:$M)*SUMIF('Emission Factors'!$C:$C,'Sample Report Format'!$I495,'Emission Factors'!I:I)*$L495/2000</f>
        <v>0</v>
      </c>
      <c r="W495" s="103">
        <f>SUMIF('Emission Factors'!$C:$C,'Sample Report Format'!$I495,'Emission Factors'!$M:$M)*SUMIF('Emission Factors'!$C:$C,'Sample Report Format'!$I495,'Emission Factors'!J:J)*$L495/2000</f>
        <v>0</v>
      </c>
      <c r="X495" s="103">
        <f>SUMIF('Emission Factors'!$C:$C,'Sample Report Format'!$I495,'Emission Factors'!$M:$M)*SUMIF('Emission Factors'!$C:$C,'Sample Report Format'!$I495,'Emission Factors'!K:K)*$L495/2000</f>
        <v>0</v>
      </c>
      <c r="Y495" s="104">
        <f>SUMIF('Emission Factors'!$C:$C,'Sample Report Format'!$I495,'Emission Factors'!$M:$M)*SUMIF('Emission Factors'!$C:$C,'Sample Report Format'!$I495,'Emission Factors'!L:L)*$L495/2000</f>
        <v>0</v>
      </c>
    </row>
    <row r="496" spans="1:25" ht="12.75">
      <c r="A496" s="85"/>
      <c r="B496" s="132"/>
      <c r="C496" s="98" t="e">
        <f>VLOOKUP(B496,'CO AB Dis id'!E490:F504,2,FALSE)</f>
        <v>#N/A</v>
      </c>
      <c r="D496" s="132"/>
      <c r="E496" s="98" t="e">
        <f>VLOOKUP(D496,'CO AB Dis id'!E507:F541,2,FALSE)</f>
        <v>#N/A</v>
      </c>
      <c r="F496" s="33"/>
      <c r="G496" s="98" t="e">
        <f>VLOOKUP(F496,'CO AB Dis id'!$B$4:$C$61,2,FALSE)</f>
        <v>#N/A</v>
      </c>
      <c r="H496" s="33"/>
      <c r="I496" s="84" t="e">
        <f>VLOOKUP($H496,'Emission Factors'!$B:$E,2,FALSE)</f>
        <v>#N/A</v>
      </c>
      <c r="J496" s="84" t="e">
        <f>VLOOKUP($H496,'Emission Factors'!$B:$E,3,FALSE)</f>
        <v>#N/A</v>
      </c>
      <c r="K496" s="84" t="e">
        <f>VLOOKUP($H496,'Emission Factors'!$B:$E,4,FALSE)</f>
        <v>#N/A</v>
      </c>
      <c r="L496" s="33"/>
      <c r="M496" s="33"/>
      <c r="N496" s="77"/>
      <c r="O496" s="77"/>
      <c r="P496" s="77"/>
      <c r="Q496" s="86"/>
      <c r="R496" s="107" t="e">
        <f>VLOOKUP(I496,'Emission Factors'!C:M,11,FALSE)</f>
        <v>#N/A</v>
      </c>
      <c r="S496" s="109">
        <f>SUMIF('Emission Factors'!$C:$C,'Sample Report Format'!$I496,'Emission Factors'!$M:$M)*SUMIF('Emission Factors'!$C:$C,'Sample Report Format'!$I496,'Emission Factors'!F:F)*$L496/2000</f>
        <v>0</v>
      </c>
      <c r="T496" s="103">
        <f>SUMIF('Emission Factors'!$C:$C,'Sample Report Format'!$I496,'Emission Factors'!$M:$M)*SUMIF('Emission Factors'!$C:$C,'Sample Report Format'!$I496,'Emission Factors'!G:G)*$L496/2000</f>
        <v>0</v>
      </c>
      <c r="U496" s="103">
        <f>SUMIF('Emission Factors'!$C:$C,'Sample Report Format'!$I496,'Emission Factors'!$M:$M)*SUMIF('Emission Factors'!$C:$C,'Sample Report Format'!$I496,'Emission Factors'!H:H)*$L496/2000</f>
        <v>0</v>
      </c>
      <c r="V496" s="103">
        <f>SUMIF('Emission Factors'!$C:$C,'Sample Report Format'!$I496,'Emission Factors'!$M:$M)*SUMIF('Emission Factors'!$C:$C,'Sample Report Format'!$I496,'Emission Factors'!I:I)*$L496/2000</f>
        <v>0</v>
      </c>
      <c r="W496" s="103">
        <f>SUMIF('Emission Factors'!$C:$C,'Sample Report Format'!$I496,'Emission Factors'!$M:$M)*SUMIF('Emission Factors'!$C:$C,'Sample Report Format'!$I496,'Emission Factors'!J:J)*$L496/2000</f>
        <v>0</v>
      </c>
      <c r="X496" s="103">
        <f>SUMIF('Emission Factors'!$C:$C,'Sample Report Format'!$I496,'Emission Factors'!$M:$M)*SUMIF('Emission Factors'!$C:$C,'Sample Report Format'!$I496,'Emission Factors'!K:K)*$L496/2000</f>
        <v>0</v>
      </c>
      <c r="Y496" s="104">
        <f>SUMIF('Emission Factors'!$C:$C,'Sample Report Format'!$I496,'Emission Factors'!$M:$M)*SUMIF('Emission Factors'!$C:$C,'Sample Report Format'!$I496,'Emission Factors'!L:L)*$L496/2000</f>
        <v>0</v>
      </c>
    </row>
    <row r="497" spans="1:25" ht="12.75">
      <c r="A497" s="85"/>
      <c r="B497" s="132"/>
      <c r="C497" s="98" t="e">
        <f>VLOOKUP(B497,'CO AB Dis id'!E491:F505,2,FALSE)</f>
        <v>#N/A</v>
      </c>
      <c r="D497" s="132"/>
      <c r="E497" s="98" t="e">
        <f>VLOOKUP(D497,'CO AB Dis id'!E508:F542,2,FALSE)</f>
        <v>#N/A</v>
      </c>
      <c r="F497" s="33"/>
      <c r="G497" s="98" t="e">
        <f>VLOOKUP(F497,'CO AB Dis id'!$B$4:$C$61,2,FALSE)</f>
        <v>#N/A</v>
      </c>
      <c r="H497" s="33"/>
      <c r="I497" s="84" t="e">
        <f>VLOOKUP($H497,'Emission Factors'!$B:$E,2,FALSE)</f>
        <v>#N/A</v>
      </c>
      <c r="J497" s="84" t="e">
        <f>VLOOKUP($H497,'Emission Factors'!$B:$E,3,FALSE)</f>
        <v>#N/A</v>
      </c>
      <c r="K497" s="84" t="e">
        <f>VLOOKUP($H497,'Emission Factors'!$B:$E,4,FALSE)</f>
        <v>#N/A</v>
      </c>
      <c r="L497" s="33"/>
      <c r="M497" s="33"/>
      <c r="N497" s="77"/>
      <c r="O497" s="77"/>
      <c r="P497" s="77"/>
      <c r="Q497" s="86"/>
      <c r="R497" s="107" t="e">
        <f>VLOOKUP(I497,'Emission Factors'!C:M,11,FALSE)</f>
        <v>#N/A</v>
      </c>
      <c r="S497" s="109">
        <f>SUMIF('Emission Factors'!$C:$C,'Sample Report Format'!$I497,'Emission Factors'!$M:$M)*SUMIF('Emission Factors'!$C:$C,'Sample Report Format'!$I497,'Emission Factors'!F:F)*$L497/2000</f>
        <v>0</v>
      </c>
      <c r="T497" s="103">
        <f>SUMIF('Emission Factors'!$C:$C,'Sample Report Format'!$I497,'Emission Factors'!$M:$M)*SUMIF('Emission Factors'!$C:$C,'Sample Report Format'!$I497,'Emission Factors'!G:G)*$L497/2000</f>
        <v>0</v>
      </c>
      <c r="U497" s="103">
        <f>SUMIF('Emission Factors'!$C:$C,'Sample Report Format'!$I497,'Emission Factors'!$M:$M)*SUMIF('Emission Factors'!$C:$C,'Sample Report Format'!$I497,'Emission Factors'!H:H)*$L497/2000</f>
        <v>0</v>
      </c>
      <c r="V497" s="103">
        <f>SUMIF('Emission Factors'!$C:$C,'Sample Report Format'!$I497,'Emission Factors'!$M:$M)*SUMIF('Emission Factors'!$C:$C,'Sample Report Format'!$I497,'Emission Factors'!I:I)*$L497/2000</f>
        <v>0</v>
      </c>
      <c r="W497" s="103">
        <f>SUMIF('Emission Factors'!$C:$C,'Sample Report Format'!$I497,'Emission Factors'!$M:$M)*SUMIF('Emission Factors'!$C:$C,'Sample Report Format'!$I497,'Emission Factors'!J:J)*$L497/2000</f>
        <v>0</v>
      </c>
      <c r="X497" s="103">
        <f>SUMIF('Emission Factors'!$C:$C,'Sample Report Format'!$I497,'Emission Factors'!$M:$M)*SUMIF('Emission Factors'!$C:$C,'Sample Report Format'!$I497,'Emission Factors'!K:K)*$L497/2000</f>
        <v>0</v>
      </c>
      <c r="Y497" s="104">
        <f>SUMIF('Emission Factors'!$C:$C,'Sample Report Format'!$I497,'Emission Factors'!$M:$M)*SUMIF('Emission Factors'!$C:$C,'Sample Report Format'!$I497,'Emission Factors'!L:L)*$L497/2000</f>
        <v>0</v>
      </c>
    </row>
    <row r="498" spans="1:25" ht="12.75">
      <c r="A498" s="85"/>
      <c r="B498" s="132"/>
      <c r="C498" s="98" t="e">
        <f>VLOOKUP(B498,'CO AB Dis id'!E492:F506,2,FALSE)</f>
        <v>#N/A</v>
      </c>
      <c r="D498" s="132"/>
      <c r="E498" s="98" t="e">
        <f>VLOOKUP(D498,'CO AB Dis id'!E509:F543,2,FALSE)</f>
        <v>#N/A</v>
      </c>
      <c r="F498" s="33"/>
      <c r="G498" s="98" t="e">
        <f>VLOOKUP(F498,'CO AB Dis id'!$B$4:$C$61,2,FALSE)</f>
        <v>#N/A</v>
      </c>
      <c r="H498" s="33"/>
      <c r="I498" s="84" t="e">
        <f>VLOOKUP($H498,'Emission Factors'!$B:$E,2,FALSE)</f>
        <v>#N/A</v>
      </c>
      <c r="J498" s="84" t="e">
        <f>VLOOKUP($H498,'Emission Factors'!$B:$E,3,FALSE)</f>
        <v>#N/A</v>
      </c>
      <c r="K498" s="84" t="e">
        <f>VLOOKUP($H498,'Emission Factors'!$B:$E,4,FALSE)</f>
        <v>#N/A</v>
      </c>
      <c r="L498" s="33"/>
      <c r="M498" s="33"/>
      <c r="N498" s="77"/>
      <c r="O498" s="77"/>
      <c r="P498" s="77"/>
      <c r="Q498" s="86"/>
      <c r="R498" s="107" t="e">
        <f>VLOOKUP(I498,'Emission Factors'!C:M,11,FALSE)</f>
        <v>#N/A</v>
      </c>
      <c r="S498" s="109">
        <f>SUMIF('Emission Factors'!$C:$C,'Sample Report Format'!$I498,'Emission Factors'!$M:$M)*SUMIF('Emission Factors'!$C:$C,'Sample Report Format'!$I498,'Emission Factors'!F:F)*$L498/2000</f>
        <v>0</v>
      </c>
      <c r="T498" s="103">
        <f>SUMIF('Emission Factors'!$C:$C,'Sample Report Format'!$I498,'Emission Factors'!$M:$M)*SUMIF('Emission Factors'!$C:$C,'Sample Report Format'!$I498,'Emission Factors'!G:G)*$L498/2000</f>
        <v>0</v>
      </c>
      <c r="U498" s="103">
        <f>SUMIF('Emission Factors'!$C:$C,'Sample Report Format'!$I498,'Emission Factors'!$M:$M)*SUMIF('Emission Factors'!$C:$C,'Sample Report Format'!$I498,'Emission Factors'!H:H)*$L498/2000</f>
        <v>0</v>
      </c>
      <c r="V498" s="103">
        <f>SUMIF('Emission Factors'!$C:$C,'Sample Report Format'!$I498,'Emission Factors'!$M:$M)*SUMIF('Emission Factors'!$C:$C,'Sample Report Format'!$I498,'Emission Factors'!I:I)*$L498/2000</f>
        <v>0</v>
      </c>
      <c r="W498" s="103">
        <f>SUMIF('Emission Factors'!$C:$C,'Sample Report Format'!$I498,'Emission Factors'!$M:$M)*SUMIF('Emission Factors'!$C:$C,'Sample Report Format'!$I498,'Emission Factors'!J:J)*$L498/2000</f>
        <v>0</v>
      </c>
      <c r="X498" s="103">
        <f>SUMIF('Emission Factors'!$C:$C,'Sample Report Format'!$I498,'Emission Factors'!$M:$M)*SUMIF('Emission Factors'!$C:$C,'Sample Report Format'!$I498,'Emission Factors'!K:K)*$L498/2000</f>
        <v>0</v>
      </c>
      <c r="Y498" s="104">
        <f>SUMIF('Emission Factors'!$C:$C,'Sample Report Format'!$I498,'Emission Factors'!$M:$M)*SUMIF('Emission Factors'!$C:$C,'Sample Report Format'!$I498,'Emission Factors'!L:L)*$L498/2000</f>
        <v>0</v>
      </c>
    </row>
    <row r="499" spans="1:25" ht="12.75">
      <c r="A499" s="85"/>
      <c r="B499" s="132"/>
      <c r="C499" s="98" t="e">
        <f>VLOOKUP(B499,'CO AB Dis id'!E493:F507,2,FALSE)</f>
        <v>#N/A</v>
      </c>
      <c r="D499" s="132"/>
      <c r="E499" s="98" t="e">
        <f>VLOOKUP(D499,'CO AB Dis id'!E510:F544,2,FALSE)</f>
        <v>#N/A</v>
      </c>
      <c r="F499" s="33"/>
      <c r="G499" s="98" t="e">
        <f>VLOOKUP(F499,'CO AB Dis id'!$B$4:$C$61,2,FALSE)</f>
        <v>#N/A</v>
      </c>
      <c r="H499" s="33"/>
      <c r="I499" s="84" t="e">
        <f>VLOOKUP($H499,'Emission Factors'!$B:$E,2,FALSE)</f>
        <v>#N/A</v>
      </c>
      <c r="J499" s="84" t="e">
        <f>VLOOKUP($H499,'Emission Factors'!$B:$E,3,FALSE)</f>
        <v>#N/A</v>
      </c>
      <c r="K499" s="84" t="e">
        <f>VLOOKUP($H499,'Emission Factors'!$B:$E,4,FALSE)</f>
        <v>#N/A</v>
      </c>
      <c r="L499" s="33"/>
      <c r="M499" s="33"/>
      <c r="N499" s="77"/>
      <c r="O499" s="77"/>
      <c r="P499" s="77"/>
      <c r="Q499" s="86"/>
      <c r="R499" s="107" t="e">
        <f>VLOOKUP(I499,'Emission Factors'!C:M,11,FALSE)</f>
        <v>#N/A</v>
      </c>
      <c r="S499" s="109">
        <f>SUMIF('Emission Factors'!$C:$C,'Sample Report Format'!$I499,'Emission Factors'!$M:$M)*SUMIF('Emission Factors'!$C:$C,'Sample Report Format'!$I499,'Emission Factors'!F:F)*$L499/2000</f>
        <v>0</v>
      </c>
      <c r="T499" s="103">
        <f>SUMIF('Emission Factors'!$C:$C,'Sample Report Format'!$I499,'Emission Factors'!$M:$M)*SUMIF('Emission Factors'!$C:$C,'Sample Report Format'!$I499,'Emission Factors'!G:G)*$L499/2000</f>
        <v>0</v>
      </c>
      <c r="U499" s="103">
        <f>SUMIF('Emission Factors'!$C:$C,'Sample Report Format'!$I499,'Emission Factors'!$M:$M)*SUMIF('Emission Factors'!$C:$C,'Sample Report Format'!$I499,'Emission Factors'!H:H)*$L499/2000</f>
        <v>0</v>
      </c>
      <c r="V499" s="103">
        <f>SUMIF('Emission Factors'!$C:$C,'Sample Report Format'!$I499,'Emission Factors'!$M:$M)*SUMIF('Emission Factors'!$C:$C,'Sample Report Format'!$I499,'Emission Factors'!I:I)*$L499/2000</f>
        <v>0</v>
      </c>
      <c r="W499" s="103">
        <f>SUMIF('Emission Factors'!$C:$C,'Sample Report Format'!$I499,'Emission Factors'!$M:$M)*SUMIF('Emission Factors'!$C:$C,'Sample Report Format'!$I499,'Emission Factors'!J:J)*$L499/2000</f>
        <v>0</v>
      </c>
      <c r="X499" s="103">
        <f>SUMIF('Emission Factors'!$C:$C,'Sample Report Format'!$I499,'Emission Factors'!$M:$M)*SUMIF('Emission Factors'!$C:$C,'Sample Report Format'!$I499,'Emission Factors'!K:K)*$L499/2000</f>
        <v>0</v>
      </c>
      <c r="Y499" s="104">
        <f>SUMIF('Emission Factors'!$C:$C,'Sample Report Format'!$I499,'Emission Factors'!$M:$M)*SUMIF('Emission Factors'!$C:$C,'Sample Report Format'!$I499,'Emission Factors'!L:L)*$L499/2000</f>
        <v>0</v>
      </c>
    </row>
    <row r="500" spans="1:25" ht="13.5" thickBot="1">
      <c r="A500" s="85"/>
      <c r="B500" s="132"/>
      <c r="C500" s="98" t="e">
        <f>VLOOKUP(B500,'CO AB Dis id'!E494:F508,2,FALSE)</f>
        <v>#N/A</v>
      </c>
      <c r="D500" s="132"/>
      <c r="E500" s="98" t="e">
        <f>VLOOKUP(D500,'CO AB Dis id'!E511:F545,2,FALSE)</f>
        <v>#N/A</v>
      </c>
      <c r="F500" s="33"/>
      <c r="G500" s="98" t="e">
        <f>VLOOKUP(F500,'CO AB Dis id'!$B$4:$C$61,2,FALSE)</f>
        <v>#N/A</v>
      </c>
      <c r="H500" s="33"/>
      <c r="I500" s="84" t="e">
        <f>VLOOKUP($H500,'Emission Factors'!$B:$E,2,FALSE)</f>
        <v>#N/A</v>
      </c>
      <c r="J500" s="84" t="e">
        <f>VLOOKUP($H500,'Emission Factors'!$B:$E,3,FALSE)</f>
        <v>#N/A</v>
      </c>
      <c r="K500" s="84" t="e">
        <f>VLOOKUP($H500,'Emission Factors'!$B:$E,4,FALSE)</f>
        <v>#N/A</v>
      </c>
      <c r="L500" s="33"/>
      <c r="M500" s="33"/>
      <c r="N500" s="77"/>
      <c r="O500" s="77"/>
      <c r="P500" s="77"/>
      <c r="Q500" s="86"/>
      <c r="R500" s="117" t="e">
        <f>VLOOKUP(I500,'Emission Factors'!C:M,11,FALSE)</f>
        <v>#N/A</v>
      </c>
      <c r="S500" s="110">
        <f>SUMIF('Emission Factors'!$C:$C,'Sample Report Format'!$I500,'Emission Factors'!$M:$M)*SUMIF('Emission Factors'!$C:$C,'Sample Report Format'!$I500,'Emission Factors'!F:F)*$L500/2000</f>
        <v>0</v>
      </c>
      <c r="T500" s="111">
        <f>SUMIF('Emission Factors'!$C:$C,'Sample Report Format'!$I500,'Emission Factors'!$M:$M)*SUMIF('Emission Factors'!$C:$C,'Sample Report Format'!$I500,'Emission Factors'!G:G)*$L500/2000</f>
        <v>0</v>
      </c>
      <c r="U500" s="111">
        <f>SUMIF('Emission Factors'!$C:$C,'Sample Report Format'!$I500,'Emission Factors'!$M:$M)*SUMIF('Emission Factors'!$C:$C,'Sample Report Format'!$I500,'Emission Factors'!H:H)*$L500/2000</f>
        <v>0</v>
      </c>
      <c r="V500" s="111">
        <f>SUMIF('Emission Factors'!$C:$C,'Sample Report Format'!$I500,'Emission Factors'!$M:$M)*SUMIF('Emission Factors'!$C:$C,'Sample Report Format'!$I500,'Emission Factors'!I:I)*$L500/2000</f>
        <v>0</v>
      </c>
      <c r="W500" s="111">
        <f>SUMIF('Emission Factors'!$C:$C,'Sample Report Format'!$I500,'Emission Factors'!$M:$M)*SUMIF('Emission Factors'!$C:$C,'Sample Report Format'!$I500,'Emission Factors'!J:J)*$L500/2000</f>
        <v>0</v>
      </c>
      <c r="X500" s="111">
        <f>SUMIF('Emission Factors'!$C:$C,'Sample Report Format'!$I500,'Emission Factors'!$M:$M)*SUMIF('Emission Factors'!$C:$C,'Sample Report Format'!$I500,'Emission Factors'!K:K)*$L500/2000</f>
        <v>0</v>
      </c>
      <c r="Y500" s="112">
        <f>SUMIF('Emission Factors'!$C:$C,'Sample Report Format'!$I500,'Emission Factors'!$M:$M)*SUMIF('Emission Factors'!$C:$C,'Sample Report Format'!$I500,'Emission Factors'!L:L)*$L500/2000</f>
        <v>0</v>
      </c>
    </row>
  </sheetData>
  <sheetProtection/>
  <mergeCells count="1">
    <mergeCell ref="S8:Y8"/>
  </mergeCells>
  <conditionalFormatting sqref="I9 G1:G8 G501:G65536">
    <cfRule type="expression" priority="1" dxfId="0" stopIfTrue="1">
      <formula>ISERROR($I$10:$I$30)</formula>
    </cfRule>
  </conditionalFormatting>
  <conditionalFormatting sqref="I10:K500">
    <cfRule type="expression" priority="2" dxfId="0" stopIfTrue="1">
      <formula>"iserror($E$156)"</formula>
    </cfRule>
  </conditionalFormatting>
  <dataValidations count="4">
    <dataValidation type="list" allowBlank="1" showInputMessage="1" showErrorMessage="1" sqref="F10:F500">
      <formula1>CountyName</formula1>
    </dataValidation>
    <dataValidation type="list" allowBlank="1" showInputMessage="1" showErrorMessage="1" sqref="H10:H500">
      <formula1>CropName</formula1>
    </dataValidation>
    <dataValidation type="list" allowBlank="1" showInputMessage="1" showErrorMessage="1" sqref="B10:B500">
      <formula1>AirBasin</formula1>
    </dataValidation>
    <dataValidation type="list" allowBlank="1" showInputMessage="1" showErrorMessage="1" sqref="D10:D500">
      <formula1>District</formula1>
    </dataValidation>
  </dataValidations>
  <printOptions/>
  <pageMargins left="0.75" right="0.75" top="1" bottom="1" header="0.5" footer="0.5"/>
  <pageSetup horizontalDpi="600" verticalDpi="600" orientation="portrait" scale="32" r:id="rId2"/>
  <drawing r:id="rId1"/>
</worksheet>
</file>

<file path=xl/worksheets/sheet2.xml><?xml version="1.0" encoding="utf-8"?>
<worksheet xmlns="http://schemas.openxmlformats.org/spreadsheetml/2006/main" xmlns:r="http://schemas.openxmlformats.org/officeDocument/2006/relationships">
  <dimension ref="A1:R88"/>
  <sheetViews>
    <sheetView workbookViewId="0" topLeftCell="B2">
      <selection activeCell="D7" sqref="D7"/>
    </sheetView>
  </sheetViews>
  <sheetFormatPr defaultColWidth="9.140625" defaultRowHeight="12.75"/>
  <cols>
    <col min="1" max="1" width="3.00390625" style="1" hidden="1" customWidth="1"/>
    <col min="2" max="2" width="19.7109375" style="3" bestFit="1" customWidth="1"/>
    <col min="3" max="3" width="9.28125" style="3" customWidth="1"/>
    <col min="4" max="4" width="24.140625" style="3" customWidth="1"/>
    <col min="5" max="5" width="19.7109375" style="3" customWidth="1"/>
    <col min="6" max="6" width="8.00390625" style="4" customWidth="1"/>
    <col min="7" max="7" width="8.28125" style="4" bestFit="1" customWidth="1"/>
    <col min="8" max="8" width="7.00390625" style="4" customWidth="1"/>
    <col min="9" max="9" width="6.57421875" style="4" customWidth="1"/>
    <col min="10" max="10" width="7.00390625" style="4" customWidth="1"/>
    <col min="11" max="11" width="7.57421875" style="4" bestFit="1" customWidth="1"/>
    <col min="12" max="12" width="7.57421875" style="4" customWidth="1"/>
    <col min="13" max="13" width="10.7109375" style="5" customWidth="1"/>
    <col min="14" max="14" width="13.8515625" style="5" hidden="1" customWidth="1"/>
    <col min="15" max="15" width="61.8515625" style="6" customWidth="1"/>
    <col min="16" max="16" width="22.00390625" style="3" hidden="1" customWidth="1"/>
    <col min="17" max="17" width="18.7109375" style="3" hidden="1" customWidth="1"/>
    <col min="18" max="18" width="8.57421875" style="3" hidden="1" customWidth="1"/>
    <col min="19" max="16384" width="9.140625" style="1" customWidth="1"/>
  </cols>
  <sheetData>
    <row r="1" ht="27.75" customHeight="1" hidden="1">
      <c r="C1" s="2" t="s">
        <v>11</v>
      </c>
    </row>
    <row r="2" spans="2:18" s="7" customFormat="1" ht="23.25" customHeight="1">
      <c r="B2" s="8"/>
      <c r="C2" s="57" t="s">
        <v>312</v>
      </c>
      <c r="D2" s="8"/>
      <c r="E2" s="8"/>
      <c r="F2" s="4"/>
      <c r="G2" s="4"/>
      <c r="H2" s="4"/>
      <c r="I2" s="4"/>
      <c r="J2" s="4"/>
      <c r="K2" s="4"/>
      <c r="L2" s="4"/>
      <c r="M2" s="9"/>
      <c r="N2" s="9"/>
      <c r="O2" s="10"/>
      <c r="P2" s="8"/>
      <c r="Q2" s="8"/>
      <c r="R2" s="8"/>
    </row>
    <row r="3" spans="5:12" ht="13.5" customHeight="1">
      <c r="E3" s="11"/>
      <c r="F3" s="47" t="s">
        <v>14</v>
      </c>
      <c r="G3" s="48"/>
      <c r="H3" s="48"/>
      <c r="I3" s="48"/>
      <c r="J3" s="48"/>
      <c r="K3" s="48"/>
      <c r="L3" s="49"/>
    </row>
    <row r="4" spans="1:18" s="12" customFormat="1" ht="37.5" customHeight="1">
      <c r="A4" s="12" t="s">
        <v>17</v>
      </c>
      <c r="B4" s="50" t="s">
        <v>12</v>
      </c>
      <c r="C4" s="50" t="s">
        <v>0</v>
      </c>
      <c r="D4" s="50" t="s">
        <v>13</v>
      </c>
      <c r="E4" s="13" t="s">
        <v>18</v>
      </c>
      <c r="F4" s="14" t="s">
        <v>19</v>
      </c>
      <c r="G4" s="14" t="s">
        <v>20</v>
      </c>
      <c r="H4" s="14" t="s">
        <v>21</v>
      </c>
      <c r="I4" s="14" t="s">
        <v>22</v>
      </c>
      <c r="J4" s="14" t="s">
        <v>23</v>
      </c>
      <c r="K4" s="14" t="s">
        <v>24</v>
      </c>
      <c r="L4" s="14" t="s">
        <v>25</v>
      </c>
      <c r="M4" s="51" t="s">
        <v>140</v>
      </c>
      <c r="N4" s="51" t="s">
        <v>15</v>
      </c>
      <c r="O4" s="50" t="s">
        <v>16</v>
      </c>
      <c r="P4" s="15" t="s">
        <v>26</v>
      </c>
      <c r="Q4" s="15" t="s">
        <v>27</v>
      </c>
      <c r="R4" s="15" t="s">
        <v>28</v>
      </c>
    </row>
    <row r="5" spans="2:18" s="16" customFormat="1" ht="12.75" customHeight="1">
      <c r="B5" s="44" t="s">
        <v>314</v>
      </c>
      <c r="C5" s="44"/>
      <c r="D5" s="17"/>
      <c r="E5" s="58"/>
      <c r="F5" s="58"/>
      <c r="G5" s="58"/>
      <c r="H5" s="58"/>
      <c r="I5" s="58"/>
      <c r="J5" s="58"/>
      <c r="K5" s="58"/>
      <c r="L5" s="58"/>
      <c r="M5" s="58"/>
      <c r="N5" s="58"/>
      <c r="O5" s="59"/>
      <c r="P5" s="18"/>
      <c r="Q5" s="18"/>
      <c r="R5" s="18"/>
    </row>
    <row r="6" spans="1:18" ht="12.75" customHeight="1">
      <c r="A6" s="1">
        <v>75</v>
      </c>
      <c r="B6" s="19" t="s">
        <v>29</v>
      </c>
      <c r="C6" s="19">
        <v>241</v>
      </c>
      <c r="D6" s="19" t="s">
        <v>30</v>
      </c>
      <c r="E6" s="19" t="s">
        <v>31</v>
      </c>
      <c r="F6" s="20">
        <v>28.5</v>
      </c>
      <c r="G6" s="20">
        <v>27.2</v>
      </c>
      <c r="H6" s="20">
        <v>4.5</v>
      </c>
      <c r="I6" s="20">
        <v>0.6</v>
      </c>
      <c r="J6" s="20">
        <v>21.7</v>
      </c>
      <c r="K6" s="20">
        <v>119</v>
      </c>
      <c r="L6" s="20">
        <v>1.8802</v>
      </c>
      <c r="M6" s="21">
        <v>0.8</v>
      </c>
      <c r="N6" s="21">
        <v>10.4</v>
      </c>
      <c r="O6" s="22" t="s">
        <v>32</v>
      </c>
      <c r="P6" s="3" t="s">
        <v>31</v>
      </c>
      <c r="Q6" s="3" t="s">
        <v>33</v>
      </c>
      <c r="R6" s="3" t="s">
        <v>34</v>
      </c>
    </row>
    <row r="7" spans="1:18" ht="12.75" customHeight="1">
      <c r="A7" s="1">
        <v>81</v>
      </c>
      <c r="B7" s="19" t="s">
        <v>35</v>
      </c>
      <c r="C7" s="19">
        <v>247</v>
      </c>
      <c r="D7" s="19" t="s">
        <v>30</v>
      </c>
      <c r="E7" s="19" t="s">
        <v>31</v>
      </c>
      <c r="F7" s="20"/>
      <c r="G7" s="20"/>
      <c r="H7" s="20"/>
      <c r="I7" s="20"/>
      <c r="J7" s="20"/>
      <c r="K7" s="20"/>
      <c r="L7" s="20"/>
      <c r="M7" s="21"/>
      <c r="N7" s="21">
        <v>10.3375</v>
      </c>
      <c r="O7" s="22"/>
      <c r="P7" s="3" t="s">
        <v>31</v>
      </c>
      <c r="Q7" s="3" t="s">
        <v>33</v>
      </c>
      <c r="R7" s="3" t="s">
        <v>34</v>
      </c>
    </row>
    <row r="8" spans="1:18" ht="12.75" customHeight="1">
      <c r="A8" s="1">
        <v>76</v>
      </c>
      <c r="B8" s="19" t="s">
        <v>36</v>
      </c>
      <c r="C8" s="19">
        <v>242</v>
      </c>
      <c r="D8" s="19" t="s">
        <v>30</v>
      </c>
      <c r="E8" s="19" t="s">
        <v>31</v>
      </c>
      <c r="F8" s="20">
        <v>14.3</v>
      </c>
      <c r="G8" s="20">
        <v>13.8</v>
      </c>
      <c r="H8" s="20">
        <v>5.1</v>
      </c>
      <c r="I8" s="20">
        <v>0.1</v>
      </c>
      <c r="J8" s="20">
        <v>15</v>
      </c>
      <c r="K8" s="20">
        <v>183.7</v>
      </c>
      <c r="L8" s="20">
        <v>2.90246</v>
      </c>
      <c r="M8" s="21">
        <v>1.7</v>
      </c>
      <c r="N8" s="21">
        <v>6.9</v>
      </c>
      <c r="O8" s="22" t="s">
        <v>37</v>
      </c>
      <c r="P8" s="3" t="s">
        <v>31</v>
      </c>
      <c r="Q8" s="3" t="s">
        <v>33</v>
      </c>
      <c r="R8" s="3" t="s">
        <v>34</v>
      </c>
    </row>
    <row r="9" spans="1:18" ht="12.75" customHeight="1">
      <c r="A9" s="1">
        <v>77</v>
      </c>
      <c r="B9" s="19" t="s">
        <v>38</v>
      </c>
      <c r="C9" s="19">
        <v>243</v>
      </c>
      <c r="D9" s="19" t="s">
        <v>30</v>
      </c>
      <c r="E9" s="19" t="s">
        <v>31</v>
      </c>
      <c r="F9" s="20">
        <v>13.7</v>
      </c>
      <c r="G9" s="20">
        <v>13</v>
      </c>
      <c r="H9" s="20">
        <v>5.2</v>
      </c>
      <c r="I9" s="20">
        <v>0.1</v>
      </c>
      <c r="J9" s="20">
        <v>14.2</v>
      </c>
      <c r="K9" s="20">
        <v>148</v>
      </c>
      <c r="L9" s="20">
        <v>2.3384</v>
      </c>
      <c r="M9" s="21">
        <v>2.5</v>
      </c>
      <c r="N9" s="21">
        <v>11.4</v>
      </c>
      <c r="O9" s="22" t="s">
        <v>32</v>
      </c>
      <c r="P9" s="3" t="s">
        <v>31</v>
      </c>
      <c r="Q9" s="3" t="s">
        <v>33</v>
      </c>
      <c r="R9" s="3" t="s">
        <v>34</v>
      </c>
    </row>
    <row r="10" spans="1:18" ht="12.75">
      <c r="A10" s="1">
        <v>78</v>
      </c>
      <c r="B10" s="19" t="s">
        <v>39</v>
      </c>
      <c r="C10" s="19">
        <v>244</v>
      </c>
      <c r="D10" s="19" t="s">
        <v>30</v>
      </c>
      <c r="E10" s="19" t="s">
        <v>31</v>
      </c>
      <c r="F10" s="20">
        <v>11.4</v>
      </c>
      <c r="G10" s="20">
        <v>10.9</v>
      </c>
      <c r="H10" s="20">
        <v>3.3</v>
      </c>
      <c r="I10" s="20">
        <v>0.4</v>
      </c>
      <c r="J10" s="20">
        <v>6.6</v>
      </c>
      <c r="K10" s="20">
        <v>70.9</v>
      </c>
      <c r="L10" s="20">
        <v>1.1202200000000002</v>
      </c>
      <c r="M10" s="21">
        <v>4.2</v>
      </c>
      <c r="N10" s="21">
        <v>8.6</v>
      </c>
      <c r="O10" s="22" t="s">
        <v>37</v>
      </c>
      <c r="P10" s="3" t="s">
        <v>31</v>
      </c>
      <c r="Q10" s="3" t="s">
        <v>33</v>
      </c>
      <c r="R10" s="3" t="s">
        <v>34</v>
      </c>
    </row>
    <row r="11" spans="1:18" ht="25.5">
      <c r="A11" s="1">
        <v>79</v>
      </c>
      <c r="B11" s="19" t="s">
        <v>40</v>
      </c>
      <c r="C11" s="19">
        <v>245</v>
      </c>
      <c r="D11" s="19" t="s">
        <v>30</v>
      </c>
      <c r="E11" s="19" t="s">
        <v>31</v>
      </c>
      <c r="F11" s="20">
        <v>15.9</v>
      </c>
      <c r="G11" s="20">
        <v>15.18</v>
      </c>
      <c r="H11" s="20">
        <v>4.49</v>
      </c>
      <c r="I11" s="20">
        <v>0.61</v>
      </c>
      <c r="J11" s="20">
        <v>10.73</v>
      </c>
      <c r="K11" s="20">
        <v>113.95</v>
      </c>
      <c r="L11" s="20">
        <v>1.8004100000000003</v>
      </c>
      <c r="M11" s="21">
        <v>2.175</v>
      </c>
      <c r="N11" s="21">
        <v>10.3375</v>
      </c>
      <c r="O11" s="22" t="s">
        <v>41</v>
      </c>
      <c r="P11" s="3" t="s">
        <v>31</v>
      </c>
      <c r="Q11" s="3" t="s">
        <v>33</v>
      </c>
      <c r="R11" s="3" t="s">
        <v>34</v>
      </c>
    </row>
    <row r="12" spans="1:18" ht="25.5">
      <c r="A12" s="1">
        <v>31</v>
      </c>
      <c r="B12" s="19" t="s">
        <v>42</v>
      </c>
      <c r="C12" s="19">
        <v>609</v>
      </c>
      <c r="D12" s="19" t="s">
        <v>30</v>
      </c>
      <c r="E12" s="19" t="s">
        <v>31</v>
      </c>
      <c r="F12" s="20">
        <v>15.9</v>
      </c>
      <c r="G12" s="20">
        <v>15.18</v>
      </c>
      <c r="H12" s="20">
        <v>4.49</v>
      </c>
      <c r="I12" s="20">
        <v>0.61</v>
      </c>
      <c r="J12" s="20">
        <v>10.73</v>
      </c>
      <c r="K12" s="20">
        <v>113.95</v>
      </c>
      <c r="L12" s="20">
        <v>1.8004100000000003</v>
      </c>
      <c r="M12" s="21">
        <v>2.175</v>
      </c>
      <c r="N12" s="21">
        <v>10.3375</v>
      </c>
      <c r="O12" s="22" t="s">
        <v>41</v>
      </c>
      <c r="P12" s="3" t="s">
        <v>31</v>
      </c>
      <c r="Q12" s="3" t="s">
        <v>33</v>
      </c>
      <c r="R12" s="3" t="s">
        <v>34</v>
      </c>
    </row>
    <row r="13" spans="1:18" ht="25.5">
      <c r="A13" s="1">
        <v>80</v>
      </c>
      <c r="B13" s="19" t="s">
        <v>43</v>
      </c>
      <c r="C13" s="19">
        <v>246</v>
      </c>
      <c r="D13" s="19" t="s">
        <v>30</v>
      </c>
      <c r="E13" s="19" t="s">
        <v>31</v>
      </c>
      <c r="F13" s="20">
        <v>15.9</v>
      </c>
      <c r="G13" s="20">
        <v>15.18</v>
      </c>
      <c r="H13" s="20">
        <v>4.49</v>
      </c>
      <c r="I13" s="20">
        <v>0.61</v>
      </c>
      <c r="J13" s="20">
        <v>10.73</v>
      </c>
      <c r="K13" s="20">
        <v>113.95</v>
      </c>
      <c r="L13" s="20">
        <v>1.8004100000000003</v>
      </c>
      <c r="M13" s="21">
        <v>2.175</v>
      </c>
      <c r="N13" s="21">
        <v>10.3375</v>
      </c>
      <c r="O13" s="22" t="s">
        <v>41</v>
      </c>
      <c r="P13" s="3" t="s">
        <v>31</v>
      </c>
      <c r="Q13" s="3" t="s">
        <v>33</v>
      </c>
      <c r="R13" s="3" t="s">
        <v>34</v>
      </c>
    </row>
    <row r="14" spans="1:18" ht="25.5">
      <c r="A14" s="1">
        <v>37</v>
      </c>
      <c r="B14" s="19" t="s">
        <v>44</v>
      </c>
      <c r="C14" s="19">
        <v>612</v>
      </c>
      <c r="D14" s="19" t="s">
        <v>30</v>
      </c>
      <c r="E14" s="19" t="s">
        <v>31</v>
      </c>
      <c r="F14" s="20">
        <v>15.9</v>
      </c>
      <c r="G14" s="20">
        <v>15.18</v>
      </c>
      <c r="H14" s="20">
        <v>4.49</v>
      </c>
      <c r="I14" s="20">
        <v>0.61</v>
      </c>
      <c r="J14" s="20">
        <v>10.73</v>
      </c>
      <c r="K14" s="20">
        <v>113.95</v>
      </c>
      <c r="L14" s="20">
        <v>1.8004100000000003</v>
      </c>
      <c r="M14" s="21">
        <v>2.175</v>
      </c>
      <c r="N14" s="21">
        <v>10.3375</v>
      </c>
      <c r="O14" s="22" t="s">
        <v>41</v>
      </c>
      <c r="P14" s="3" t="s">
        <v>31</v>
      </c>
      <c r="Q14" s="3" t="s">
        <v>33</v>
      </c>
      <c r="R14" s="3" t="s">
        <v>34</v>
      </c>
    </row>
    <row r="15" spans="1:18" ht="12.75" customHeight="1">
      <c r="A15" s="1">
        <v>82</v>
      </c>
      <c r="B15" s="19" t="s">
        <v>45</v>
      </c>
      <c r="C15" s="19">
        <v>248</v>
      </c>
      <c r="D15" s="19" t="s">
        <v>30</v>
      </c>
      <c r="E15" s="19" t="s">
        <v>31</v>
      </c>
      <c r="F15" s="20">
        <v>20.7</v>
      </c>
      <c r="G15" s="20">
        <v>19.7</v>
      </c>
      <c r="H15" s="20">
        <v>4.5</v>
      </c>
      <c r="I15" s="20">
        <v>0.6</v>
      </c>
      <c r="J15" s="20">
        <v>10.3</v>
      </c>
      <c r="K15" s="20">
        <v>136</v>
      </c>
      <c r="L15" s="20">
        <v>2.1488</v>
      </c>
      <c r="M15" s="21">
        <v>1.6</v>
      </c>
      <c r="N15" s="21">
        <v>9.6</v>
      </c>
      <c r="O15" s="22" t="s">
        <v>32</v>
      </c>
      <c r="P15" s="3" t="s">
        <v>31</v>
      </c>
      <c r="Q15" s="3" t="s">
        <v>33</v>
      </c>
      <c r="R15" s="3" t="s">
        <v>34</v>
      </c>
    </row>
    <row r="16" spans="1:18" ht="25.5">
      <c r="A16" s="1">
        <v>4</v>
      </c>
      <c r="B16" s="19" t="s">
        <v>46</v>
      </c>
      <c r="C16" s="19">
        <v>255</v>
      </c>
      <c r="D16" s="19" t="s">
        <v>30</v>
      </c>
      <c r="E16" s="19" t="s">
        <v>31</v>
      </c>
      <c r="F16" s="20">
        <v>15.9</v>
      </c>
      <c r="G16" s="20">
        <v>15.18</v>
      </c>
      <c r="H16" s="20">
        <v>4.49</v>
      </c>
      <c r="I16" s="20">
        <v>0.61</v>
      </c>
      <c r="J16" s="20">
        <v>10.73</v>
      </c>
      <c r="K16" s="20">
        <v>113.95</v>
      </c>
      <c r="L16" s="20">
        <v>1.8004100000000003</v>
      </c>
      <c r="M16" s="21">
        <v>2.175</v>
      </c>
      <c r="N16" s="21">
        <v>10.3375</v>
      </c>
      <c r="O16" s="22" t="s">
        <v>41</v>
      </c>
      <c r="P16" s="3" t="s">
        <v>31</v>
      </c>
      <c r="Q16" s="3" t="s">
        <v>33</v>
      </c>
      <c r="R16" s="3" t="s">
        <v>34</v>
      </c>
    </row>
    <row r="17" spans="1:18" ht="12.75" customHeight="1">
      <c r="A17" s="1">
        <v>8</v>
      </c>
      <c r="B17" s="19" t="s">
        <v>47</v>
      </c>
      <c r="C17" s="19">
        <v>260</v>
      </c>
      <c r="D17" s="19" t="s">
        <v>30</v>
      </c>
      <c r="E17" s="19" t="s">
        <v>31</v>
      </c>
      <c r="F17" s="20">
        <v>13.7</v>
      </c>
      <c r="G17" s="20">
        <v>13</v>
      </c>
      <c r="H17" s="20">
        <v>5.2</v>
      </c>
      <c r="I17" s="20">
        <v>0.1</v>
      </c>
      <c r="J17" s="20">
        <v>14.2</v>
      </c>
      <c r="K17" s="20">
        <v>148</v>
      </c>
      <c r="L17" s="20">
        <v>2.3384</v>
      </c>
      <c r="M17" s="21">
        <v>2.5</v>
      </c>
      <c r="N17" s="21">
        <v>11.4</v>
      </c>
      <c r="O17" s="22" t="s">
        <v>32</v>
      </c>
      <c r="P17" s="3" t="s">
        <v>31</v>
      </c>
      <c r="Q17" s="3" t="s">
        <v>33</v>
      </c>
      <c r="R17" s="3" t="s">
        <v>34</v>
      </c>
    </row>
    <row r="18" spans="1:18" ht="25.5">
      <c r="A18" s="1">
        <v>83</v>
      </c>
      <c r="B18" s="19" t="s">
        <v>48</v>
      </c>
      <c r="C18" s="19">
        <v>249</v>
      </c>
      <c r="D18" s="19" t="s">
        <v>30</v>
      </c>
      <c r="E18" s="19" t="s">
        <v>313</v>
      </c>
      <c r="F18" s="20">
        <v>15.9</v>
      </c>
      <c r="G18" s="20">
        <v>15.18</v>
      </c>
      <c r="H18" s="20">
        <v>4.49</v>
      </c>
      <c r="I18" s="20">
        <v>0.61</v>
      </c>
      <c r="J18" s="20">
        <v>10.73</v>
      </c>
      <c r="K18" s="20">
        <v>113.95</v>
      </c>
      <c r="L18" s="20">
        <v>1.8004100000000003</v>
      </c>
      <c r="M18" s="21">
        <v>2.175</v>
      </c>
      <c r="N18" s="21">
        <v>10.3375</v>
      </c>
      <c r="O18" s="22" t="s">
        <v>41</v>
      </c>
      <c r="P18" s="3" t="s">
        <v>31</v>
      </c>
      <c r="Q18" s="3" t="s">
        <v>33</v>
      </c>
      <c r="R18" s="3" t="s">
        <v>34</v>
      </c>
    </row>
    <row r="19" spans="1:18" ht="12.75" customHeight="1">
      <c r="A19" s="1">
        <v>84</v>
      </c>
      <c r="B19" s="19" t="s">
        <v>49</v>
      </c>
      <c r="C19" s="19">
        <v>250</v>
      </c>
      <c r="D19" s="19" t="s">
        <v>30</v>
      </c>
      <c r="E19" s="19" t="s">
        <v>31</v>
      </c>
      <c r="F19" s="20">
        <v>6.3</v>
      </c>
      <c r="G19" s="20">
        <v>5.9</v>
      </c>
      <c r="H19" s="20">
        <v>5.2</v>
      </c>
      <c r="I19" s="20">
        <v>1.1</v>
      </c>
      <c r="J19" s="20">
        <v>4.7</v>
      </c>
      <c r="K19" s="20">
        <v>57.4</v>
      </c>
      <c r="L19" s="20">
        <v>0.9069200000000001</v>
      </c>
      <c r="M19" s="21">
        <v>3</v>
      </c>
      <c r="N19" s="21">
        <v>8.6</v>
      </c>
      <c r="O19" s="22" t="s">
        <v>37</v>
      </c>
      <c r="P19" s="3" t="s">
        <v>31</v>
      </c>
      <c r="Q19" s="3" t="s">
        <v>33</v>
      </c>
      <c r="R19" s="3" t="s">
        <v>34</v>
      </c>
    </row>
    <row r="20" spans="1:18" ht="25.5">
      <c r="A20" s="1">
        <v>85</v>
      </c>
      <c r="B20" s="19" t="s">
        <v>50</v>
      </c>
      <c r="C20" s="19">
        <v>251</v>
      </c>
      <c r="D20" s="19" t="s">
        <v>30</v>
      </c>
      <c r="E20" s="19" t="s">
        <v>31</v>
      </c>
      <c r="F20" s="20">
        <v>15.9</v>
      </c>
      <c r="G20" s="20">
        <v>15.18</v>
      </c>
      <c r="H20" s="20">
        <v>4.49</v>
      </c>
      <c r="I20" s="20">
        <v>0.61</v>
      </c>
      <c r="J20" s="20">
        <v>10.73</v>
      </c>
      <c r="K20" s="20">
        <v>113.95</v>
      </c>
      <c r="L20" s="20">
        <v>1.8004100000000003</v>
      </c>
      <c r="M20" s="21">
        <v>2.175</v>
      </c>
      <c r="N20" s="21">
        <v>10.3375</v>
      </c>
      <c r="O20" s="22" t="s">
        <v>41</v>
      </c>
      <c r="P20" s="3" t="s">
        <v>31</v>
      </c>
      <c r="Q20" s="3" t="s">
        <v>33</v>
      </c>
      <c r="R20" s="3" t="s">
        <v>34</v>
      </c>
    </row>
    <row r="21" spans="1:18" ht="12.75" customHeight="1">
      <c r="A21" s="1">
        <v>1</v>
      </c>
      <c r="B21" s="19" t="s">
        <v>51</v>
      </c>
      <c r="C21" s="19">
        <v>252</v>
      </c>
      <c r="D21" s="19" t="s">
        <v>30</v>
      </c>
      <c r="E21" s="19" t="s">
        <v>31</v>
      </c>
      <c r="F21" s="20">
        <v>17.7</v>
      </c>
      <c r="G21" s="20">
        <v>16.9</v>
      </c>
      <c r="H21" s="20">
        <v>4.5</v>
      </c>
      <c r="I21" s="20">
        <v>0.6</v>
      </c>
      <c r="J21" s="20">
        <v>14.8</v>
      </c>
      <c r="K21" s="20">
        <v>144</v>
      </c>
      <c r="L21" s="20">
        <v>2.2752000000000003</v>
      </c>
      <c r="M21" s="21">
        <v>1.3</v>
      </c>
      <c r="N21" s="21">
        <v>14.1</v>
      </c>
      <c r="O21" s="22" t="s">
        <v>32</v>
      </c>
      <c r="P21" s="3" t="s">
        <v>31</v>
      </c>
      <c r="Q21" s="3" t="s">
        <v>33</v>
      </c>
      <c r="R21" s="3" t="s">
        <v>34</v>
      </c>
    </row>
    <row r="22" spans="1:18" ht="12.75" customHeight="1">
      <c r="A22" s="1">
        <v>2</v>
      </c>
      <c r="B22" s="19" t="s">
        <v>52</v>
      </c>
      <c r="C22" s="19">
        <v>253</v>
      </c>
      <c r="D22" s="19" t="s">
        <v>30</v>
      </c>
      <c r="E22" s="19" t="s">
        <v>31</v>
      </c>
      <c r="F22" s="20">
        <v>17.7</v>
      </c>
      <c r="G22" s="20">
        <v>16.9</v>
      </c>
      <c r="H22" s="20">
        <v>4.5</v>
      </c>
      <c r="I22" s="20">
        <v>0.6</v>
      </c>
      <c r="J22" s="20">
        <v>5.1</v>
      </c>
      <c r="K22" s="20">
        <v>77</v>
      </c>
      <c r="L22" s="20">
        <v>1.2166000000000001</v>
      </c>
      <c r="M22" s="21">
        <v>2.9</v>
      </c>
      <c r="N22" s="21">
        <v>17.2</v>
      </c>
      <c r="O22" s="22" t="s">
        <v>32</v>
      </c>
      <c r="P22" s="3" t="s">
        <v>31</v>
      </c>
      <c r="Q22" s="3" t="s">
        <v>33</v>
      </c>
      <c r="R22" s="3" t="s">
        <v>34</v>
      </c>
    </row>
    <row r="23" spans="1:18" ht="25.5">
      <c r="A23" s="1">
        <v>38</v>
      </c>
      <c r="B23" s="19" t="s">
        <v>53</v>
      </c>
      <c r="C23" s="19">
        <v>613</v>
      </c>
      <c r="D23" s="19" t="s">
        <v>30</v>
      </c>
      <c r="E23" s="19" t="s">
        <v>31</v>
      </c>
      <c r="F23" s="20">
        <v>15.9</v>
      </c>
      <c r="G23" s="20">
        <v>15.18</v>
      </c>
      <c r="H23" s="20">
        <v>4.49</v>
      </c>
      <c r="I23" s="20">
        <v>0.61</v>
      </c>
      <c r="J23" s="20">
        <v>10.73</v>
      </c>
      <c r="K23" s="20">
        <v>113.95</v>
      </c>
      <c r="L23" s="20">
        <v>1.8004100000000003</v>
      </c>
      <c r="M23" s="21">
        <v>2.175</v>
      </c>
      <c r="N23" s="21">
        <v>10.3375</v>
      </c>
      <c r="O23" s="22" t="s">
        <v>41</v>
      </c>
      <c r="P23" s="3" t="s">
        <v>31</v>
      </c>
      <c r="Q23" s="3" t="s">
        <v>33</v>
      </c>
      <c r="R23" s="3" t="s">
        <v>34</v>
      </c>
    </row>
    <row r="24" spans="1:18" ht="25.5">
      <c r="A24" s="1">
        <v>35</v>
      </c>
      <c r="B24" s="19" t="s">
        <v>54</v>
      </c>
      <c r="C24" s="19">
        <v>610</v>
      </c>
      <c r="D24" s="19" t="s">
        <v>30</v>
      </c>
      <c r="E24" s="19" t="s">
        <v>31</v>
      </c>
      <c r="F24" s="20">
        <v>15.9</v>
      </c>
      <c r="G24" s="20">
        <v>15.18</v>
      </c>
      <c r="H24" s="20">
        <v>4.49</v>
      </c>
      <c r="I24" s="20">
        <v>0.61</v>
      </c>
      <c r="J24" s="20">
        <v>10.73</v>
      </c>
      <c r="K24" s="20">
        <v>113.95</v>
      </c>
      <c r="L24" s="20">
        <v>1.8004100000000003</v>
      </c>
      <c r="M24" s="21">
        <v>2.175</v>
      </c>
      <c r="N24" s="21">
        <v>10.3375</v>
      </c>
      <c r="O24" s="22" t="s">
        <v>41</v>
      </c>
      <c r="P24" s="3" t="s">
        <v>31</v>
      </c>
      <c r="Q24" s="3" t="s">
        <v>33</v>
      </c>
      <c r="R24" s="3" t="s">
        <v>34</v>
      </c>
    </row>
    <row r="25" spans="1:18" ht="25.5">
      <c r="A25" s="1">
        <v>5</v>
      </c>
      <c r="B25" s="19" t="s">
        <v>55</v>
      </c>
      <c r="C25" s="19">
        <v>256</v>
      </c>
      <c r="D25" s="19" t="s">
        <v>30</v>
      </c>
      <c r="E25" s="19" t="s">
        <v>31</v>
      </c>
      <c r="F25" s="20">
        <v>15.9</v>
      </c>
      <c r="G25" s="20">
        <v>15.18</v>
      </c>
      <c r="H25" s="20">
        <v>4.49</v>
      </c>
      <c r="I25" s="20">
        <v>0.61</v>
      </c>
      <c r="J25" s="20">
        <v>10.73</v>
      </c>
      <c r="K25" s="20">
        <v>113.95</v>
      </c>
      <c r="L25" s="20">
        <v>1.8004100000000003</v>
      </c>
      <c r="M25" s="21">
        <v>2.175</v>
      </c>
      <c r="N25" s="21">
        <v>10.3375</v>
      </c>
      <c r="O25" s="22" t="s">
        <v>41</v>
      </c>
      <c r="P25" s="3" t="s">
        <v>31</v>
      </c>
      <c r="Q25" s="3" t="s">
        <v>33</v>
      </c>
      <c r="R25" s="3" t="s">
        <v>34</v>
      </c>
    </row>
    <row r="26" spans="1:18" ht="12.75" customHeight="1">
      <c r="A26" s="1">
        <v>3</v>
      </c>
      <c r="B26" s="19" t="s">
        <v>56</v>
      </c>
      <c r="C26" s="19">
        <v>254</v>
      </c>
      <c r="D26" s="19" t="s">
        <v>30</v>
      </c>
      <c r="E26" s="19" t="s">
        <v>31</v>
      </c>
      <c r="F26" s="20">
        <v>10.6</v>
      </c>
      <c r="G26" s="20">
        <v>10.1</v>
      </c>
      <c r="H26" s="20">
        <v>4.3</v>
      </c>
      <c r="I26" s="20">
        <v>0.89999</v>
      </c>
      <c r="J26" s="20">
        <v>7.6</v>
      </c>
      <c r="K26" s="20">
        <v>123.6</v>
      </c>
      <c r="L26" s="20">
        <v>1.9528800000000002</v>
      </c>
      <c r="M26" s="21">
        <v>1.9</v>
      </c>
      <c r="N26" s="21">
        <v>7.3</v>
      </c>
      <c r="O26" s="22" t="s">
        <v>37</v>
      </c>
      <c r="P26" s="3" t="s">
        <v>31</v>
      </c>
      <c r="Q26" s="3" t="s">
        <v>33</v>
      </c>
      <c r="R26" s="3" t="s">
        <v>34</v>
      </c>
    </row>
    <row r="27" spans="1:18" ht="25.5">
      <c r="A27" s="1">
        <v>7</v>
      </c>
      <c r="B27" s="19" t="s">
        <v>57</v>
      </c>
      <c r="C27" s="19">
        <v>259</v>
      </c>
      <c r="D27" s="19" t="s">
        <v>30</v>
      </c>
      <c r="E27" s="19" t="s">
        <v>31</v>
      </c>
      <c r="F27" s="20">
        <v>15.9</v>
      </c>
      <c r="G27" s="20">
        <v>15.18</v>
      </c>
      <c r="H27" s="20">
        <v>4.49</v>
      </c>
      <c r="I27" s="20">
        <v>0.61</v>
      </c>
      <c r="J27" s="20">
        <v>10.73</v>
      </c>
      <c r="K27" s="20">
        <v>113.95</v>
      </c>
      <c r="L27" s="20">
        <v>1.8004100000000003</v>
      </c>
      <c r="M27" s="21">
        <v>2.175</v>
      </c>
      <c r="N27" s="21">
        <v>10.3375</v>
      </c>
      <c r="O27" s="22" t="s">
        <v>41</v>
      </c>
      <c r="P27" s="3" t="s">
        <v>31</v>
      </c>
      <c r="Q27" s="3" t="s">
        <v>33</v>
      </c>
      <c r="R27" s="3" t="s">
        <v>34</v>
      </c>
    </row>
    <row r="28" spans="2:18" s="23" customFormat="1" ht="12.75" customHeight="1">
      <c r="B28" s="44" t="s">
        <v>315</v>
      </c>
      <c r="C28" s="44"/>
      <c r="D28" s="45"/>
      <c r="E28" s="45"/>
      <c r="F28" s="45"/>
      <c r="G28" s="45"/>
      <c r="H28" s="45"/>
      <c r="I28" s="45"/>
      <c r="J28" s="45"/>
      <c r="K28" s="45"/>
      <c r="L28" s="45"/>
      <c r="M28" s="45"/>
      <c r="N28" s="45"/>
      <c r="O28" s="46"/>
      <c r="P28" s="24"/>
      <c r="Q28" s="24"/>
      <c r="R28" s="24"/>
    </row>
    <row r="29" spans="1:18" ht="12.75" customHeight="1">
      <c r="A29" s="1">
        <v>48</v>
      </c>
      <c r="B29" s="19" t="s">
        <v>59</v>
      </c>
      <c r="C29" s="19">
        <v>101</v>
      </c>
      <c r="D29" s="19" t="s">
        <v>58</v>
      </c>
      <c r="E29" s="19" t="s">
        <v>60</v>
      </c>
      <c r="F29" s="20">
        <v>7</v>
      </c>
      <c r="G29" s="20">
        <v>6.7</v>
      </c>
      <c r="H29" s="20">
        <v>5.9</v>
      </c>
      <c r="I29" s="20">
        <v>0.1</v>
      </c>
      <c r="J29" s="20">
        <v>5.2</v>
      </c>
      <c r="K29" s="20">
        <v>52.2</v>
      </c>
      <c r="L29" s="20">
        <v>0.8247600000000002</v>
      </c>
      <c r="M29" s="21">
        <v>1</v>
      </c>
      <c r="N29" s="21">
        <v>18.3</v>
      </c>
      <c r="O29" s="22" t="s">
        <v>37</v>
      </c>
      <c r="P29" s="3" t="s">
        <v>60</v>
      </c>
      <c r="Q29" s="3" t="s">
        <v>61</v>
      </c>
      <c r="R29" s="3" t="s">
        <v>62</v>
      </c>
    </row>
    <row r="30" spans="1:18" ht="12.75" customHeight="1">
      <c r="A30" s="1">
        <v>49</v>
      </c>
      <c r="B30" s="19" t="s">
        <v>63</v>
      </c>
      <c r="C30" s="19">
        <v>102</v>
      </c>
      <c r="D30" s="19" t="s">
        <v>58</v>
      </c>
      <c r="E30" s="19" t="s">
        <v>60</v>
      </c>
      <c r="F30" s="20">
        <v>3.9</v>
      </c>
      <c r="G30" s="20">
        <v>3.7</v>
      </c>
      <c r="H30" s="20">
        <v>5.2</v>
      </c>
      <c r="I30" s="20">
        <v>0.1</v>
      </c>
      <c r="J30" s="20">
        <v>2.3</v>
      </c>
      <c r="K30" s="20">
        <v>42</v>
      </c>
      <c r="L30" s="20">
        <v>0.6636000000000001</v>
      </c>
      <c r="M30" s="21">
        <v>2.3</v>
      </c>
      <c r="N30" s="21">
        <v>53.5</v>
      </c>
      <c r="O30" s="22" t="s">
        <v>32</v>
      </c>
      <c r="P30" s="3" t="s">
        <v>60</v>
      </c>
      <c r="Q30" s="3" t="s">
        <v>61</v>
      </c>
      <c r="R30" s="3" t="s">
        <v>62</v>
      </c>
    </row>
    <row r="31" spans="1:18" ht="12.75" customHeight="1">
      <c r="A31" s="1">
        <v>50</v>
      </c>
      <c r="B31" s="19" t="s">
        <v>64</v>
      </c>
      <c r="C31" s="19">
        <v>103</v>
      </c>
      <c r="D31" s="19" t="s">
        <v>58</v>
      </c>
      <c r="E31" s="19" t="s">
        <v>60</v>
      </c>
      <c r="F31" s="20">
        <v>5.9</v>
      </c>
      <c r="G31" s="20">
        <v>5.6</v>
      </c>
      <c r="H31" s="20">
        <v>5.2</v>
      </c>
      <c r="I31" s="20">
        <v>0.1</v>
      </c>
      <c r="J31" s="20">
        <v>4.6</v>
      </c>
      <c r="K31" s="20">
        <v>49</v>
      </c>
      <c r="L31" s="20">
        <v>0.7742000000000001</v>
      </c>
      <c r="M31" s="21">
        <v>1.8</v>
      </c>
      <c r="N31" s="21">
        <v>33.7</v>
      </c>
      <c r="O31" s="22" t="s">
        <v>32</v>
      </c>
      <c r="P31" s="3" t="s">
        <v>60</v>
      </c>
      <c r="Q31" s="3" t="s">
        <v>61</v>
      </c>
      <c r="R31" s="3" t="s">
        <v>62</v>
      </c>
    </row>
    <row r="32" spans="1:18" ht="12.75" customHeight="1">
      <c r="A32" s="1">
        <v>51</v>
      </c>
      <c r="B32" s="19" t="s">
        <v>65</v>
      </c>
      <c r="C32" s="19">
        <v>104</v>
      </c>
      <c r="D32" s="19" t="s">
        <v>58</v>
      </c>
      <c r="E32" s="19" t="s">
        <v>60</v>
      </c>
      <c r="F32" s="20">
        <v>20.6</v>
      </c>
      <c r="G32" s="20">
        <v>19.4</v>
      </c>
      <c r="H32" s="20">
        <v>5.2</v>
      </c>
      <c r="I32" s="20">
        <v>0.1</v>
      </c>
      <c r="J32" s="20">
        <v>18.5</v>
      </c>
      <c r="K32" s="20">
        <v>116</v>
      </c>
      <c r="L32" s="20">
        <v>1.8328000000000002</v>
      </c>
      <c r="M32" s="21">
        <v>1.5</v>
      </c>
      <c r="N32" s="21">
        <v>29.3</v>
      </c>
      <c r="O32" s="22" t="s">
        <v>32</v>
      </c>
      <c r="P32" s="3" t="s">
        <v>60</v>
      </c>
      <c r="Q32" s="3" t="s">
        <v>61</v>
      </c>
      <c r="R32" s="3" t="s">
        <v>62</v>
      </c>
    </row>
    <row r="33" spans="1:18" ht="25.5">
      <c r="A33" s="1">
        <v>45</v>
      </c>
      <c r="B33" s="19" t="s">
        <v>66</v>
      </c>
      <c r="C33" s="19">
        <v>720</v>
      </c>
      <c r="D33" s="19" t="s">
        <v>58</v>
      </c>
      <c r="E33" s="19" t="s">
        <v>60</v>
      </c>
      <c r="F33" s="20">
        <v>15.9</v>
      </c>
      <c r="G33" s="20">
        <v>15.18</v>
      </c>
      <c r="H33" s="20">
        <v>4.49</v>
      </c>
      <c r="I33" s="20">
        <v>0.61</v>
      </c>
      <c r="J33" s="20">
        <v>10.73</v>
      </c>
      <c r="K33" s="20">
        <v>113.95</v>
      </c>
      <c r="L33" s="20">
        <v>1.8004100000000003</v>
      </c>
      <c r="M33" s="21">
        <v>2.175</v>
      </c>
      <c r="N33" s="21">
        <v>10.3375</v>
      </c>
      <c r="O33" s="22" t="s">
        <v>41</v>
      </c>
      <c r="P33" s="3" t="s">
        <v>60</v>
      </c>
      <c r="Q33" s="3" t="s">
        <v>61</v>
      </c>
      <c r="R33" s="3" t="s">
        <v>62</v>
      </c>
    </row>
    <row r="34" spans="1:18" ht="38.25" customHeight="1">
      <c r="A34" s="1">
        <v>52</v>
      </c>
      <c r="B34" s="19" t="s">
        <v>67</v>
      </c>
      <c r="C34" s="19">
        <v>105</v>
      </c>
      <c r="D34" s="19" t="s">
        <v>58</v>
      </c>
      <c r="E34" s="19" t="s">
        <v>60</v>
      </c>
      <c r="F34" s="20">
        <v>7.8</v>
      </c>
      <c r="G34" s="20">
        <v>7.3</v>
      </c>
      <c r="H34" s="20">
        <v>5.2</v>
      </c>
      <c r="I34" s="20">
        <v>0.1</v>
      </c>
      <c r="J34" s="20">
        <v>6.3</v>
      </c>
      <c r="K34" s="20">
        <v>66</v>
      </c>
      <c r="L34" s="20">
        <v>1.0428000000000002</v>
      </c>
      <c r="M34" s="21">
        <v>1.7</v>
      </c>
      <c r="N34" s="21">
        <v>28.8</v>
      </c>
      <c r="O34" s="22" t="s">
        <v>68</v>
      </c>
      <c r="P34" s="3" t="s">
        <v>60</v>
      </c>
      <c r="Q34" s="3" t="s">
        <v>61</v>
      </c>
      <c r="R34" s="3" t="s">
        <v>62</v>
      </c>
    </row>
    <row r="35" spans="1:18" ht="12.75" customHeight="1">
      <c r="A35" s="1">
        <v>53</v>
      </c>
      <c r="B35" s="19" t="s">
        <v>69</v>
      </c>
      <c r="C35" s="19">
        <v>106</v>
      </c>
      <c r="D35" s="19" t="s">
        <v>58</v>
      </c>
      <c r="E35" s="19" t="s">
        <v>60</v>
      </c>
      <c r="F35" s="20">
        <v>7.9</v>
      </c>
      <c r="G35" s="20">
        <v>7.4</v>
      </c>
      <c r="H35" s="20">
        <v>5.2</v>
      </c>
      <c r="I35" s="20">
        <v>0.1</v>
      </c>
      <c r="J35" s="20">
        <v>6</v>
      </c>
      <c r="K35" s="20">
        <v>44</v>
      </c>
      <c r="L35" s="20">
        <v>0.6952</v>
      </c>
      <c r="M35" s="21">
        <v>1</v>
      </c>
      <c r="N35" s="21">
        <v>36.2</v>
      </c>
      <c r="O35" s="22" t="s">
        <v>32</v>
      </c>
      <c r="P35" s="3" t="s">
        <v>60</v>
      </c>
      <c r="Q35" s="3" t="s">
        <v>61</v>
      </c>
      <c r="R35" s="3" t="s">
        <v>62</v>
      </c>
    </row>
    <row r="36" spans="1:18" ht="25.5" customHeight="1">
      <c r="A36" s="1">
        <v>24</v>
      </c>
      <c r="B36" s="19" t="s">
        <v>70</v>
      </c>
      <c r="C36" s="19">
        <v>602</v>
      </c>
      <c r="D36" s="19" t="s">
        <v>58</v>
      </c>
      <c r="E36" s="19" t="s">
        <v>60</v>
      </c>
      <c r="F36" s="20">
        <v>8.67</v>
      </c>
      <c r="G36" s="20">
        <v>7.76</v>
      </c>
      <c r="H36" s="20">
        <v>4.27</v>
      </c>
      <c r="I36" s="20">
        <v>0.14</v>
      </c>
      <c r="J36" s="20">
        <v>4.35</v>
      </c>
      <c r="K36" s="20">
        <v>64.69</v>
      </c>
      <c r="L36" s="20">
        <v>1.022102</v>
      </c>
      <c r="M36" s="21">
        <v>1</v>
      </c>
      <c r="N36" s="21"/>
      <c r="O36" s="22" t="s">
        <v>71</v>
      </c>
      <c r="P36" s="3" t="s">
        <v>60</v>
      </c>
      <c r="Q36" s="3" t="s">
        <v>61</v>
      </c>
      <c r="R36" s="3" t="s">
        <v>62</v>
      </c>
    </row>
    <row r="37" spans="1:18" ht="12.75" customHeight="1">
      <c r="A37" s="1">
        <v>54</v>
      </c>
      <c r="B37" s="19" t="s">
        <v>72</v>
      </c>
      <c r="C37" s="19">
        <v>107</v>
      </c>
      <c r="D37" s="19" t="s">
        <v>58</v>
      </c>
      <c r="E37" s="19" t="s">
        <v>60</v>
      </c>
      <c r="F37" s="20">
        <v>5.9</v>
      </c>
      <c r="G37" s="20">
        <v>5.6</v>
      </c>
      <c r="H37" s="20">
        <v>5.2</v>
      </c>
      <c r="I37" s="20">
        <v>0.1</v>
      </c>
      <c r="J37" s="20">
        <v>6.8</v>
      </c>
      <c r="K37" s="20">
        <v>81</v>
      </c>
      <c r="L37" s="20">
        <v>1.2798</v>
      </c>
      <c r="M37" s="21">
        <v>1</v>
      </c>
      <c r="N37" s="21">
        <v>29.3</v>
      </c>
      <c r="O37" s="22" t="s">
        <v>32</v>
      </c>
      <c r="P37" s="3" t="s">
        <v>60</v>
      </c>
      <c r="Q37" s="3" t="s">
        <v>61</v>
      </c>
      <c r="R37" s="3" t="s">
        <v>62</v>
      </c>
    </row>
    <row r="38" spans="1:18" ht="12.75" customHeight="1">
      <c r="A38" s="1">
        <v>55</v>
      </c>
      <c r="B38" s="19" t="s">
        <v>73</v>
      </c>
      <c r="C38" s="19">
        <v>108</v>
      </c>
      <c r="D38" s="19" t="s">
        <v>58</v>
      </c>
      <c r="E38" s="19" t="s">
        <v>60</v>
      </c>
      <c r="F38" s="20">
        <v>9.8</v>
      </c>
      <c r="G38" s="20">
        <v>9.3</v>
      </c>
      <c r="H38" s="20">
        <v>5.2</v>
      </c>
      <c r="I38" s="20">
        <v>0.1</v>
      </c>
      <c r="J38" s="20">
        <v>3.8</v>
      </c>
      <c r="K38" s="20">
        <v>56</v>
      </c>
      <c r="L38" s="20">
        <v>0.8848</v>
      </c>
      <c r="M38" s="21">
        <v>1</v>
      </c>
      <c r="N38" s="21">
        <v>13.3</v>
      </c>
      <c r="O38" s="22" t="s">
        <v>32</v>
      </c>
      <c r="P38" s="3" t="s">
        <v>60</v>
      </c>
      <c r="Q38" s="3" t="s">
        <v>61</v>
      </c>
      <c r="R38" s="3" t="s">
        <v>62</v>
      </c>
    </row>
    <row r="39" spans="1:18" ht="38.25" customHeight="1">
      <c r="A39" s="1">
        <v>30</v>
      </c>
      <c r="B39" s="19" t="s">
        <v>74</v>
      </c>
      <c r="C39" s="19">
        <v>608</v>
      </c>
      <c r="D39" s="19" t="s">
        <v>58</v>
      </c>
      <c r="E39" s="19" t="s">
        <v>60</v>
      </c>
      <c r="F39" s="20">
        <v>7.8</v>
      </c>
      <c r="G39" s="20">
        <v>7.3</v>
      </c>
      <c r="H39" s="20">
        <v>5.2</v>
      </c>
      <c r="I39" s="20">
        <v>0.1</v>
      </c>
      <c r="J39" s="20">
        <v>6.3</v>
      </c>
      <c r="K39" s="20">
        <v>66</v>
      </c>
      <c r="L39" s="20">
        <v>1.0428000000000002</v>
      </c>
      <c r="M39" s="21">
        <v>1.7</v>
      </c>
      <c r="N39" s="21">
        <v>28.8</v>
      </c>
      <c r="O39" s="22" t="s">
        <v>68</v>
      </c>
      <c r="P39" s="3" t="s">
        <v>60</v>
      </c>
      <c r="Q39" s="3" t="s">
        <v>61</v>
      </c>
      <c r="R39" s="3" t="s">
        <v>62</v>
      </c>
    </row>
    <row r="40" spans="1:18" ht="12.75" customHeight="1">
      <c r="A40" s="1">
        <v>56</v>
      </c>
      <c r="B40" s="19" t="s">
        <v>75</v>
      </c>
      <c r="C40" s="19">
        <v>109</v>
      </c>
      <c r="D40" s="19" t="s">
        <v>58</v>
      </c>
      <c r="E40" s="19" t="s">
        <v>60</v>
      </c>
      <c r="F40" s="20">
        <v>6.9</v>
      </c>
      <c r="G40" s="20">
        <v>6.5</v>
      </c>
      <c r="H40" s="20">
        <v>5.2</v>
      </c>
      <c r="I40" s="20">
        <v>0.1</v>
      </c>
      <c r="J40" s="20">
        <v>6</v>
      </c>
      <c r="K40" s="20">
        <v>57</v>
      </c>
      <c r="L40" s="20">
        <v>0.9006000000000001</v>
      </c>
      <c r="M40" s="21">
        <v>2.2</v>
      </c>
      <c r="N40" s="21">
        <v>30.1</v>
      </c>
      <c r="O40" s="22" t="s">
        <v>32</v>
      </c>
      <c r="P40" s="3" t="s">
        <v>60</v>
      </c>
      <c r="Q40" s="3" t="s">
        <v>61</v>
      </c>
      <c r="R40" s="3" t="s">
        <v>62</v>
      </c>
    </row>
    <row r="41" spans="1:18" ht="12.75">
      <c r="A41" s="1">
        <v>34</v>
      </c>
      <c r="B41" s="19"/>
      <c r="C41" s="19"/>
      <c r="D41" s="19"/>
      <c r="E41" s="19"/>
      <c r="F41" s="20"/>
      <c r="G41" s="20"/>
      <c r="H41" s="20"/>
      <c r="I41" s="20"/>
      <c r="J41" s="20"/>
      <c r="K41" s="20"/>
      <c r="L41" s="20"/>
      <c r="M41" s="21"/>
      <c r="N41" s="21">
        <v>10.3375</v>
      </c>
      <c r="O41" s="22"/>
      <c r="P41" s="3" t="s">
        <v>60</v>
      </c>
      <c r="Q41" s="3" t="s">
        <v>61</v>
      </c>
      <c r="R41" s="3" t="s">
        <v>62</v>
      </c>
    </row>
    <row r="42" spans="1:18" ht="12.75" customHeight="1">
      <c r="A42" s="1">
        <v>57</v>
      </c>
      <c r="B42" s="19" t="s">
        <v>76</v>
      </c>
      <c r="C42" s="19">
        <v>110</v>
      </c>
      <c r="D42" s="19" t="s">
        <v>58</v>
      </c>
      <c r="E42" s="19" t="s">
        <v>60</v>
      </c>
      <c r="F42" s="20">
        <v>4.9</v>
      </c>
      <c r="G42" s="20">
        <v>4.6</v>
      </c>
      <c r="H42" s="20">
        <v>5.2</v>
      </c>
      <c r="I42" s="20">
        <v>0.1</v>
      </c>
      <c r="J42" s="20">
        <v>3.8</v>
      </c>
      <c r="K42" s="20">
        <v>51</v>
      </c>
      <c r="L42" s="20">
        <v>0.8058000000000001</v>
      </c>
      <c r="M42" s="21">
        <v>2.5</v>
      </c>
      <c r="N42" s="21">
        <v>31.5</v>
      </c>
      <c r="O42" s="22" t="s">
        <v>32</v>
      </c>
      <c r="P42" s="3" t="s">
        <v>60</v>
      </c>
      <c r="Q42" s="3" t="s">
        <v>61</v>
      </c>
      <c r="R42" s="3" t="s">
        <v>62</v>
      </c>
    </row>
    <row r="43" spans="1:18" ht="51" customHeight="1">
      <c r="A43" s="1">
        <v>25</v>
      </c>
      <c r="B43" s="19" t="s">
        <v>77</v>
      </c>
      <c r="C43" s="19">
        <v>603</v>
      </c>
      <c r="D43" s="19" t="s">
        <v>58</v>
      </c>
      <c r="E43" s="19" t="s">
        <v>60</v>
      </c>
      <c r="F43" s="20">
        <v>7.8</v>
      </c>
      <c r="G43" s="20">
        <v>7.3</v>
      </c>
      <c r="H43" s="20">
        <v>5.2</v>
      </c>
      <c r="I43" s="20">
        <v>0.1</v>
      </c>
      <c r="J43" s="20">
        <v>6.3</v>
      </c>
      <c r="K43" s="20">
        <v>66</v>
      </c>
      <c r="L43" s="20">
        <v>1.0428000000000002</v>
      </c>
      <c r="M43" s="21">
        <v>10</v>
      </c>
      <c r="N43" s="21">
        <v>28.8</v>
      </c>
      <c r="O43" s="22" t="s">
        <v>78</v>
      </c>
      <c r="P43" s="3" t="s">
        <v>60</v>
      </c>
      <c r="Q43" s="3" t="s">
        <v>61</v>
      </c>
      <c r="R43" s="3" t="s">
        <v>62</v>
      </c>
    </row>
    <row r="44" spans="1:18" ht="38.25" customHeight="1">
      <c r="A44" s="1">
        <v>58</v>
      </c>
      <c r="B44" s="19" t="s">
        <v>79</v>
      </c>
      <c r="C44" s="19">
        <v>111</v>
      </c>
      <c r="D44" s="19" t="s">
        <v>58</v>
      </c>
      <c r="E44" s="19" t="s">
        <v>60</v>
      </c>
      <c r="F44" s="20">
        <v>7.8</v>
      </c>
      <c r="G44" s="20">
        <v>7.3</v>
      </c>
      <c r="H44" s="20">
        <v>5.2</v>
      </c>
      <c r="I44" s="20">
        <v>0.1</v>
      </c>
      <c r="J44" s="20">
        <v>6.3</v>
      </c>
      <c r="K44" s="20">
        <v>66</v>
      </c>
      <c r="L44" s="20">
        <v>1.0428000000000002</v>
      </c>
      <c r="M44" s="21">
        <v>1.7</v>
      </c>
      <c r="N44" s="21">
        <v>28.8</v>
      </c>
      <c r="O44" s="22" t="s">
        <v>68</v>
      </c>
      <c r="P44" s="3" t="s">
        <v>60</v>
      </c>
      <c r="Q44" s="3" t="s">
        <v>61</v>
      </c>
      <c r="R44" s="3" t="s">
        <v>62</v>
      </c>
    </row>
    <row r="45" spans="1:18" ht="12.75" customHeight="1">
      <c r="A45" s="1">
        <v>59</v>
      </c>
      <c r="B45" s="19" t="s">
        <v>80</v>
      </c>
      <c r="C45" s="19">
        <v>112</v>
      </c>
      <c r="D45" s="19" t="s">
        <v>58</v>
      </c>
      <c r="E45" s="19" t="s">
        <v>60</v>
      </c>
      <c r="F45" s="20">
        <v>3.9</v>
      </c>
      <c r="G45" s="20">
        <v>3.7</v>
      </c>
      <c r="H45" s="20">
        <v>5.2</v>
      </c>
      <c r="I45" s="20">
        <v>0.1</v>
      </c>
      <c r="J45" s="20">
        <v>2.3</v>
      </c>
      <c r="K45" s="20">
        <v>33</v>
      </c>
      <c r="L45" s="20">
        <v>0.5214000000000001</v>
      </c>
      <c r="M45" s="21">
        <v>2</v>
      </c>
      <c r="N45" s="21">
        <v>32</v>
      </c>
      <c r="O45" s="22" t="s">
        <v>32</v>
      </c>
      <c r="P45" s="3" t="s">
        <v>60</v>
      </c>
      <c r="Q45" s="3" t="s">
        <v>61</v>
      </c>
      <c r="R45" s="3" t="s">
        <v>62</v>
      </c>
    </row>
    <row r="46" spans="1:18" ht="12.75" customHeight="1">
      <c r="A46" s="1">
        <v>60</v>
      </c>
      <c r="B46" s="19" t="s">
        <v>81</v>
      </c>
      <c r="C46" s="19">
        <v>113</v>
      </c>
      <c r="D46" s="19" t="s">
        <v>58</v>
      </c>
      <c r="E46" s="19" t="s">
        <v>60</v>
      </c>
      <c r="F46" s="20">
        <v>11.8</v>
      </c>
      <c r="G46" s="20">
        <v>11.1</v>
      </c>
      <c r="H46" s="20">
        <v>5.2</v>
      </c>
      <c r="I46" s="20">
        <v>0.1</v>
      </c>
      <c r="J46" s="20">
        <v>10.3</v>
      </c>
      <c r="K46" s="20">
        <v>114</v>
      </c>
      <c r="L46" s="20">
        <v>1.8012000000000001</v>
      </c>
      <c r="M46" s="21">
        <v>1.2</v>
      </c>
      <c r="N46" s="21">
        <v>33.5</v>
      </c>
      <c r="O46" s="22" t="s">
        <v>32</v>
      </c>
      <c r="P46" s="3" t="s">
        <v>60</v>
      </c>
      <c r="Q46" s="3" t="s">
        <v>61</v>
      </c>
      <c r="R46" s="3" t="s">
        <v>62</v>
      </c>
    </row>
    <row r="47" spans="1:18" ht="51" customHeight="1">
      <c r="A47" s="1">
        <v>61</v>
      </c>
      <c r="B47" s="19" t="s">
        <v>82</v>
      </c>
      <c r="C47" s="19">
        <v>114</v>
      </c>
      <c r="D47" s="19" t="s">
        <v>58</v>
      </c>
      <c r="E47" s="19" t="s">
        <v>60</v>
      </c>
      <c r="F47" s="20">
        <v>7.8</v>
      </c>
      <c r="G47" s="20">
        <v>7.3</v>
      </c>
      <c r="H47" s="20">
        <v>5.2</v>
      </c>
      <c r="I47" s="20">
        <v>0.1</v>
      </c>
      <c r="J47" s="20">
        <v>6.3</v>
      </c>
      <c r="K47" s="20">
        <v>66</v>
      </c>
      <c r="L47" s="20">
        <v>1.0428000000000002</v>
      </c>
      <c r="M47" s="21">
        <v>30</v>
      </c>
      <c r="N47" s="21">
        <v>28.8</v>
      </c>
      <c r="O47" s="22" t="s">
        <v>83</v>
      </c>
      <c r="P47" s="3" t="s">
        <v>60</v>
      </c>
      <c r="Q47" s="3" t="s">
        <v>61</v>
      </c>
      <c r="R47" s="3" t="s">
        <v>62</v>
      </c>
    </row>
    <row r="48" spans="1:18" ht="38.25" customHeight="1">
      <c r="A48" s="1">
        <v>73</v>
      </c>
      <c r="B48" s="19" t="s">
        <v>84</v>
      </c>
      <c r="C48" s="19">
        <v>126</v>
      </c>
      <c r="D48" s="19" t="s">
        <v>58</v>
      </c>
      <c r="E48" s="19" t="s">
        <v>60</v>
      </c>
      <c r="F48" s="20">
        <v>7.8</v>
      </c>
      <c r="G48" s="20">
        <v>7.3</v>
      </c>
      <c r="H48" s="20">
        <v>5.2</v>
      </c>
      <c r="I48" s="20">
        <v>0.1</v>
      </c>
      <c r="J48" s="20">
        <v>6.3</v>
      </c>
      <c r="K48" s="20">
        <v>66</v>
      </c>
      <c r="L48" s="20">
        <v>1.0428000000000002</v>
      </c>
      <c r="M48" s="21">
        <v>1.7</v>
      </c>
      <c r="N48" s="21">
        <v>28.8</v>
      </c>
      <c r="O48" s="22" t="s">
        <v>68</v>
      </c>
      <c r="P48" s="3" t="s">
        <v>60</v>
      </c>
      <c r="Q48" s="3" t="s">
        <v>61</v>
      </c>
      <c r="R48" s="3" t="s">
        <v>62</v>
      </c>
    </row>
    <row r="49" spans="1:18" ht="38.25" customHeight="1">
      <c r="A49" s="1">
        <v>44</v>
      </c>
      <c r="B49" s="19" t="s">
        <v>85</v>
      </c>
      <c r="C49" s="19">
        <v>710</v>
      </c>
      <c r="D49" s="19" t="s">
        <v>58</v>
      </c>
      <c r="E49" s="19" t="s">
        <v>60</v>
      </c>
      <c r="F49" s="20">
        <v>7.8</v>
      </c>
      <c r="G49" s="20">
        <v>7.3</v>
      </c>
      <c r="H49" s="20">
        <v>5.2</v>
      </c>
      <c r="I49" s="20">
        <v>0.1</v>
      </c>
      <c r="J49" s="20">
        <v>6.3</v>
      </c>
      <c r="K49" s="20">
        <v>66</v>
      </c>
      <c r="L49" s="20">
        <v>1.0428000000000002</v>
      </c>
      <c r="M49" s="21">
        <v>1.7</v>
      </c>
      <c r="N49" s="21">
        <v>28.8</v>
      </c>
      <c r="O49" s="22" t="s">
        <v>68</v>
      </c>
      <c r="P49" s="3" t="s">
        <v>60</v>
      </c>
      <c r="Q49" s="3" t="s">
        <v>61</v>
      </c>
      <c r="R49" s="3" t="s">
        <v>62</v>
      </c>
    </row>
    <row r="50" spans="1:18" ht="12.75" customHeight="1">
      <c r="A50" s="1">
        <v>62</v>
      </c>
      <c r="B50" s="19" t="s">
        <v>86</v>
      </c>
      <c r="C50" s="19">
        <v>115</v>
      </c>
      <c r="D50" s="19" t="s">
        <v>58</v>
      </c>
      <c r="E50" s="19" t="s">
        <v>60</v>
      </c>
      <c r="F50" s="20">
        <v>5.9</v>
      </c>
      <c r="G50" s="20">
        <v>5.6</v>
      </c>
      <c r="H50" s="20">
        <v>5.2</v>
      </c>
      <c r="I50" s="20">
        <v>0.1</v>
      </c>
      <c r="J50" s="20">
        <v>3</v>
      </c>
      <c r="K50" s="20">
        <v>42</v>
      </c>
      <c r="L50" s="20">
        <v>0.6636000000000001</v>
      </c>
      <c r="M50" s="21">
        <v>2.5</v>
      </c>
      <c r="N50" s="21">
        <v>15.7</v>
      </c>
      <c r="O50" s="22" t="s">
        <v>32</v>
      </c>
      <c r="P50" s="3" t="s">
        <v>60</v>
      </c>
      <c r="Q50" s="3" t="s">
        <v>61</v>
      </c>
      <c r="R50" s="3" t="s">
        <v>62</v>
      </c>
    </row>
    <row r="51" spans="1:18" ht="12.75" customHeight="1">
      <c r="A51" s="1">
        <v>63</v>
      </c>
      <c r="B51" s="19" t="s">
        <v>87</v>
      </c>
      <c r="C51" s="19">
        <v>116</v>
      </c>
      <c r="D51" s="19" t="s">
        <v>58</v>
      </c>
      <c r="E51" s="19" t="s">
        <v>60</v>
      </c>
      <c r="F51" s="20">
        <v>8.8</v>
      </c>
      <c r="G51" s="20">
        <v>8.3</v>
      </c>
      <c r="H51" s="20">
        <v>5.2</v>
      </c>
      <c r="I51" s="20">
        <v>0.1</v>
      </c>
      <c r="J51" s="20">
        <v>5.1</v>
      </c>
      <c r="K51" s="20">
        <v>57</v>
      </c>
      <c r="L51" s="20">
        <v>0.9006000000000001</v>
      </c>
      <c r="M51" s="21">
        <v>2.6</v>
      </c>
      <c r="N51" s="21">
        <v>34.3</v>
      </c>
      <c r="O51" s="22" t="s">
        <v>32</v>
      </c>
      <c r="P51" s="3" t="s">
        <v>60</v>
      </c>
      <c r="Q51" s="3" t="s">
        <v>61</v>
      </c>
      <c r="R51" s="3" t="s">
        <v>62</v>
      </c>
    </row>
    <row r="52" spans="1:18" ht="38.25" customHeight="1">
      <c r="A52" s="1">
        <v>64</v>
      </c>
      <c r="B52" s="19" t="s">
        <v>88</v>
      </c>
      <c r="C52" s="19">
        <v>117</v>
      </c>
      <c r="D52" s="19" t="s">
        <v>58</v>
      </c>
      <c r="E52" s="19" t="s">
        <v>60</v>
      </c>
      <c r="F52" s="20">
        <v>7.8</v>
      </c>
      <c r="G52" s="20">
        <v>7.3</v>
      </c>
      <c r="H52" s="20">
        <v>5.2</v>
      </c>
      <c r="I52" s="20">
        <v>0.1</v>
      </c>
      <c r="J52" s="20">
        <v>6.3</v>
      </c>
      <c r="K52" s="20">
        <v>66</v>
      </c>
      <c r="L52" s="20">
        <v>1.0428000000000002</v>
      </c>
      <c r="M52" s="21">
        <v>1.7</v>
      </c>
      <c r="N52" s="21">
        <v>28.8</v>
      </c>
      <c r="O52" s="22" t="s">
        <v>68</v>
      </c>
      <c r="P52" s="3" t="s">
        <v>60</v>
      </c>
      <c r="Q52" s="3" t="s">
        <v>61</v>
      </c>
      <c r="R52" s="3" t="s">
        <v>62</v>
      </c>
    </row>
    <row r="53" spans="1:18" ht="38.25" customHeight="1">
      <c r="A53" s="1">
        <v>65</v>
      </c>
      <c r="B53" s="19" t="s">
        <v>89</v>
      </c>
      <c r="C53" s="19">
        <v>118</v>
      </c>
      <c r="D53" s="19" t="s">
        <v>58</v>
      </c>
      <c r="E53" s="19" t="s">
        <v>60</v>
      </c>
      <c r="F53" s="20">
        <v>7.8</v>
      </c>
      <c r="G53" s="20">
        <v>7.3</v>
      </c>
      <c r="H53" s="20">
        <v>5.2</v>
      </c>
      <c r="I53" s="20">
        <v>0.1</v>
      </c>
      <c r="J53" s="20">
        <v>6.3</v>
      </c>
      <c r="K53" s="20">
        <v>66</v>
      </c>
      <c r="L53" s="20">
        <v>1.0428000000000002</v>
      </c>
      <c r="M53" s="21">
        <v>1.7</v>
      </c>
      <c r="N53" s="21">
        <v>28.8</v>
      </c>
      <c r="O53" s="22" t="s">
        <v>68</v>
      </c>
      <c r="P53" s="3" t="s">
        <v>60</v>
      </c>
      <c r="Q53" s="3" t="s">
        <v>61</v>
      </c>
      <c r="R53" s="3" t="s">
        <v>62</v>
      </c>
    </row>
    <row r="54" spans="1:18" ht="38.25" customHeight="1">
      <c r="A54" s="1">
        <v>66</v>
      </c>
      <c r="B54" s="19" t="s">
        <v>90</v>
      </c>
      <c r="C54" s="19">
        <v>119</v>
      </c>
      <c r="D54" s="19" t="s">
        <v>58</v>
      </c>
      <c r="E54" s="19" t="s">
        <v>60</v>
      </c>
      <c r="F54" s="20">
        <v>7.8</v>
      </c>
      <c r="G54" s="20">
        <v>7.3</v>
      </c>
      <c r="H54" s="20">
        <v>5.2</v>
      </c>
      <c r="I54" s="20">
        <v>0.1</v>
      </c>
      <c r="J54" s="20">
        <v>6.3</v>
      </c>
      <c r="K54" s="20">
        <v>66</v>
      </c>
      <c r="L54" s="20">
        <v>1.0428000000000002</v>
      </c>
      <c r="M54" s="21">
        <v>1.7</v>
      </c>
      <c r="N54" s="21">
        <v>28.8</v>
      </c>
      <c r="O54" s="22" t="s">
        <v>68</v>
      </c>
      <c r="P54" s="3" t="s">
        <v>60</v>
      </c>
      <c r="Q54" s="3" t="s">
        <v>61</v>
      </c>
      <c r="R54" s="3" t="s">
        <v>62</v>
      </c>
    </row>
    <row r="55" spans="1:18" ht="38.25" customHeight="1">
      <c r="A55" s="1">
        <v>67</v>
      </c>
      <c r="B55" s="19" t="s">
        <v>91</v>
      </c>
      <c r="C55" s="19">
        <v>120</v>
      </c>
      <c r="D55" s="19" t="s">
        <v>58</v>
      </c>
      <c r="E55" s="19" t="s">
        <v>60</v>
      </c>
      <c r="F55" s="20">
        <v>7.8</v>
      </c>
      <c r="G55" s="20">
        <v>7.3</v>
      </c>
      <c r="H55" s="20">
        <v>5.2</v>
      </c>
      <c r="I55" s="20">
        <v>0.1</v>
      </c>
      <c r="J55" s="20">
        <v>6.3</v>
      </c>
      <c r="K55" s="20">
        <v>66</v>
      </c>
      <c r="L55" s="20">
        <v>1.0428000000000002</v>
      </c>
      <c r="M55" s="21">
        <v>1.7</v>
      </c>
      <c r="N55" s="21">
        <v>28.8</v>
      </c>
      <c r="O55" s="22" t="s">
        <v>68</v>
      </c>
      <c r="P55" s="3" t="s">
        <v>60</v>
      </c>
      <c r="Q55" s="3" t="s">
        <v>61</v>
      </c>
      <c r="R55" s="3" t="s">
        <v>62</v>
      </c>
    </row>
    <row r="56" spans="1:18" ht="38.25" customHeight="1">
      <c r="A56" s="1">
        <v>74</v>
      </c>
      <c r="B56" s="19" t="s">
        <v>92</v>
      </c>
      <c r="C56" s="19">
        <v>129</v>
      </c>
      <c r="D56" s="19" t="s">
        <v>58</v>
      </c>
      <c r="E56" s="19" t="s">
        <v>60</v>
      </c>
      <c r="F56" s="20">
        <v>7.8</v>
      </c>
      <c r="G56" s="20">
        <v>7.3</v>
      </c>
      <c r="H56" s="20">
        <v>5.2</v>
      </c>
      <c r="I56" s="20">
        <v>0.1</v>
      </c>
      <c r="J56" s="20">
        <v>6.3</v>
      </c>
      <c r="K56" s="20">
        <v>66</v>
      </c>
      <c r="L56" s="20">
        <v>1.0428000000000002</v>
      </c>
      <c r="M56" s="21">
        <v>1.7</v>
      </c>
      <c r="N56" s="21">
        <v>28.8</v>
      </c>
      <c r="O56" s="22" t="s">
        <v>68</v>
      </c>
      <c r="P56" s="3" t="s">
        <v>60</v>
      </c>
      <c r="Q56" s="3" t="s">
        <v>61</v>
      </c>
      <c r="R56" s="3" t="s">
        <v>62</v>
      </c>
    </row>
    <row r="57" spans="1:18" ht="38.25" customHeight="1">
      <c r="A57" s="1">
        <v>68</v>
      </c>
      <c r="B57" s="19" t="s">
        <v>93</v>
      </c>
      <c r="C57" s="19">
        <v>121</v>
      </c>
      <c r="D57" s="19" t="s">
        <v>58</v>
      </c>
      <c r="E57" s="19" t="s">
        <v>60</v>
      </c>
      <c r="F57" s="20">
        <v>7.8</v>
      </c>
      <c r="G57" s="20">
        <v>7.3</v>
      </c>
      <c r="H57" s="20">
        <v>5.2</v>
      </c>
      <c r="I57" s="20">
        <v>0.1</v>
      </c>
      <c r="J57" s="20">
        <v>6.3</v>
      </c>
      <c r="K57" s="20">
        <v>66</v>
      </c>
      <c r="L57" s="20">
        <v>1.0428000000000002</v>
      </c>
      <c r="M57" s="21">
        <v>1.7</v>
      </c>
      <c r="N57" s="21">
        <v>28.8</v>
      </c>
      <c r="O57" s="22" t="s">
        <v>68</v>
      </c>
      <c r="P57" s="3" t="s">
        <v>60</v>
      </c>
      <c r="Q57" s="3" t="s">
        <v>61</v>
      </c>
      <c r="R57" s="3" t="s">
        <v>62</v>
      </c>
    </row>
    <row r="58" spans="1:18" ht="12.75" customHeight="1">
      <c r="A58" s="1">
        <v>69</v>
      </c>
      <c r="B58" s="19" t="s">
        <v>94</v>
      </c>
      <c r="C58" s="19">
        <v>122</v>
      </c>
      <c r="D58" s="19" t="s">
        <v>58</v>
      </c>
      <c r="E58" s="19" t="s">
        <v>60</v>
      </c>
      <c r="F58" s="20">
        <v>2.9</v>
      </c>
      <c r="G58" s="20">
        <v>2.8</v>
      </c>
      <c r="H58" s="20">
        <v>5.2</v>
      </c>
      <c r="I58" s="20">
        <v>0.1</v>
      </c>
      <c r="J58" s="20">
        <v>4.6</v>
      </c>
      <c r="K58" s="20">
        <v>47</v>
      </c>
      <c r="L58" s="20">
        <v>0.7426</v>
      </c>
      <c r="M58" s="21">
        <v>1.2</v>
      </c>
      <c r="N58" s="21">
        <v>25.3</v>
      </c>
      <c r="O58" s="22" t="s">
        <v>32</v>
      </c>
      <c r="P58" s="3" t="s">
        <v>60</v>
      </c>
      <c r="Q58" s="3" t="s">
        <v>61</v>
      </c>
      <c r="R58" s="3" t="s">
        <v>62</v>
      </c>
    </row>
    <row r="59" spans="1:18" ht="38.25" customHeight="1">
      <c r="A59" s="1">
        <v>70</v>
      </c>
      <c r="B59" s="19" t="s">
        <v>95</v>
      </c>
      <c r="C59" s="19">
        <v>123</v>
      </c>
      <c r="D59" s="19" t="s">
        <v>58</v>
      </c>
      <c r="E59" s="19" t="s">
        <v>60</v>
      </c>
      <c r="F59" s="20">
        <v>7.8</v>
      </c>
      <c r="G59" s="20">
        <v>7.3</v>
      </c>
      <c r="H59" s="20">
        <v>5.2</v>
      </c>
      <c r="I59" s="20">
        <v>0.1</v>
      </c>
      <c r="J59" s="20">
        <v>6.3</v>
      </c>
      <c r="K59" s="20">
        <v>66</v>
      </c>
      <c r="L59" s="20">
        <v>1.0428000000000002</v>
      </c>
      <c r="M59" s="21">
        <v>1.7</v>
      </c>
      <c r="N59" s="21">
        <v>28.8</v>
      </c>
      <c r="O59" s="22" t="s">
        <v>68</v>
      </c>
      <c r="P59" s="3" t="s">
        <v>60</v>
      </c>
      <c r="Q59" s="3" t="s">
        <v>61</v>
      </c>
      <c r="R59" s="3" t="s">
        <v>62</v>
      </c>
    </row>
    <row r="60" spans="1:18" ht="12.75" customHeight="1">
      <c r="A60" s="1">
        <v>71</v>
      </c>
      <c r="B60" s="19" t="s">
        <v>96</v>
      </c>
      <c r="C60" s="19">
        <v>124</v>
      </c>
      <c r="D60" s="19" t="s">
        <v>58</v>
      </c>
      <c r="E60" s="19" t="s">
        <v>60</v>
      </c>
      <c r="F60" s="20">
        <v>0.77999</v>
      </c>
      <c r="G60" s="20">
        <v>0.74</v>
      </c>
      <c r="H60" s="20">
        <v>4.27</v>
      </c>
      <c r="I60" s="20">
        <v>0.14</v>
      </c>
      <c r="J60" s="20">
        <v>4.35</v>
      </c>
      <c r="K60" s="20">
        <v>64.69</v>
      </c>
      <c r="L60" s="20">
        <v>1.022102</v>
      </c>
      <c r="M60" s="21">
        <v>0.02999</v>
      </c>
      <c r="N60" s="21"/>
      <c r="O60" s="22" t="s">
        <v>97</v>
      </c>
      <c r="P60" s="3" t="s">
        <v>60</v>
      </c>
      <c r="Q60" s="3" t="s">
        <v>61</v>
      </c>
      <c r="R60" s="3" t="s">
        <v>62</v>
      </c>
    </row>
    <row r="61" spans="1:18" ht="25.5">
      <c r="A61" s="1">
        <v>36</v>
      </c>
      <c r="B61" s="19" t="s">
        <v>98</v>
      </c>
      <c r="C61" s="19">
        <v>611</v>
      </c>
      <c r="D61" s="19" t="s">
        <v>58</v>
      </c>
      <c r="E61" s="19" t="s">
        <v>60</v>
      </c>
      <c r="F61" s="20">
        <v>15.9</v>
      </c>
      <c r="G61" s="20">
        <v>15.18</v>
      </c>
      <c r="H61" s="20">
        <v>4.49</v>
      </c>
      <c r="I61" s="20">
        <v>0.61</v>
      </c>
      <c r="J61" s="20">
        <v>10.73</v>
      </c>
      <c r="K61" s="20">
        <v>113.95</v>
      </c>
      <c r="L61" s="20">
        <v>1.8004100000000003</v>
      </c>
      <c r="M61" s="21">
        <v>2.175</v>
      </c>
      <c r="N61" s="21">
        <v>10.3375</v>
      </c>
      <c r="O61" s="22" t="s">
        <v>41</v>
      </c>
      <c r="P61" s="3" t="s">
        <v>60</v>
      </c>
      <c r="Q61" s="3" t="s">
        <v>61</v>
      </c>
      <c r="R61" s="3" t="s">
        <v>62</v>
      </c>
    </row>
    <row r="62" spans="1:18" ht="51" customHeight="1">
      <c r="A62" s="1">
        <v>39</v>
      </c>
      <c r="B62" s="19" t="s">
        <v>99</v>
      </c>
      <c r="C62" s="19">
        <v>614</v>
      </c>
      <c r="D62" s="19" t="s">
        <v>58</v>
      </c>
      <c r="E62" s="19" t="s">
        <v>60</v>
      </c>
      <c r="F62" s="20">
        <v>7.8</v>
      </c>
      <c r="G62" s="20">
        <v>7.3</v>
      </c>
      <c r="H62" s="20">
        <v>5.2</v>
      </c>
      <c r="I62" s="20">
        <v>0.1</v>
      </c>
      <c r="J62" s="20">
        <v>6.3</v>
      </c>
      <c r="K62" s="20">
        <v>66</v>
      </c>
      <c r="L62" s="20">
        <v>1.0428000000000002</v>
      </c>
      <c r="M62" s="21">
        <v>15</v>
      </c>
      <c r="N62" s="21">
        <v>28.8</v>
      </c>
      <c r="O62" s="22" t="s">
        <v>100</v>
      </c>
      <c r="P62" s="3" t="s">
        <v>60</v>
      </c>
      <c r="Q62" s="3" t="s">
        <v>61</v>
      </c>
      <c r="R62" s="3" t="s">
        <v>62</v>
      </c>
    </row>
    <row r="63" spans="1:18" ht="12.75" customHeight="1">
      <c r="A63" s="1">
        <v>72</v>
      </c>
      <c r="B63" s="19" t="s">
        <v>101</v>
      </c>
      <c r="C63" s="19">
        <v>125</v>
      </c>
      <c r="D63" s="19" t="s">
        <v>58</v>
      </c>
      <c r="E63" s="19" t="s">
        <v>60</v>
      </c>
      <c r="F63" s="20">
        <v>4.2</v>
      </c>
      <c r="G63" s="20">
        <v>4</v>
      </c>
      <c r="H63" s="20">
        <v>4.5</v>
      </c>
      <c r="I63" s="20">
        <v>0.2</v>
      </c>
      <c r="J63" s="20">
        <v>4.8</v>
      </c>
      <c r="K63" s="20">
        <v>67</v>
      </c>
      <c r="L63" s="20">
        <v>1.0586000000000002</v>
      </c>
      <c r="M63" s="21">
        <v>1.2</v>
      </c>
      <c r="N63" s="21">
        <v>33.1</v>
      </c>
      <c r="O63" s="22" t="s">
        <v>37</v>
      </c>
      <c r="P63" s="3" t="s">
        <v>60</v>
      </c>
      <c r="Q63" s="3" t="s">
        <v>61</v>
      </c>
      <c r="R63" s="3" t="s">
        <v>62</v>
      </c>
    </row>
    <row r="64" spans="2:18" s="23" customFormat="1" ht="12.75" customHeight="1">
      <c r="B64" s="44" t="s">
        <v>318</v>
      </c>
      <c r="C64" s="44"/>
      <c r="D64" s="45"/>
      <c r="E64" s="45"/>
      <c r="F64" s="45"/>
      <c r="G64" s="45"/>
      <c r="H64" s="45"/>
      <c r="I64" s="45"/>
      <c r="J64" s="45"/>
      <c r="K64" s="45"/>
      <c r="L64" s="45"/>
      <c r="M64" s="45"/>
      <c r="N64" s="45"/>
      <c r="O64" s="46"/>
      <c r="P64" s="24"/>
      <c r="Q64" s="24"/>
      <c r="R64" s="24"/>
    </row>
    <row r="65" spans="1:18" ht="25.5">
      <c r="A65" s="1">
        <v>23</v>
      </c>
      <c r="B65" s="19" t="s">
        <v>103</v>
      </c>
      <c r="C65" s="19">
        <v>601</v>
      </c>
      <c r="D65" s="19" t="s">
        <v>102</v>
      </c>
      <c r="E65" s="19" t="s">
        <v>104</v>
      </c>
      <c r="F65" s="20">
        <v>15.9</v>
      </c>
      <c r="G65" s="20">
        <v>15.18</v>
      </c>
      <c r="H65" s="20">
        <v>4.49</v>
      </c>
      <c r="I65" s="20">
        <v>0.61</v>
      </c>
      <c r="J65" s="20">
        <v>10.73</v>
      </c>
      <c r="K65" s="20">
        <v>113.95</v>
      </c>
      <c r="L65" s="20">
        <v>1.8004100000000003</v>
      </c>
      <c r="M65" s="21">
        <v>2.175</v>
      </c>
      <c r="N65" s="21">
        <v>10.3375</v>
      </c>
      <c r="O65" s="22" t="s">
        <v>41</v>
      </c>
      <c r="P65" s="3" t="s">
        <v>104</v>
      </c>
      <c r="Q65" s="3" t="s">
        <v>102</v>
      </c>
      <c r="R65" s="3" t="s">
        <v>105</v>
      </c>
    </row>
    <row r="66" spans="1:18" ht="38.25" customHeight="1">
      <c r="A66" s="1">
        <v>9</v>
      </c>
      <c r="B66" s="19" t="s">
        <v>106</v>
      </c>
      <c r="C66" s="19">
        <v>361</v>
      </c>
      <c r="D66" s="19" t="s">
        <v>102</v>
      </c>
      <c r="E66" s="19" t="s">
        <v>104</v>
      </c>
      <c r="F66" s="20">
        <v>18</v>
      </c>
      <c r="G66" s="20">
        <v>16.25</v>
      </c>
      <c r="H66" s="20">
        <v>4</v>
      </c>
      <c r="I66" s="20">
        <v>0.34999</v>
      </c>
      <c r="J66" s="20">
        <v>12.55</v>
      </c>
      <c r="K66" s="20">
        <v>133.85001</v>
      </c>
      <c r="L66" s="20">
        <v>2.114830158</v>
      </c>
      <c r="M66" s="21">
        <v>13.1</v>
      </c>
      <c r="N66" s="21">
        <v>18.75</v>
      </c>
      <c r="O66" s="22" t="s">
        <v>107</v>
      </c>
      <c r="P66" s="3" t="s">
        <v>104</v>
      </c>
      <c r="Q66" s="3" t="s">
        <v>102</v>
      </c>
      <c r="R66" s="3" t="s">
        <v>105</v>
      </c>
    </row>
    <row r="67" spans="1:18" ht="25.5">
      <c r="A67" s="1">
        <v>16</v>
      </c>
      <c r="B67" s="19" t="s">
        <v>108</v>
      </c>
      <c r="C67" s="19">
        <v>581</v>
      </c>
      <c r="D67" s="19" t="s">
        <v>102</v>
      </c>
      <c r="E67" s="19" t="s">
        <v>104</v>
      </c>
      <c r="F67" s="20">
        <v>15.9</v>
      </c>
      <c r="G67" s="20">
        <v>15.18</v>
      </c>
      <c r="H67" s="20">
        <v>4.49</v>
      </c>
      <c r="I67" s="20">
        <v>0.61</v>
      </c>
      <c r="J67" s="20">
        <v>10.73</v>
      </c>
      <c r="K67" s="20">
        <v>113.95</v>
      </c>
      <c r="L67" s="20">
        <v>1.8004100000000003</v>
      </c>
      <c r="M67" s="21">
        <v>2.175</v>
      </c>
      <c r="N67" s="21">
        <v>10.3375</v>
      </c>
      <c r="O67" s="22" t="s">
        <v>41</v>
      </c>
      <c r="P67" s="3" t="s">
        <v>104</v>
      </c>
      <c r="Q67" s="3" t="s">
        <v>102</v>
      </c>
      <c r="R67" s="3" t="s">
        <v>105</v>
      </c>
    </row>
    <row r="68" spans="1:18" ht="25.5">
      <c r="A68" s="1">
        <v>26</v>
      </c>
      <c r="B68" s="19" t="s">
        <v>109</v>
      </c>
      <c r="C68" s="19">
        <v>604</v>
      </c>
      <c r="D68" s="19" t="s">
        <v>102</v>
      </c>
      <c r="E68" s="19" t="s">
        <v>104</v>
      </c>
      <c r="F68" s="20">
        <v>15.9</v>
      </c>
      <c r="G68" s="20">
        <v>15.18</v>
      </c>
      <c r="H68" s="20">
        <v>4.49</v>
      </c>
      <c r="I68" s="20">
        <v>0.61</v>
      </c>
      <c r="J68" s="20">
        <v>10.73</v>
      </c>
      <c r="K68" s="20">
        <v>113.95</v>
      </c>
      <c r="L68" s="20">
        <v>1.8004100000000003</v>
      </c>
      <c r="M68" s="21">
        <v>2.175</v>
      </c>
      <c r="N68" s="21">
        <v>10.3375</v>
      </c>
      <c r="O68" s="22" t="s">
        <v>41</v>
      </c>
      <c r="P68" s="3" t="s">
        <v>104</v>
      </c>
      <c r="Q68" s="3" t="s">
        <v>102</v>
      </c>
      <c r="R68" s="3" t="s">
        <v>105</v>
      </c>
    </row>
    <row r="69" spans="1:18" ht="25.5">
      <c r="A69" s="1">
        <v>20</v>
      </c>
      <c r="B69" s="19" t="s">
        <v>110</v>
      </c>
      <c r="C69" s="19">
        <v>585</v>
      </c>
      <c r="D69" s="19" t="s">
        <v>102</v>
      </c>
      <c r="E69" s="19" t="s">
        <v>104</v>
      </c>
      <c r="F69" s="20">
        <v>15.9</v>
      </c>
      <c r="G69" s="20">
        <v>15.18</v>
      </c>
      <c r="H69" s="20">
        <v>4.49</v>
      </c>
      <c r="I69" s="20">
        <v>0.61</v>
      </c>
      <c r="J69" s="20">
        <v>10.73</v>
      </c>
      <c r="K69" s="20">
        <v>113.95</v>
      </c>
      <c r="L69" s="20">
        <v>1.8004100000000003</v>
      </c>
      <c r="M69" s="21">
        <v>2.175</v>
      </c>
      <c r="N69" s="21">
        <v>10.3375</v>
      </c>
      <c r="O69" s="22" t="s">
        <v>41</v>
      </c>
      <c r="P69" s="3" t="s">
        <v>104</v>
      </c>
      <c r="Q69" s="3" t="s">
        <v>102</v>
      </c>
      <c r="R69" s="3" t="s">
        <v>105</v>
      </c>
    </row>
    <row r="70" spans="1:18" ht="25.5">
      <c r="A70" s="1">
        <v>19</v>
      </c>
      <c r="B70" s="19" t="s">
        <v>111</v>
      </c>
      <c r="C70" s="19">
        <v>584</v>
      </c>
      <c r="D70" s="19" t="s">
        <v>102</v>
      </c>
      <c r="E70" s="19" t="s">
        <v>104</v>
      </c>
      <c r="F70" s="20">
        <v>15.9</v>
      </c>
      <c r="G70" s="20">
        <v>15.18</v>
      </c>
      <c r="H70" s="20">
        <v>4.49</v>
      </c>
      <c r="I70" s="20">
        <v>0.61</v>
      </c>
      <c r="J70" s="20">
        <v>10.73</v>
      </c>
      <c r="K70" s="20">
        <v>113.95</v>
      </c>
      <c r="L70" s="20">
        <v>1.8004100000000003</v>
      </c>
      <c r="M70" s="21">
        <v>2.175</v>
      </c>
      <c r="N70" s="21">
        <v>10.3375</v>
      </c>
      <c r="O70" s="22" t="s">
        <v>41</v>
      </c>
      <c r="P70" s="3" t="s">
        <v>104</v>
      </c>
      <c r="Q70" s="3" t="s">
        <v>102</v>
      </c>
      <c r="R70" s="3" t="s">
        <v>105</v>
      </c>
    </row>
    <row r="71" spans="1:18" ht="25.5">
      <c r="A71" s="1">
        <v>27</v>
      </c>
      <c r="B71" s="19" t="s">
        <v>112</v>
      </c>
      <c r="C71" s="19">
        <v>605</v>
      </c>
      <c r="D71" s="19" t="s">
        <v>102</v>
      </c>
      <c r="E71" s="19" t="s">
        <v>104</v>
      </c>
      <c r="F71" s="20">
        <v>15.9</v>
      </c>
      <c r="G71" s="20">
        <v>15.18</v>
      </c>
      <c r="H71" s="20">
        <v>4.49</v>
      </c>
      <c r="I71" s="20">
        <v>0.61</v>
      </c>
      <c r="J71" s="20">
        <v>10.73</v>
      </c>
      <c r="K71" s="20">
        <v>113.95</v>
      </c>
      <c r="L71" s="20">
        <v>1.8004100000000003</v>
      </c>
      <c r="M71" s="21">
        <v>2.175</v>
      </c>
      <c r="N71" s="21">
        <v>10.3375</v>
      </c>
      <c r="O71" s="22" t="s">
        <v>41</v>
      </c>
      <c r="P71" s="3" t="s">
        <v>104</v>
      </c>
      <c r="Q71" s="3" t="s">
        <v>102</v>
      </c>
      <c r="R71" s="3" t="s">
        <v>105</v>
      </c>
    </row>
    <row r="72" spans="1:18" ht="25.5">
      <c r="A72" s="1">
        <v>17</v>
      </c>
      <c r="B72" s="19" t="s">
        <v>113</v>
      </c>
      <c r="C72" s="19">
        <v>582</v>
      </c>
      <c r="D72" s="19" t="s">
        <v>102</v>
      </c>
      <c r="E72" s="19" t="s">
        <v>104</v>
      </c>
      <c r="F72" s="20">
        <v>15.9</v>
      </c>
      <c r="G72" s="20">
        <v>15.18</v>
      </c>
      <c r="H72" s="20">
        <v>4.49</v>
      </c>
      <c r="I72" s="20">
        <v>0.61</v>
      </c>
      <c r="J72" s="20">
        <v>10.73</v>
      </c>
      <c r="K72" s="20">
        <v>113.95</v>
      </c>
      <c r="L72" s="20">
        <v>1.8004100000000003</v>
      </c>
      <c r="M72" s="21">
        <v>2.175</v>
      </c>
      <c r="N72" s="21">
        <v>10.3375</v>
      </c>
      <c r="O72" s="22" t="s">
        <v>41</v>
      </c>
      <c r="P72" s="3" t="s">
        <v>104</v>
      </c>
      <c r="Q72" s="3" t="s">
        <v>102</v>
      </c>
      <c r="R72" s="3" t="s">
        <v>105</v>
      </c>
    </row>
    <row r="73" spans="1:18" ht="25.5">
      <c r="A73" s="1">
        <v>28</v>
      </c>
      <c r="B73" s="19" t="s">
        <v>114</v>
      </c>
      <c r="C73" s="19">
        <v>606</v>
      </c>
      <c r="D73" s="19" t="s">
        <v>102</v>
      </c>
      <c r="E73" s="19" t="s">
        <v>104</v>
      </c>
      <c r="F73" s="20">
        <v>15.9</v>
      </c>
      <c r="G73" s="20">
        <v>15.18</v>
      </c>
      <c r="H73" s="20">
        <v>4.49</v>
      </c>
      <c r="I73" s="20">
        <v>0.61</v>
      </c>
      <c r="J73" s="20">
        <v>10.73</v>
      </c>
      <c r="K73" s="20">
        <v>113.95</v>
      </c>
      <c r="L73" s="20">
        <v>1.8004100000000003</v>
      </c>
      <c r="M73" s="21">
        <v>2.175</v>
      </c>
      <c r="N73" s="21">
        <v>10.3375</v>
      </c>
      <c r="O73" s="22" t="s">
        <v>41</v>
      </c>
      <c r="P73" s="3" t="s">
        <v>104</v>
      </c>
      <c r="Q73" s="3" t="s">
        <v>102</v>
      </c>
      <c r="R73" s="3" t="s">
        <v>105</v>
      </c>
    </row>
    <row r="74" spans="1:18" ht="25.5">
      <c r="A74" s="1">
        <v>22</v>
      </c>
      <c r="B74" s="19" t="s">
        <v>115</v>
      </c>
      <c r="C74" s="19">
        <v>587</v>
      </c>
      <c r="D74" s="19" t="s">
        <v>102</v>
      </c>
      <c r="E74" s="19" t="s">
        <v>104</v>
      </c>
      <c r="F74" s="20">
        <v>15.9</v>
      </c>
      <c r="G74" s="20">
        <v>15.18</v>
      </c>
      <c r="H74" s="20">
        <v>4.49</v>
      </c>
      <c r="I74" s="20">
        <v>0.61</v>
      </c>
      <c r="J74" s="20">
        <v>10.73</v>
      </c>
      <c r="K74" s="20">
        <v>113.95</v>
      </c>
      <c r="L74" s="20">
        <v>1.8004100000000003</v>
      </c>
      <c r="M74" s="21">
        <v>2.175</v>
      </c>
      <c r="N74" s="21">
        <v>10.3375</v>
      </c>
      <c r="O74" s="22" t="s">
        <v>41</v>
      </c>
      <c r="P74" s="3" t="s">
        <v>104</v>
      </c>
      <c r="Q74" s="3" t="s">
        <v>102</v>
      </c>
      <c r="R74" s="3" t="s">
        <v>105</v>
      </c>
    </row>
    <row r="75" spans="1:18" ht="25.5">
      <c r="A75" s="1">
        <v>21</v>
      </c>
      <c r="B75" s="19" t="s">
        <v>116</v>
      </c>
      <c r="C75" s="19">
        <v>586</v>
      </c>
      <c r="D75" s="19" t="s">
        <v>102</v>
      </c>
      <c r="E75" s="19" t="s">
        <v>104</v>
      </c>
      <c r="F75" s="20">
        <v>15.9</v>
      </c>
      <c r="G75" s="20">
        <v>15.18</v>
      </c>
      <c r="H75" s="20">
        <v>4.49</v>
      </c>
      <c r="I75" s="20">
        <v>0.61</v>
      </c>
      <c r="J75" s="20">
        <v>10.73</v>
      </c>
      <c r="K75" s="20">
        <v>113.95</v>
      </c>
      <c r="L75" s="20">
        <v>1.8004100000000003</v>
      </c>
      <c r="M75" s="21">
        <v>2.175</v>
      </c>
      <c r="N75" s="21">
        <v>10.3375</v>
      </c>
      <c r="O75" s="22" t="s">
        <v>41</v>
      </c>
      <c r="P75" s="3" t="s">
        <v>104</v>
      </c>
      <c r="Q75" s="3" t="s">
        <v>102</v>
      </c>
      <c r="R75" s="3" t="s">
        <v>105</v>
      </c>
    </row>
    <row r="76" spans="1:18" ht="25.5">
      <c r="A76" s="1">
        <v>15</v>
      </c>
      <c r="B76" s="19" t="s">
        <v>117</v>
      </c>
      <c r="C76" s="19">
        <v>580</v>
      </c>
      <c r="D76" s="19" t="s">
        <v>102</v>
      </c>
      <c r="E76" s="19" t="s">
        <v>104</v>
      </c>
      <c r="F76" s="20">
        <v>15.9</v>
      </c>
      <c r="G76" s="20">
        <v>15.18</v>
      </c>
      <c r="H76" s="20">
        <v>4.49</v>
      </c>
      <c r="I76" s="20">
        <v>0.61</v>
      </c>
      <c r="J76" s="20">
        <v>10.73</v>
      </c>
      <c r="K76" s="20">
        <v>113.95</v>
      </c>
      <c r="L76" s="20">
        <v>1.8004100000000003</v>
      </c>
      <c r="M76" s="21">
        <v>2.175</v>
      </c>
      <c r="N76" s="21">
        <v>10.3375</v>
      </c>
      <c r="O76" s="22" t="s">
        <v>41</v>
      </c>
      <c r="P76" s="3" t="s">
        <v>104</v>
      </c>
      <c r="Q76" s="3" t="s">
        <v>102</v>
      </c>
      <c r="R76" s="3" t="s">
        <v>105</v>
      </c>
    </row>
    <row r="77" spans="1:18" ht="25.5">
      <c r="A77" s="1">
        <v>18</v>
      </c>
      <c r="B77" s="19" t="s">
        <v>118</v>
      </c>
      <c r="C77" s="19">
        <v>583</v>
      </c>
      <c r="D77" s="19" t="s">
        <v>102</v>
      </c>
      <c r="E77" s="19" t="s">
        <v>104</v>
      </c>
      <c r="F77" s="20">
        <v>15.9</v>
      </c>
      <c r="G77" s="20">
        <v>15.18</v>
      </c>
      <c r="H77" s="20">
        <v>4.49</v>
      </c>
      <c r="I77" s="20">
        <v>0.61</v>
      </c>
      <c r="J77" s="20">
        <v>10.73</v>
      </c>
      <c r="K77" s="20">
        <v>113.95</v>
      </c>
      <c r="L77" s="20">
        <v>1.8004100000000003</v>
      </c>
      <c r="M77" s="21">
        <v>2.175</v>
      </c>
      <c r="N77" s="21">
        <v>10.3375</v>
      </c>
      <c r="O77" s="22" t="s">
        <v>41</v>
      </c>
      <c r="P77" s="3" t="s">
        <v>104</v>
      </c>
      <c r="Q77" s="3" t="s">
        <v>102</v>
      </c>
      <c r="R77" s="3" t="s">
        <v>105</v>
      </c>
    </row>
    <row r="78" spans="2:18" s="23" customFormat="1" ht="12.75" customHeight="1">
      <c r="B78" s="44" t="s">
        <v>317</v>
      </c>
      <c r="C78" s="44"/>
      <c r="D78" s="45"/>
      <c r="E78" s="45"/>
      <c r="F78" s="45"/>
      <c r="G78" s="45"/>
      <c r="H78" s="45"/>
      <c r="I78" s="45"/>
      <c r="J78" s="45"/>
      <c r="K78" s="45"/>
      <c r="L78" s="45"/>
      <c r="M78" s="45"/>
      <c r="N78" s="45"/>
      <c r="O78" s="46"/>
      <c r="P78" s="24"/>
      <c r="Q78" s="24"/>
      <c r="R78" s="24"/>
    </row>
    <row r="79" spans="1:18" ht="12.75" customHeight="1">
      <c r="A79" s="1">
        <v>10</v>
      </c>
      <c r="B79" s="19" t="s">
        <v>120</v>
      </c>
      <c r="C79" s="19">
        <v>362</v>
      </c>
      <c r="D79" s="19" t="s">
        <v>119</v>
      </c>
      <c r="E79" s="19" t="s">
        <v>121</v>
      </c>
      <c r="F79" s="20">
        <v>20.1</v>
      </c>
      <c r="G79" s="20">
        <v>17.3</v>
      </c>
      <c r="H79" s="20">
        <v>3.5</v>
      </c>
      <c r="I79" s="20">
        <v>0.1</v>
      </c>
      <c r="J79" s="20">
        <v>14.4</v>
      </c>
      <c r="K79" s="20">
        <v>153.7</v>
      </c>
      <c r="L79" s="20">
        <v>2.42846</v>
      </c>
      <c r="M79" s="21">
        <v>23</v>
      </c>
      <c r="N79" s="21">
        <v>27.2</v>
      </c>
      <c r="O79" s="22" t="s">
        <v>122</v>
      </c>
      <c r="P79" s="3" t="s">
        <v>123</v>
      </c>
      <c r="Q79" s="3" t="s">
        <v>119</v>
      </c>
      <c r="R79" s="3" t="s">
        <v>124</v>
      </c>
    </row>
    <row r="80" spans="1:18" ht="25.5" customHeight="1">
      <c r="A80" s="1">
        <v>12</v>
      </c>
      <c r="B80" s="19" t="s">
        <v>125</v>
      </c>
      <c r="C80" s="19">
        <v>398</v>
      </c>
      <c r="D80" s="19" t="s">
        <v>119</v>
      </c>
      <c r="E80" s="19" t="s">
        <v>121</v>
      </c>
      <c r="F80" s="20">
        <v>15.9</v>
      </c>
      <c r="G80" s="20">
        <v>15.2</v>
      </c>
      <c r="H80" s="20">
        <v>4.5</v>
      </c>
      <c r="I80" s="20">
        <v>0.6</v>
      </c>
      <c r="J80" s="20">
        <v>10.7</v>
      </c>
      <c r="K80" s="20">
        <v>114</v>
      </c>
      <c r="L80" s="20">
        <v>1.8012000000000001</v>
      </c>
      <c r="M80" s="21">
        <v>3.2</v>
      </c>
      <c r="N80" s="21">
        <v>10.3</v>
      </c>
      <c r="O80" s="22" t="s">
        <v>41</v>
      </c>
      <c r="P80" s="3" t="s">
        <v>123</v>
      </c>
      <c r="Q80" s="3" t="s">
        <v>119</v>
      </c>
      <c r="R80" s="3" t="s">
        <v>124</v>
      </c>
    </row>
    <row r="81" spans="1:18" ht="25.5">
      <c r="A81" s="1">
        <v>29</v>
      </c>
      <c r="B81" s="19" t="s">
        <v>126</v>
      </c>
      <c r="C81" s="19">
        <v>607</v>
      </c>
      <c r="D81" s="19" t="s">
        <v>119</v>
      </c>
      <c r="E81" s="19" t="s">
        <v>121</v>
      </c>
      <c r="F81" s="20">
        <v>15.9</v>
      </c>
      <c r="G81" s="20">
        <v>15.18</v>
      </c>
      <c r="H81" s="20">
        <v>4.49</v>
      </c>
      <c r="I81" s="20">
        <v>0.61</v>
      </c>
      <c r="J81" s="20">
        <v>10.73</v>
      </c>
      <c r="K81" s="20">
        <v>113.95</v>
      </c>
      <c r="L81" s="20">
        <v>1.8004100000000003</v>
      </c>
      <c r="M81" s="21">
        <v>2.175</v>
      </c>
      <c r="N81" s="21">
        <v>10.3375</v>
      </c>
      <c r="O81" s="22" t="s">
        <v>41</v>
      </c>
      <c r="P81" s="3" t="s">
        <v>123</v>
      </c>
      <c r="Q81" s="3" t="s">
        <v>119</v>
      </c>
      <c r="R81" s="3" t="s">
        <v>124</v>
      </c>
    </row>
    <row r="82" spans="2:18" s="23" customFormat="1" ht="12.75" customHeight="1">
      <c r="B82" s="44" t="s">
        <v>316</v>
      </c>
      <c r="C82" s="44"/>
      <c r="D82" s="45"/>
      <c r="E82" s="45"/>
      <c r="F82" s="45"/>
      <c r="G82" s="45"/>
      <c r="H82" s="45"/>
      <c r="I82" s="45"/>
      <c r="J82" s="45"/>
      <c r="K82" s="45"/>
      <c r="L82" s="45"/>
      <c r="M82" s="45"/>
      <c r="N82" s="45"/>
      <c r="O82" s="46"/>
      <c r="P82" s="24"/>
      <c r="Q82" s="24"/>
      <c r="R82" s="24"/>
    </row>
    <row r="83" spans="1:18" ht="25.5" customHeight="1">
      <c r="A83" s="1">
        <v>42</v>
      </c>
      <c r="B83" s="19" t="s">
        <v>128</v>
      </c>
      <c r="C83" s="19">
        <v>703</v>
      </c>
      <c r="D83" s="19" t="s">
        <v>129</v>
      </c>
      <c r="E83" s="19" t="s">
        <v>130</v>
      </c>
      <c r="F83" s="20">
        <v>0.77999</v>
      </c>
      <c r="G83" s="20">
        <v>0.74</v>
      </c>
      <c r="H83" s="20">
        <v>4.27</v>
      </c>
      <c r="I83" s="20">
        <v>0.14</v>
      </c>
      <c r="J83" s="20">
        <v>4.35</v>
      </c>
      <c r="K83" s="20">
        <v>64.69</v>
      </c>
      <c r="L83" s="20">
        <v>1.022102</v>
      </c>
      <c r="M83" s="21">
        <v>0.02999</v>
      </c>
      <c r="N83" s="21">
        <v>0</v>
      </c>
      <c r="O83" s="22" t="s">
        <v>131</v>
      </c>
      <c r="P83" s="3" t="s">
        <v>130</v>
      </c>
      <c r="Q83" s="3" t="s">
        <v>132</v>
      </c>
      <c r="R83" s="3" t="s">
        <v>133</v>
      </c>
    </row>
    <row r="84" spans="1:18" ht="25.5">
      <c r="A84" s="1">
        <v>40</v>
      </c>
      <c r="B84" s="19" t="s">
        <v>134</v>
      </c>
      <c r="C84" s="19">
        <v>701</v>
      </c>
      <c r="D84" s="19" t="s">
        <v>129</v>
      </c>
      <c r="E84" s="19" t="s">
        <v>130</v>
      </c>
      <c r="F84" s="20">
        <v>15.9</v>
      </c>
      <c r="G84" s="20">
        <v>15.18</v>
      </c>
      <c r="H84" s="20">
        <v>4.49</v>
      </c>
      <c r="I84" s="20">
        <v>0.61</v>
      </c>
      <c r="J84" s="20">
        <v>10.73</v>
      </c>
      <c r="K84" s="20">
        <v>113.95</v>
      </c>
      <c r="L84" s="20">
        <v>1.8004100000000003</v>
      </c>
      <c r="M84" s="21">
        <v>2.175</v>
      </c>
      <c r="N84" s="21">
        <v>10.3375</v>
      </c>
      <c r="O84" s="22" t="s">
        <v>41</v>
      </c>
      <c r="P84" s="3" t="s">
        <v>130</v>
      </c>
      <c r="Q84" s="3" t="s">
        <v>132</v>
      </c>
      <c r="R84" s="3" t="s">
        <v>133</v>
      </c>
    </row>
    <row r="85" spans="1:18" ht="25.5">
      <c r="A85" s="1">
        <v>6</v>
      </c>
      <c r="B85" s="19" t="s">
        <v>135</v>
      </c>
      <c r="C85" s="19">
        <v>258</v>
      </c>
      <c r="D85" s="19" t="s">
        <v>129</v>
      </c>
      <c r="E85" s="19" t="s">
        <v>130</v>
      </c>
      <c r="F85" s="20">
        <v>15.9</v>
      </c>
      <c r="G85" s="20">
        <v>15.18</v>
      </c>
      <c r="H85" s="20">
        <v>4.49</v>
      </c>
      <c r="I85" s="20">
        <v>0.61</v>
      </c>
      <c r="J85" s="20">
        <v>10.73</v>
      </c>
      <c r="K85" s="20">
        <v>113.95</v>
      </c>
      <c r="L85" s="20">
        <v>1.8004100000000003</v>
      </c>
      <c r="M85" s="21">
        <v>2.175</v>
      </c>
      <c r="N85" s="21">
        <v>10.3375</v>
      </c>
      <c r="O85" s="22" t="s">
        <v>41</v>
      </c>
      <c r="P85" s="3" t="s">
        <v>130</v>
      </c>
      <c r="Q85" s="3" t="s">
        <v>132</v>
      </c>
      <c r="R85" s="3" t="s">
        <v>133</v>
      </c>
    </row>
    <row r="86" spans="1:18" ht="38.25" customHeight="1">
      <c r="A86" s="1">
        <v>46</v>
      </c>
      <c r="B86" s="19" t="s">
        <v>136</v>
      </c>
      <c r="C86" s="19">
        <v>800</v>
      </c>
      <c r="D86" s="19" t="s">
        <v>129</v>
      </c>
      <c r="E86" s="19" t="s">
        <v>130</v>
      </c>
      <c r="F86" s="20">
        <v>7.8</v>
      </c>
      <c r="G86" s="20">
        <v>7.3</v>
      </c>
      <c r="H86" s="20">
        <v>5.2</v>
      </c>
      <c r="I86" s="20">
        <v>0.1</v>
      </c>
      <c r="J86" s="20">
        <v>6.3</v>
      </c>
      <c r="K86" s="20">
        <v>66</v>
      </c>
      <c r="L86" s="20">
        <v>1.0428000000000002</v>
      </c>
      <c r="M86" s="21">
        <v>1.7</v>
      </c>
      <c r="N86" s="21">
        <v>28.8</v>
      </c>
      <c r="O86" s="22" t="s">
        <v>68</v>
      </c>
      <c r="P86" s="3" t="s">
        <v>130</v>
      </c>
      <c r="Q86" s="3" t="s">
        <v>132</v>
      </c>
      <c r="R86" s="3" t="s">
        <v>133</v>
      </c>
    </row>
    <row r="87" spans="1:18" ht="25.5">
      <c r="A87" s="1">
        <v>86</v>
      </c>
      <c r="B87" s="19" t="s">
        <v>127</v>
      </c>
      <c r="C87" s="19">
        <v>700</v>
      </c>
      <c r="D87" s="19" t="s">
        <v>129</v>
      </c>
      <c r="E87" s="19" t="s">
        <v>130</v>
      </c>
      <c r="F87" s="20">
        <v>15.9</v>
      </c>
      <c r="G87" s="20">
        <v>15.18</v>
      </c>
      <c r="H87" s="20">
        <v>4.49</v>
      </c>
      <c r="I87" s="20">
        <v>0.61</v>
      </c>
      <c r="J87" s="20">
        <v>10.73</v>
      </c>
      <c r="K87" s="20">
        <v>113.95</v>
      </c>
      <c r="L87" s="20">
        <v>1.8004100000000003</v>
      </c>
      <c r="M87" s="21">
        <v>2.175</v>
      </c>
      <c r="N87" s="21">
        <v>10.3375</v>
      </c>
      <c r="O87" s="22" t="s">
        <v>41</v>
      </c>
      <c r="P87" s="3" t="s">
        <v>130</v>
      </c>
      <c r="Q87" s="3" t="s">
        <v>132</v>
      </c>
      <c r="R87" s="3" t="s">
        <v>133</v>
      </c>
    </row>
    <row r="88" spans="1:18" ht="38.25" customHeight="1">
      <c r="A88" s="1">
        <v>47</v>
      </c>
      <c r="B88" s="19" t="s">
        <v>137</v>
      </c>
      <c r="C88" s="19">
        <v>805</v>
      </c>
      <c r="D88" s="19" t="s">
        <v>129</v>
      </c>
      <c r="E88" s="19" t="s">
        <v>130</v>
      </c>
      <c r="F88" s="20">
        <v>7.8</v>
      </c>
      <c r="G88" s="20">
        <v>7.3</v>
      </c>
      <c r="H88" s="20">
        <v>5.2</v>
      </c>
      <c r="I88" s="20">
        <v>0.1</v>
      </c>
      <c r="J88" s="20">
        <v>6.3</v>
      </c>
      <c r="K88" s="20">
        <v>66</v>
      </c>
      <c r="L88" s="20">
        <v>1.0428000000000002</v>
      </c>
      <c r="M88" s="21">
        <v>1.7</v>
      </c>
      <c r="N88" s="21">
        <v>28.8</v>
      </c>
      <c r="O88" s="22" t="s">
        <v>68</v>
      </c>
      <c r="P88" s="3" t="s">
        <v>130</v>
      </c>
      <c r="Q88" s="3" t="s">
        <v>132</v>
      </c>
      <c r="R88" s="3" t="s">
        <v>133</v>
      </c>
    </row>
  </sheetData>
  <printOptions/>
  <pageMargins left="0.5" right="0.5" top="0.75" bottom="0.75" header="0.5" footer="0.5"/>
  <pageSetup fitToHeight="3" horizontalDpi="600" verticalDpi="600" orientation="landscape" scale="63" r:id="rId1"/>
  <headerFooter alignWithMargins="0">
    <oddFooter>&amp;L2/21/06
S://1-EIA section/Area Source Methods/Waste Burning Methodology/Emission Factors.xls</oddFooter>
  </headerFooter>
</worksheet>
</file>

<file path=xl/worksheets/sheet3.xml><?xml version="1.0" encoding="utf-8"?>
<worksheet xmlns="http://schemas.openxmlformats.org/spreadsheetml/2006/main" xmlns:r="http://schemas.openxmlformats.org/officeDocument/2006/relationships">
  <dimension ref="B2:F67"/>
  <sheetViews>
    <sheetView workbookViewId="0" topLeftCell="A45">
      <selection activeCell="I13" sqref="I13"/>
    </sheetView>
  </sheetViews>
  <sheetFormatPr defaultColWidth="9.140625" defaultRowHeight="12.75"/>
  <cols>
    <col min="2" max="2" width="21.28125" style="41" customWidth="1"/>
    <col min="3" max="3" width="7.421875" style="0" customWidth="1"/>
    <col min="4" max="4" width="13.57421875" style="0" customWidth="1"/>
    <col min="5" max="5" width="35.7109375" style="75" customWidth="1"/>
    <col min="6" max="6" width="8.140625" style="67" customWidth="1"/>
  </cols>
  <sheetData>
    <row r="2" spans="5:6" ht="13.5" thickBot="1">
      <c r="E2" s="61"/>
      <c r="F2" s="56"/>
    </row>
    <row r="3" spans="2:6" ht="15">
      <c r="B3" s="124" t="s">
        <v>153</v>
      </c>
      <c r="C3" s="125"/>
      <c r="D3" s="42"/>
      <c r="E3" s="122" t="s">
        <v>154</v>
      </c>
      <c r="F3" s="123"/>
    </row>
    <row r="4" spans="2:6" ht="14.25">
      <c r="B4" s="52" t="s">
        <v>155</v>
      </c>
      <c r="C4" s="53">
        <v>1</v>
      </c>
      <c r="D4" s="43"/>
      <c r="E4" s="62" t="s">
        <v>157</v>
      </c>
      <c r="F4" s="63" t="s">
        <v>156</v>
      </c>
    </row>
    <row r="5" spans="2:6" ht="14.25">
      <c r="B5" s="52" t="s">
        <v>158</v>
      </c>
      <c r="C5" s="53">
        <v>2</v>
      </c>
      <c r="D5" s="43"/>
      <c r="E5" s="62" t="s">
        <v>160</v>
      </c>
      <c r="F5" s="63" t="s">
        <v>159</v>
      </c>
    </row>
    <row r="6" spans="2:6" ht="14.25">
      <c r="B6" s="52" t="s">
        <v>161</v>
      </c>
      <c r="C6" s="53">
        <v>3</v>
      </c>
      <c r="D6" s="43"/>
      <c r="E6" s="62" t="s">
        <v>163</v>
      </c>
      <c r="F6" s="63" t="s">
        <v>162</v>
      </c>
    </row>
    <row r="7" spans="2:6" ht="14.25">
      <c r="B7" s="52" t="s">
        <v>164</v>
      </c>
      <c r="C7" s="53">
        <v>4</v>
      </c>
      <c r="D7" s="43"/>
      <c r="E7" s="62" t="s">
        <v>166</v>
      </c>
      <c r="F7" s="63" t="s">
        <v>165</v>
      </c>
    </row>
    <row r="8" spans="2:6" ht="14.25">
      <c r="B8" s="52" t="s">
        <v>167</v>
      </c>
      <c r="C8" s="53">
        <v>5</v>
      </c>
      <c r="D8" s="43"/>
      <c r="E8" s="62" t="s">
        <v>169</v>
      </c>
      <c r="F8" s="63" t="s">
        <v>168</v>
      </c>
    </row>
    <row r="9" spans="2:6" ht="14.25">
      <c r="B9" s="52" t="s">
        <v>170</v>
      </c>
      <c r="C9" s="53">
        <v>6</v>
      </c>
      <c r="D9" s="43"/>
      <c r="E9" s="62" t="s">
        <v>172</v>
      </c>
      <c r="F9" s="63" t="s">
        <v>171</v>
      </c>
    </row>
    <row r="10" spans="2:6" ht="14.25">
      <c r="B10" s="52" t="s">
        <v>173</v>
      </c>
      <c r="C10" s="53">
        <v>7</v>
      </c>
      <c r="D10" s="43"/>
      <c r="E10" s="62" t="s">
        <v>175</v>
      </c>
      <c r="F10" s="63" t="s">
        <v>174</v>
      </c>
    </row>
    <row r="11" spans="2:6" ht="14.25">
      <c r="B11" s="52" t="s">
        <v>176</v>
      </c>
      <c r="C11" s="53">
        <v>8</v>
      </c>
      <c r="D11" s="43"/>
      <c r="E11" s="62" t="s">
        <v>178</v>
      </c>
      <c r="F11" s="63" t="s">
        <v>177</v>
      </c>
    </row>
    <row r="12" spans="2:6" ht="14.25">
      <c r="B12" s="52" t="s">
        <v>179</v>
      </c>
      <c r="C12" s="53">
        <v>9</v>
      </c>
      <c r="D12" s="43"/>
      <c r="E12" s="62" t="s">
        <v>181</v>
      </c>
      <c r="F12" s="63" t="s">
        <v>180</v>
      </c>
    </row>
    <row r="13" spans="2:6" ht="14.25">
      <c r="B13" s="52" t="s">
        <v>182</v>
      </c>
      <c r="C13" s="53">
        <v>10</v>
      </c>
      <c r="D13" s="43"/>
      <c r="E13" s="62" t="s">
        <v>184</v>
      </c>
      <c r="F13" s="63" t="s">
        <v>183</v>
      </c>
    </row>
    <row r="14" spans="2:6" ht="14.25">
      <c r="B14" s="52" t="s">
        <v>185</v>
      </c>
      <c r="C14" s="53">
        <v>11</v>
      </c>
      <c r="D14" s="43"/>
      <c r="E14" s="62" t="s">
        <v>187</v>
      </c>
      <c r="F14" s="63" t="s">
        <v>186</v>
      </c>
    </row>
    <row r="15" spans="2:6" ht="14.25">
      <c r="B15" s="52" t="s">
        <v>188</v>
      </c>
      <c r="C15" s="53">
        <v>12</v>
      </c>
      <c r="D15" s="43"/>
      <c r="E15" s="62" t="s">
        <v>190</v>
      </c>
      <c r="F15" s="63" t="s">
        <v>189</v>
      </c>
    </row>
    <row r="16" spans="2:6" ht="14.25">
      <c r="B16" s="52" t="s">
        <v>191</v>
      </c>
      <c r="C16" s="53">
        <v>13</v>
      </c>
      <c r="D16" s="43"/>
      <c r="E16" s="62" t="s">
        <v>193</v>
      </c>
      <c r="F16" s="63" t="s">
        <v>192</v>
      </c>
    </row>
    <row r="17" spans="2:6" ht="14.25">
      <c r="B17" s="52" t="s">
        <v>194</v>
      </c>
      <c r="C17" s="53">
        <v>14</v>
      </c>
      <c r="D17" s="43"/>
      <c r="E17" s="62" t="s">
        <v>196</v>
      </c>
      <c r="F17" s="63" t="s">
        <v>195</v>
      </c>
    </row>
    <row r="18" spans="2:6" ht="15" thickBot="1">
      <c r="B18" s="52" t="s">
        <v>197</v>
      </c>
      <c r="C18" s="53">
        <v>15</v>
      </c>
      <c r="D18" s="43"/>
      <c r="E18" s="64" t="s">
        <v>199</v>
      </c>
      <c r="F18" s="65" t="s">
        <v>198</v>
      </c>
    </row>
    <row r="19" spans="2:5" ht="15" thickBot="1">
      <c r="B19" s="52" t="s">
        <v>200</v>
      </c>
      <c r="C19" s="53">
        <v>16</v>
      </c>
      <c r="D19" s="43"/>
      <c r="E19" s="66"/>
    </row>
    <row r="20" spans="2:6" ht="14.25">
      <c r="B20" s="52" t="s">
        <v>201</v>
      </c>
      <c r="C20" s="53">
        <v>17</v>
      </c>
      <c r="D20" s="43"/>
      <c r="E20" s="68" t="s">
        <v>202</v>
      </c>
      <c r="F20" s="69"/>
    </row>
    <row r="21" spans="2:6" ht="14.25">
      <c r="B21" s="52" t="s">
        <v>203</v>
      </c>
      <c r="C21" s="53">
        <v>18</v>
      </c>
      <c r="D21" s="43"/>
      <c r="E21" s="70" t="s">
        <v>205</v>
      </c>
      <c r="F21" s="71" t="s">
        <v>204</v>
      </c>
    </row>
    <row r="22" spans="2:6" ht="14.25">
      <c r="B22" s="52" t="s">
        <v>206</v>
      </c>
      <c r="C22" s="53">
        <v>19</v>
      </c>
      <c r="D22" s="43"/>
      <c r="E22" s="70" t="s">
        <v>208</v>
      </c>
      <c r="F22" s="71" t="s">
        <v>207</v>
      </c>
    </row>
    <row r="23" spans="2:6" ht="14.25">
      <c r="B23" s="52" t="s">
        <v>209</v>
      </c>
      <c r="C23" s="53">
        <v>20</v>
      </c>
      <c r="D23" s="43"/>
      <c r="E23" s="70" t="s">
        <v>211</v>
      </c>
      <c r="F23" s="71" t="s">
        <v>210</v>
      </c>
    </row>
    <row r="24" spans="2:6" ht="14.25">
      <c r="B24" s="52" t="s">
        <v>212</v>
      </c>
      <c r="C24" s="53">
        <v>21</v>
      </c>
      <c r="D24" s="43"/>
      <c r="E24" s="70" t="s">
        <v>214</v>
      </c>
      <c r="F24" s="71" t="s">
        <v>213</v>
      </c>
    </row>
    <row r="25" spans="2:6" ht="14.25">
      <c r="B25" s="52" t="s">
        <v>215</v>
      </c>
      <c r="C25" s="53">
        <v>22</v>
      </c>
      <c r="D25" s="43"/>
      <c r="E25" s="70" t="s">
        <v>217</v>
      </c>
      <c r="F25" s="71" t="s">
        <v>216</v>
      </c>
    </row>
    <row r="26" spans="2:6" ht="14.25">
      <c r="B26" s="52" t="s">
        <v>218</v>
      </c>
      <c r="C26" s="53">
        <v>23</v>
      </c>
      <c r="D26" s="43"/>
      <c r="E26" s="70" t="s">
        <v>220</v>
      </c>
      <c r="F26" s="71" t="s">
        <v>219</v>
      </c>
    </row>
    <row r="27" spans="2:6" ht="14.25">
      <c r="B27" s="52" t="s">
        <v>221</v>
      </c>
      <c r="C27" s="53">
        <v>24</v>
      </c>
      <c r="D27" s="43"/>
      <c r="E27" s="70" t="s">
        <v>223</v>
      </c>
      <c r="F27" s="71" t="s">
        <v>222</v>
      </c>
    </row>
    <row r="28" spans="2:6" ht="14.25">
      <c r="B28" s="52" t="s">
        <v>224</v>
      </c>
      <c r="C28" s="53">
        <v>25</v>
      </c>
      <c r="D28" s="43"/>
      <c r="E28" s="70" t="s">
        <v>226</v>
      </c>
      <c r="F28" s="71" t="s">
        <v>225</v>
      </c>
    </row>
    <row r="29" spans="2:6" ht="14.25">
      <c r="B29" s="52" t="s">
        <v>227</v>
      </c>
      <c r="C29" s="53">
        <v>26</v>
      </c>
      <c r="D29" s="43"/>
      <c r="E29" s="70" t="s">
        <v>232</v>
      </c>
      <c r="F29" s="71" t="s">
        <v>231</v>
      </c>
    </row>
    <row r="30" spans="2:6" ht="14.25">
      <c r="B30" s="52" t="s">
        <v>230</v>
      </c>
      <c r="C30" s="53">
        <v>27</v>
      </c>
      <c r="D30" s="43"/>
      <c r="E30" s="70" t="s">
        <v>229</v>
      </c>
      <c r="F30" s="71" t="s">
        <v>228</v>
      </c>
    </row>
    <row r="31" spans="2:6" ht="14.25">
      <c r="B31" s="52" t="s">
        <v>233</v>
      </c>
      <c r="C31" s="53">
        <v>28</v>
      </c>
      <c r="D31" s="43"/>
      <c r="E31" s="70" t="s">
        <v>235</v>
      </c>
      <c r="F31" s="71" t="s">
        <v>234</v>
      </c>
    </row>
    <row r="32" spans="2:6" ht="14.25">
      <c r="B32" s="52" t="s">
        <v>236</v>
      </c>
      <c r="C32" s="53">
        <v>29</v>
      </c>
      <c r="D32" s="43"/>
      <c r="E32" s="70" t="s">
        <v>238</v>
      </c>
      <c r="F32" s="71" t="s">
        <v>237</v>
      </c>
    </row>
    <row r="33" spans="2:6" ht="14.25">
      <c r="B33" s="52" t="s">
        <v>239</v>
      </c>
      <c r="C33" s="53">
        <v>30</v>
      </c>
      <c r="D33" s="43"/>
      <c r="E33" s="70" t="s">
        <v>241</v>
      </c>
      <c r="F33" s="71" t="s">
        <v>240</v>
      </c>
    </row>
    <row r="34" spans="2:6" ht="14.25">
      <c r="B34" s="52" t="s">
        <v>242</v>
      </c>
      <c r="C34" s="53">
        <v>31</v>
      </c>
      <c r="D34" s="43"/>
      <c r="E34" s="70" t="s">
        <v>244</v>
      </c>
      <c r="F34" s="71" t="s">
        <v>243</v>
      </c>
    </row>
    <row r="35" spans="2:6" ht="14.25">
      <c r="B35" s="52" t="s">
        <v>245</v>
      </c>
      <c r="C35" s="53">
        <v>32</v>
      </c>
      <c r="D35" s="43"/>
      <c r="E35" s="70" t="s">
        <v>259</v>
      </c>
      <c r="F35" s="72" t="s">
        <v>258</v>
      </c>
    </row>
    <row r="36" spans="2:6" ht="14.25">
      <c r="B36" s="52" t="s">
        <v>248</v>
      </c>
      <c r="C36" s="53">
        <v>33</v>
      </c>
      <c r="D36" s="43"/>
      <c r="E36" s="70" t="s">
        <v>250</v>
      </c>
      <c r="F36" s="71" t="s">
        <v>249</v>
      </c>
    </row>
    <row r="37" spans="2:6" ht="14.25">
      <c r="B37" s="52" t="s">
        <v>251</v>
      </c>
      <c r="C37" s="53">
        <v>34</v>
      </c>
      <c r="D37" s="43"/>
      <c r="E37" s="70" t="s">
        <v>253</v>
      </c>
      <c r="F37" s="71" t="s">
        <v>252</v>
      </c>
    </row>
    <row r="38" spans="2:6" ht="14.25">
      <c r="B38" s="52" t="s">
        <v>254</v>
      </c>
      <c r="C38" s="53">
        <v>35</v>
      </c>
      <c r="D38" s="43"/>
      <c r="E38" s="70" t="s">
        <v>256</v>
      </c>
      <c r="F38" s="71" t="s">
        <v>255</v>
      </c>
    </row>
    <row r="39" spans="2:6" ht="14.25">
      <c r="B39" s="52" t="s">
        <v>257</v>
      </c>
      <c r="C39" s="53">
        <v>36</v>
      </c>
      <c r="D39" s="43"/>
      <c r="E39" s="70" t="s">
        <v>247</v>
      </c>
      <c r="F39" s="71" t="s">
        <v>246</v>
      </c>
    </row>
    <row r="40" spans="2:6" ht="14.25">
      <c r="B40" s="52" t="s">
        <v>260</v>
      </c>
      <c r="C40" s="53">
        <v>37</v>
      </c>
      <c r="D40" s="43"/>
      <c r="E40" s="70" t="s">
        <v>262</v>
      </c>
      <c r="F40" s="71" t="s">
        <v>261</v>
      </c>
    </row>
    <row r="41" spans="2:6" ht="14.25">
      <c r="B41" s="52" t="s">
        <v>263</v>
      </c>
      <c r="C41" s="53">
        <v>38</v>
      </c>
      <c r="D41" s="43"/>
      <c r="E41" s="70" t="s">
        <v>268</v>
      </c>
      <c r="F41" s="71" t="s">
        <v>267</v>
      </c>
    </row>
    <row r="42" spans="2:6" ht="14.25">
      <c r="B42" s="52" t="s">
        <v>266</v>
      </c>
      <c r="C42" s="53">
        <v>39</v>
      </c>
      <c r="D42" s="43"/>
      <c r="E42" s="70" t="s">
        <v>265</v>
      </c>
      <c r="F42" s="71" t="s">
        <v>264</v>
      </c>
    </row>
    <row r="43" spans="2:6" ht="14.25">
      <c r="B43" s="52" t="s">
        <v>269</v>
      </c>
      <c r="C43" s="53">
        <v>40</v>
      </c>
      <c r="D43" s="43"/>
      <c r="E43" s="70" t="s">
        <v>271</v>
      </c>
      <c r="F43" s="71" t="s">
        <v>270</v>
      </c>
    </row>
    <row r="44" spans="2:6" ht="14.25">
      <c r="B44" s="52" t="s">
        <v>272</v>
      </c>
      <c r="C44" s="53">
        <v>41</v>
      </c>
      <c r="D44" s="43"/>
      <c r="E44" s="70" t="s">
        <v>274</v>
      </c>
      <c r="F44" s="71" t="s">
        <v>273</v>
      </c>
    </row>
    <row r="45" spans="2:6" ht="14.25">
      <c r="B45" s="52" t="s">
        <v>275</v>
      </c>
      <c r="C45" s="53">
        <v>42</v>
      </c>
      <c r="D45" s="43"/>
      <c r="E45" s="70" t="s">
        <v>281</v>
      </c>
      <c r="F45" s="71" t="s">
        <v>186</v>
      </c>
    </row>
    <row r="46" spans="2:6" ht="14.25">
      <c r="B46" s="52" t="s">
        <v>278</v>
      </c>
      <c r="C46" s="53">
        <v>43</v>
      </c>
      <c r="D46" s="43"/>
      <c r="E46" s="70" t="s">
        <v>290</v>
      </c>
      <c r="F46" s="71" t="s">
        <v>289</v>
      </c>
    </row>
    <row r="47" spans="2:6" ht="14.25">
      <c r="B47" s="52" t="s">
        <v>280</v>
      </c>
      <c r="C47" s="53">
        <v>44</v>
      </c>
      <c r="D47" s="43"/>
      <c r="E47" s="70" t="s">
        <v>293</v>
      </c>
      <c r="F47" s="71" t="s">
        <v>292</v>
      </c>
    </row>
    <row r="48" spans="2:6" ht="14.25">
      <c r="B48" s="52" t="s">
        <v>282</v>
      </c>
      <c r="C48" s="53">
        <v>45</v>
      </c>
      <c r="D48" s="43"/>
      <c r="E48" s="70" t="s">
        <v>277</v>
      </c>
      <c r="F48" s="71" t="s">
        <v>276</v>
      </c>
    </row>
    <row r="49" spans="2:6" ht="14.25">
      <c r="B49" s="52" t="s">
        <v>285</v>
      </c>
      <c r="C49" s="53">
        <v>46</v>
      </c>
      <c r="D49" s="43"/>
      <c r="E49" s="70" t="s">
        <v>284</v>
      </c>
      <c r="F49" s="71" t="s">
        <v>283</v>
      </c>
    </row>
    <row r="50" spans="2:6" ht="14.25">
      <c r="B50" s="52" t="s">
        <v>288</v>
      </c>
      <c r="C50" s="53">
        <v>47</v>
      </c>
      <c r="D50" s="43"/>
      <c r="E50" s="70" t="s">
        <v>287</v>
      </c>
      <c r="F50" s="71" t="s">
        <v>286</v>
      </c>
    </row>
    <row r="51" spans="2:6" ht="14.25">
      <c r="B51" s="52" t="s">
        <v>291</v>
      </c>
      <c r="C51" s="53">
        <v>48</v>
      </c>
      <c r="D51" s="43"/>
      <c r="E51" s="70" t="s">
        <v>279</v>
      </c>
      <c r="F51" s="71" t="s">
        <v>198</v>
      </c>
    </row>
    <row r="52" spans="2:6" ht="14.25">
      <c r="B52" s="52" t="s">
        <v>294</v>
      </c>
      <c r="C52" s="53">
        <v>49</v>
      </c>
      <c r="D52" s="43"/>
      <c r="E52" s="70" t="s">
        <v>296</v>
      </c>
      <c r="F52" s="71" t="s">
        <v>295</v>
      </c>
    </row>
    <row r="53" spans="2:6" ht="14.25">
      <c r="B53" s="52" t="s">
        <v>297</v>
      </c>
      <c r="C53" s="53">
        <v>50</v>
      </c>
      <c r="D53" s="43"/>
      <c r="E53" s="70" t="s">
        <v>299</v>
      </c>
      <c r="F53" s="71" t="s">
        <v>298</v>
      </c>
    </row>
    <row r="54" spans="2:6" ht="14.25">
      <c r="B54" s="52" t="s">
        <v>300</v>
      </c>
      <c r="C54" s="53">
        <v>51</v>
      </c>
      <c r="D54" s="43"/>
      <c r="E54" s="70" t="s">
        <v>302</v>
      </c>
      <c r="F54" s="71" t="s">
        <v>301</v>
      </c>
    </row>
    <row r="55" spans="2:6" ht="15" thickBot="1">
      <c r="B55" s="52" t="s">
        <v>303</v>
      </c>
      <c r="C55" s="53">
        <v>52</v>
      </c>
      <c r="D55" s="43"/>
      <c r="E55" s="73" t="s">
        <v>305</v>
      </c>
      <c r="F55" s="74" t="s">
        <v>304</v>
      </c>
    </row>
    <row r="56" spans="2:5" ht="14.25">
      <c r="B56" s="52" t="s">
        <v>306</v>
      </c>
      <c r="C56" s="53">
        <v>53</v>
      </c>
      <c r="D56" s="43"/>
      <c r="E56" s="67"/>
    </row>
    <row r="57" spans="2:4" ht="14.25">
      <c r="B57" s="52" t="s">
        <v>307</v>
      </c>
      <c r="C57" s="53">
        <v>54</v>
      </c>
      <c r="D57" s="43"/>
    </row>
    <row r="58" spans="2:4" ht="14.25">
      <c r="B58" s="52" t="s">
        <v>308</v>
      </c>
      <c r="C58" s="53">
        <v>55</v>
      </c>
      <c r="D58" s="43"/>
    </row>
    <row r="59" spans="2:4" ht="14.25">
      <c r="B59" s="52" t="s">
        <v>309</v>
      </c>
      <c r="C59" s="53">
        <v>56</v>
      </c>
      <c r="D59" s="43"/>
    </row>
    <row r="60" spans="2:4" ht="14.25">
      <c r="B60" s="52" t="s">
        <v>310</v>
      </c>
      <c r="C60" s="53">
        <v>57</v>
      </c>
      <c r="D60" s="43"/>
    </row>
    <row r="61" spans="2:4" ht="15" thickBot="1">
      <c r="B61" s="54" t="s">
        <v>311</v>
      </c>
      <c r="C61" s="55">
        <v>58</v>
      </c>
      <c r="D61" s="43"/>
    </row>
    <row r="67" ht="12.75">
      <c r="F67" s="76"/>
    </row>
  </sheetData>
  <mergeCells count="2">
    <mergeCell ref="E3:F3"/>
    <mergeCell ref="B3:C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D12"/>
  <sheetViews>
    <sheetView workbookViewId="0" topLeftCell="A1">
      <selection activeCell="C25" sqref="C25"/>
    </sheetView>
  </sheetViews>
  <sheetFormatPr defaultColWidth="9.140625" defaultRowHeight="12.75"/>
  <cols>
    <col min="2" max="2" width="24.8515625" style="0" customWidth="1"/>
    <col min="3" max="3" width="28.140625" style="0" customWidth="1"/>
    <col min="4" max="4" width="36.421875" style="0" customWidth="1"/>
  </cols>
  <sheetData>
    <row r="2" spans="2:3" ht="12.75">
      <c r="B2" s="25" t="s">
        <v>141</v>
      </c>
      <c r="C2" s="25"/>
    </row>
    <row r="3" ht="13.5" thickBot="1">
      <c r="B3" t="s">
        <v>142</v>
      </c>
    </row>
    <row r="4" spans="2:4" ht="15" customHeight="1" thickBot="1">
      <c r="B4" s="26" t="s">
        <v>18</v>
      </c>
      <c r="C4" s="27" t="s">
        <v>143</v>
      </c>
      <c r="D4" s="28" t="s">
        <v>144</v>
      </c>
    </row>
    <row r="5" spans="2:4" ht="15" customHeight="1">
      <c r="B5" s="29" t="s">
        <v>60</v>
      </c>
      <c r="C5" s="30" t="s">
        <v>61</v>
      </c>
      <c r="D5" s="31" t="s">
        <v>145</v>
      </c>
    </row>
    <row r="6" spans="2:4" ht="15" customHeight="1">
      <c r="B6" s="32" t="s">
        <v>31</v>
      </c>
      <c r="C6" s="33" t="s">
        <v>33</v>
      </c>
      <c r="D6" s="34" t="s">
        <v>145</v>
      </c>
    </row>
    <row r="7" spans="2:4" ht="15" customHeight="1">
      <c r="B7" s="35" t="s">
        <v>104</v>
      </c>
      <c r="C7" s="33" t="s">
        <v>102</v>
      </c>
      <c r="D7" s="34" t="s">
        <v>146</v>
      </c>
    </row>
    <row r="8" spans="2:4" ht="15" customHeight="1">
      <c r="B8" s="36" t="s">
        <v>123</v>
      </c>
      <c r="C8" s="33" t="s">
        <v>119</v>
      </c>
      <c r="D8" s="34" t="s">
        <v>355</v>
      </c>
    </row>
    <row r="9" spans="2:4" ht="15" customHeight="1">
      <c r="B9" s="36" t="s">
        <v>138</v>
      </c>
      <c r="C9" s="33" t="s">
        <v>139</v>
      </c>
      <c r="D9" s="34" t="s">
        <v>147</v>
      </c>
    </row>
    <row r="10" spans="2:4" ht="15" customHeight="1">
      <c r="B10" s="37" t="s">
        <v>148</v>
      </c>
      <c r="C10" s="33" t="s">
        <v>149</v>
      </c>
      <c r="D10" s="34" t="s">
        <v>147</v>
      </c>
    </row>
    <row r="11" spans="2:4" ht="15" customHeight="1">
      <c r="B11" s="35" t="s">
        <v>130</v>
      </c>
      <c r="C11" s="33" t="s">
        <v>127</v>
      </c>
      <c r="D11" s="34" t="s">
        <v>127</v>
      </c>
    </row>
    <row r="12" spans="2:4" ht="15" customHeight="1" thickBot="1">
      <c r="B12" s="38" t="s">
        <v>150</v>
      </c>
      <c r="C12" s="39" t="s">
        <v>151</v>
      </c>
      <c r="D12" s="40" t="s">
        <v>152</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Z71"/>
  <sheetViews>
    <sheetView workbookViewId="0" topLeftCell="A1">
      <selection activeCell="D3" sqref="D3"/>
    </sheetView>
  </sheetViews>
  <sheetFormatPr defaultColWidth="9.140625" defaultRowHeight="12.75"/>
  <cols>
    <col min="1" max="2" width="3.7109375" style="105" customWidth="1"/>
    <col min="3" max="3" width="2.7109375" style="105" customWidth="1"/>
    <col min="4" max="4" width="15.00390625" style="113" customWidth="1"/>
    <col min="5" max="5" width="14.7109375" style="105" customWidth="1"/>
    <col min="6" max="6" width="13.7109375" style="105" customWidth="1"/>
    <col min="7" max="7" width="5.7109375" style="105" customWidth="1"/>
    <col min="8" max="8" width="8.421875" style="105" customWidth="1"/>
    <col min="9" max="9" width="9.57421875" style="113" customWidth="1"/>
    <col min="10" max="10" width="10.7109375" style="105" customWidth="1"/>
    <col min="11" max="11" width="14.7109375" style="105" customWidth="1"/>
    <col min="12" max="12" width="4.28125" style="105" customWidth="1"/>
    <col min="13" max="13" width="3.7109375" style="105" customWidth="1"/>
    <col min="14" max="14" width="4.00390625" style="105" customWidth="1"/>
    <col min="15" max="26" width="5.7109375" style="105" customWidth="1"/>
    <col min="27" max="16384" width="9.140625" style="105" customWidth="1"/>
  </cols>
  <sheetData>
    <row r="1" spans="1:26" ht="24">
      <c r="A1" s="105" t="s">
        <v>320</v>
      </c>
      <c r="B1" s="105" t="s">
        <v>321</v>
      </c>
      <c r="C1" s="105" t="s">
        <v>24</v>
      </c>
      <c r="D1" s="113" t="s">
        <v>6</v>
      </c>
      <c r="E1" s="105" t="s">
        <v>323</v>
      </c>
      <c r="F1" s="106" t="s">
        <v>324</v>
      </c>
      <c r="G1" s="106" t="s">
        <v>325</v>
      </c>
      <c r="H1" s="106" t="s">
        <v>326</v>
      </c>
      <c r="I1" s="114" t="s">
        <v>327</v>
      </c>
      <c r="J1" s="106" t="s">
        <v>328</v>
      </c>
      <c r="K1" s="106" t="s">
        <v>329</v>
      </c>
      <c r="L1" s="106" t="s">
        <v>330</v>
      </c>
      <c r="M1" s="106" t="s">
        <v>331</v>
      </c>
      <c r="N1" s="106" t="s">
        <v>332</v>
      </c>
      <c r="O1" s="105" t="s">
        <v>333</v>
      </c>
      <c r="P1" s="105" t="s">
        <v>334</v>
      </c>
      <c r="Q1" s="105" t="s">
        <v>335</v>
      </c>
      <c r="R1" s="105" t="s">
        <v>336</v>
      </c>
      <c r="S1" s="105" t="s">
        <v>337</v>
      </c>
      <c r="T1" s="105" t="s">
        <v>338</v>
      </c>
      <c r="U1" s="105" t="s">
        <v>339</v>
      </c>
      <c r="V1" s="105" t="s">
        <v>340</v>
      </c>
      <c r="W1" s="105" t="s">
        <v>341</v>
      </c>
      <c r="X1" s="105" t="s">
        <v>342</v>
      </c>
      <c r="Y1" s="105" t="s">
        <v>343</v>
      </c>
      <c r="Z1" s="105" t="s">
        <v>344</v>
      </c>
    </row>
    <row r="2" spans="1:26" ht="24">
      <c r="A2" s="105" t="s">
        <v>345</v>
      </c>
      <c r="B2" s="105" t="s">
        <v>345</v>
      </c>
      <c r="C2" s="105" t="s">
        <v>346</v>
      </c>
      <c r="E2" s="105" t="s">
        <v>347</v>
      </c>
      <c r="F2" s="105" t="s">
        <v>348</v>
      </c>
      <c r="G2" s="106" t="s">
        <v>349</v>
      </c>
      <c r="H2" s="106" t="s">
        <v>350</v>
      </c>
      <c r="I2" s="114"/>
      <c r="J2" s="106" t="s">
        <v>351</v>
      </c>
      <c r="K2" s="106" t="s">
        <v>347</v>
      </c>
      <c r="L2" s="106" t="s">
        <v>346</v>
      </c>
      <c r="M2" s="106" t="s">
        <v>346</v>
      </c>
      <c r="N2" s="106" t="s">
        <v>346</v>
      </c>
      <c r="O2" s="105" t="s">
        <v>352</v>
      </c>
      <c r="P2" s="105" t="s">
        <v>352</v>
      </c>
      <c r="Q2" s="105" t="s">
        <v>352</v>
      </c>
      <c r="R2" s="105" t="s">
        <v>352</v>
      </c>
      <c r="S2" s="105" t="s">
        <v>352</v>
      </c>
      <c r="T2" s="105" t="s">
        <v>352</v>
      </c>
      <c r="U2" s="105" t="s">
        <v>352</v>
      </c>
      <c r="V2" s="105" t="s">
        <v>352</v>
      </c>
      <c r="W2" s="105" t="s">
        <v>352</v>
      </c>
      <c r="X2" s="105" t="s">
        <v>352</v>
      </c>
      <c r="Y2" s="105" t="s">
        <v>352</v>
      </c>
      <c r="Z2" s="105" t="s">
        <v>352</v>
      </c>
    </row>
    <row r="3" spans="1:15" ht="11.25">
      <c r="A3" s="105" t="s">
        <v>156</v>
      </c>
      <c r="B3" s="105" t="s">
        <v>228</v>
      </c>
      <c r="C3" s="105">
        <v>2</v>
      </c>
      <c r="D3" s="113" t="s">
        <v>158</v>
      </c>
      <c r="O3" s="105" t="s">
        <v>353</v>
      </c>
    </row>
    <row r="4" spans="1:4" ht="11.25">
      <c r="A4" s="105" t="s">
        <v>156</v>
      </c>
      <c r="B4" s="105" t="s">
        <v>228</v>
      </c>
      <c r="C4" s="105">
        <v>14</v>
      </c>
      <c r="D4" s="113" t="s">
        <v>194</v>
      </c>
    </row>
    <row r="5" spans="1:4" ht="11.25">
      <c r="A5" s="105" t="s">
        <v>156</v>
      </c>
      <c r="B5" s="105" t="s">
        <v>228</v>
      </c>
      <c r="C5" s="105">
        <v>26</v>
      </c>
      <c r="D5" s="113" t="s">
        <v>227</v>
      </c>
    </row>
    <row r="6" spans="1:4" ht="11.25">
      <c r="A6" s="105" t="s">
        <v>159</v>
      </c>
      <c r="B6" s="105" t="s">
        <v>240</v>
      </c>
      <c r="C6" s="105">
        <v>17</v>
      </c>
      <c r="D6" s="113" t="s">
        <v>201</v>
      </c>
    </row>
    <row r="7" spans="1:4" ht="11.25">
      <c r="A7" s="105" t="s">
        <v>162</v>
      </c>
      <c r="B7" s="105" t="s">
        <v>222</v>
      </c>
      <c r="C7" s="105">
        <v>9</v>
      </c>
      <c r="D7" s="113" t="s">
        <v>179</v>
      </c>
    </row>
    <row r="8" spans="1:4" ht="11.25">
      <c r="A8" s="105" t="s">
        <v>162</v>
      </c>
      <c r="B8" s="105" t="s">
        <v>270</v>
      </c>
      <c r="C8" s="105">
        <v>31</v>
      </c>
      <c r="D8" s="113" t="s">
        <v>242</v>
      </c>
    </row>
    <row r="9" spans="1:4" ht="11.25">
      <c r="A9" s="105" t="s">
        <v>168</v>
      </c>
      <c r="B9" s="105" t="s">
        <v>204</v>
      </c>
      <c r="C9" s="105">
        <v>3</v>
      </c>
      <c r="D9" s="113" t="s">
        <v>161</v>
      </c>
    </row>
    <row r="10" spans="1:4" ht="11.25">
      <c r="A10" s="105" t="s">
        <v>168</v>
      </c>
      <c r="B10" s="105" t="s">
        <v>216</v>
      </c>
      <c r="C10" s="105">
        <v>5</v>
      </c>
      <c r="D10" s="113" t="s">
        <v>167</v>
      </c>
    </row>
    <row r="11" spans="1:4" ht="11.25">
      <c r="A11" s="105" t="s">
        <v>168</v>
      </c>
      <c r="B11" s="105" t="s">
        <v>222</v>
      </c>
      <c r="C11" s="105">
        <v>9</v>
      </c>
      <c r="D11" s="113" t="s">
        <v>179</v>
      </c>
    </row>
    <row r="12" spans="1:4" ht="11.25">
      <c r="A12" s="105" t="s">
        <v>168</v>
      </c>
      <c r="B12" s="105" t="s">
        <v>258</v>
      </c>
      <c r="C12" s="105">
        <v>22</v>
      </c>
      <c r="D12" s="113" t="s">
        <v>215</v>
      </c>
    </row>
    <row r="13" spans="1:4" ht="11.25">
      <c r="A13" s="105" t="s">
        <v>168</v>
      </c>
      <c r="B13" s="105" t="s">
        <v>267</v>
      </c>
      <c r="C13" s="105">
        <v>29</v>
      </c>
      <c r="D13" s="113" t="s">
        <v>236</v>
      </c>
    </row>
    <row r="14" spans="1:4" ht="11.25">
      <c r="A14" s="105" t="s">
        <v>168</v>
      </c>
      <c r="B14" s="105" t="s">
        <v>270</v>
      </c>
      <c r="C14" s="105">
        <v>31</v>
      </c>
      <c r="D14" s="113" t="s">
        <v>242</v>
      </c>
    </row>
    <row r="15" spans="1:4" ht="11.25">
      <c r="A15" s="105" t="s">
        <v>168</v>
      </c>
      <c r="B15" s="105" t="s">
        <v>267</v>
      </c>
      <c r="C15" s="105">
        <v>32</v>
      </c>
      <c r="D15" s="113" t="s">
        <v>245</v>
      </c>
    </row>
    <row r="16" spans="1:4" ht="11.25">
      <c r="A16" s="105" t="s">
        <v>168</v>
      </c>
      <c r="B16" s="105" t="s">
        <v>267</v>
      </c>
      <c r="C16" s="105">
        <v>46</v>
      </c>
      <c r="D16" s="113" t="s">
        <v>285</v>
      </c>
    </row>
    <row r="17" spans="1:4" ht="11.25">
      <c r="A17" s="105" t="s">
        <v>168</v>
      </c>
      <c r="B17" s="105" t="s">
        <v>298</v>
      </c>
      <c r="C17" s="105">
        <v>55</v>
      </c>
      <c r="D17" s="113" t="s">
        <v>308</v>
      </c>
    </row>
    <row r="18" spans="1:4" ht="11.25">
      <c r="A18" s="105" t="s">
        <v>165</v>
      </c>
      <c r="B18" s="105" t="s">
        <v>237</v>
      </c>
      <c r="C18" s="105">
        <v>15</v>
      </c>
      <c r="D18" s="113" t="s">
        <v>197</v>
      </c>
    </row>
    <row r="19" spans="1:4" ht="11.25">
      <c r="A19" s="105" t="s">
        <v>165</v>
      </c>
      <c r="B19" s="105" t="s">
        <v>207</v>
      </c>
      <c r="C19" s="105">
        <v>19</v>
      </c>
      <c r="D19" s="113" t="s">
        <v>206</v>
      </c>
    </row>
    <row r="20" spans="1:4" ht="11.25">
      <c r="A20" s="105" t="s">
        <v>165</v>
      </c>
      <c r="B20" s="105" t="s">
        <v>255</v>
      </c>
      <c r="C20" s="105">
        <v>33</v>
      </c>
      <c r="D20" s="113" t="s">
        <v>248</v>
      </c>
    </row>
    <row r="21" spans="1:4" ht="11.25">
      <c r="A21" s="105" t="s">
        <v>165</v>
      </c>
      <c r="B21" s="105" t="s">
        <v>198</v>
      </c>
      <c r="C21" s="105">
        <v>33</v>
      </c>
      <c r="D21" s="113" t="s">
        <v>248</v>
      </c>
    </row>
    <row r="22" spans="1:4" ht="11.25">
      <c r="A22" s="105" t="s">
        <v>165</v>
      </c>
      <c r="B22" s="105" t="s">
        <v>255</v>
      </c>
      <c r="C22" s="105">
        <v>36</v>
      </c>
      <c r="D22" s="113" t="s">
        <v>257</v>
      </c>
    </row>
    <row r="23" spans="1:4" ht="11.25">
      <c r="A23" s="105" t="s">
        <v>174</v>
      </c>
      <c r="B23" s="105" t="s">
        <v>261</v>
      </c>
      <c r="C23" s="105">
        <v>8</v>
      </c>
      <c r="D23" s="113" t="s">
        <v>176</v>
      </c>
    </row>
    <row r="24" spans="1:4" ht="11.25">
      <c r="A24" s="105" t="s">
        <v>174</v>
      </c>
      <c r="B24" s="105" t="s">
        <v>261</v>
      </c>
      <c r="C24" s="105">
        <v>12</v>
      </c>
      <c r="D24" s="113" t="s">
        <v>188</v>
      </c>
    </row>
    <row r="25" spans="1:4" ht="11.25">
      <c r="A25" s="105" t="s">
        <v>174</v>
      </c>
      <c r="B25" s="105" t="s">
        <v>249</v>
      </c>
      <c r="C25" s="105">
        <v>23</v>
      </c>
      <c r="D25" s="113" t="s">
        <v>218</v>
      </c>
    </row>
    <row r="26" spans="1:4" ht="11.25">
      <c r="A26" s="105" t="s">
        <v>174</v>
      </c>
      <c r="B26" s="105" t="s">
        <v>264</v>
      </c>
      <c r="C26" s="105">
        <v>49</v>
      </c>
      <c r="D26" s="113" t="s">
        <v>294</v>
      </c>
    </row>
    <row r="27" spans="1:4" ht="11.25">
      <c r="A27" s="105" t="s">
        <v>174</v>
      </c>
      <c r="B27" s="105" t="s">
        <v>261</v>
      </c>
      <c r="C27" s="105">
        <v>53</v>
      </c>
      <c r="D27" s="113" t="s">
        <v>306</v>
      </c>
    </row>
    <row r="28" spans="1:4" ht="11.25">
      <c r="A28" s="105" t="s">
        <v>171</v>
      </c>
      <c r="B28" s="105" t="s">
        <v>246</v>
      </c>
      <c r="C28" s="105">
        <v>27</v>
      </c>
      <c r="D28" s="113" t="s">
        <v>230</v>
      </c>
    </row>
    <row r="29" spans="1:4" ht="11.25">
      <c r="A29" s="105" t="s">
        <v>171</v>
      </c>
      <c r="B29" s="105" t="s">
        <v>246</v>
      </c>
      <c r="C29" s="105">
        <v>35</v>
      </c>
      <c r="D29" s="113" t="s">
        <v>254</v>
      </c>
    </row>
    <row r="30" spans="1:4" ht="11.25">
      <c r="A30" s="105" t="s">
        <v>171</v>
      </c>
      <c r="B30" s="105" t="s">
        <v>246</v>
      </c>
      <c r="C30" s="105">
        <v>44</v>
      </c>
      <c r="D30" s="113" t="s">
        <v>280</v>
      </c>
    </row>
    <row r="31" spans="1:4" ht="11.25">
      <c r="A31" s="105" t="s">
        <v>177</v>
      </c>
      <c r="B31" s="105" t="s">
        <v>243</v>
      </c>
      <c r="C31" s="105">
        <v>18</v>
      </c>
      <c r="D31" s="113" t="s">
        <v>203</v>
      </c>
    </row>
    <row r="32" spans="1:4" ht="11.25">
      <c r="A32" s="105" t="s">
        <v>177</v>
      </c>
      <c r="B32" s="105" t="s">
        <v>252</v>
      </c>
      <c r="C32" s="105">
        <v>25</v>
      </c>
      <c r="D32" s="113" t="s">
        <v>224</v>
      </c>
    </row>
    <row r="33" spans="1:4" ht="11.25">
      <c r="A33" s="105" t="s">
        <v>177</v>
      </c>
      <c r="B33" s="105" t="s">
        <v>286</v>
      </c>
      <c r="C33" s="105">
        <v>47</v>
      </c>
      <c r="D33" s="113" t="s">
        <v>288</v>
      </c>
    </row>
    <row r="34" spans="1:4" ht="11.25">
      <c r="A34" s="105" t="s">
        <v>198</v>
      </c>
      <c r="B34" s="105" t="s">
        <v>198</v>
      </c>
      <c r="C34" s="105">
        <v>19</v>
      </c>
      <c r="D34" s="113" t="s">
        <v>206</v>
      </c>
    </row>
    <row r="35" spans="1:4" ht="11.25">
      <c r="A35" s="105" t="s">
        <v>198</v>
      </c>
      <c r="B35" s="105" t="s">
        <v>198</v>
      </c>
      <c r="C35" s="105">
        <v>30</v>
      </c>
      <c r="D35" s="113" t="s">
        <v>239</v>
      </c>
    </row>
    <row r="36" spans="1:4" ht="11.25">
      <c r="A36" s="105" t="s">
        <v>198</v>
      </c>
      <c r="B36" s="105" t="s">
        <v>198</v>
      </c>
      <c r="C36" s="105">
        <v>33</v>
      </c>
      <c r="D36" s="113" t="s">
        <v>248</v>
      </c>
    </row>
    <row r="37" spans="1:4" ht="11.25">
      <c r="A37" s="105" t="s">
        <v>198</v>
      </c>
      <c r="B37" s="105" t="s">
        <v>198</v>
      </c>
      <c r="C37" s="105">
        <v>36</v>
      </c>
      <c r="D37" s="113" t="s">
        <v>257</v>
      </c>
    </row>
    <row r="38" spans="1:4" ht="11.25">
      <c r="A38" s="105" t="s">
        <v>195</v>
      </c>
      <c r="B38" s="105" t="s">
        <v>292</v>
      </c>
      <c r="C38" s="105">
        <v>40</v>
      </c>
      <c r="D38" s="113" t="s">
        <v>269</v>
      </c>
    </row>
    <row r="39" spans="1:4" ht="11.25">
      <c r="A39" s="105" t="s">
        <v>195</v>
      </c>
      <c r="B39" s="105" t="s">
        <v>276</v>
      </c>
      <c r="C39" s="105">
        <v>42</v>
      </c>
      <c r="D39" s="113" t="s">
        <v>275</v>
      </c>
    </row>
    <row r="40" spans="1:4" ht="11.25">
      <c r="A40" s="105" t="s">
        <v>195</v>
      </c>
      <c r="B40" s="105" t="s">
        <v>301</v>
      </c>
      <c r="C40" s="105">
        <v>56</v>
      </c>
      <c r="D40" s="113" t="s">
        <v>309</v>
      </c>
    </row>
    <row r="41" spans="1:4" ht="11.25">
      <c r="A41" s="105" t="s">
        <v>186</v>
      </c>
      <c r="B41" s="105" t="s">
        <v>186</v>
      </c>
      <c r="C41" s="105">
        <v>37</v>
      </c>
      <c r="D41" s="113" t="s">
        <v>260</v>
      </c>
    </row>
    <row r="42" spans="1:4" ht="11.25">
      <c r="A42" s="105" t="s">
        <v>189</v>
      </c>
      <c r="B42" s="105" t="s">
        <v>210</v>
      </c>
      <c r="C42" s="105">
        <v>1</v>
      </c>
      <c r="D42" s="113" t="s">
        <v>155</v>
      </c>
    </row>
    <row r="43" spans="1:4" ht="11.25">
      <c r="A43" s="105" t="s">
        <v>189</v>
      </c>
      <c r="B43" s="105" t="s">
        <v>210</v>
      </c>
      <c r="C43" s="105">
        <v>7</v>
      </c>
      <c r="D43" s="113" t="s">
        <v>173</v>
      </c>
    </row>
    <row r="44" spans="1:4" ht="11.25">
      <c r="A44" s="105" t="s">
        <v>189</v>
      </c>
      <c r="B44" s="105" t="s">
        <v>210</v>
      </c>
      <c r="C44" s="105">
        <v>21</v>
      </c>
      <c r="D44" s="113" t="s">
        <v>212</v>
      </c>
    </row>
    <row r="45" spans="1:4" ht="11.25">
      <c r="A45" s="105" t="s">
        <v>189</v>
      </c>
      <c r="B45" s="105" t="s">
        <v>210</v>
      </c>
      <c r="C45" s="105">
        <v>28</v>
      </c>
      <c r="D45" s="113" t="s">
        <v>233</v>
      </c>
    </row>
    <row r="46" spans="1:4" ht="11.25">
      <c r="A46" s="105" t="s">
        <v>189</v>
      </c>
      <c r="B46" s="105" t="s">
        <v>210</v>
      </c>
      <c r="C46" s="105">
        <v>38</v>
      </c>
      <c r="D46" s="113" t="s">
        <v>263</v>
      </c>
    </row>
    <row r="47" spans="1:4" ht="11.25">
      <c r="A47" s="105" t="s">
        <v>189</v>
      </c>
      <c r="B47" s="105" t="s">
        <v>210</v>
      </c>
      <c r="C47" s="105">
        <v>41</v>
      </c>
      <c r="D47" s="113" t="s">
        <v>272</v>
      </c>
    </row>
    <row r="48" spans="1:4" ht="11.25">
      <c r="A48" s="105" t="s">
        <v>189</v>
      </c>
      <c r="B48" s="105" t="s">
        <v>210</v>
      </c>
      <c r="C48" s="105">
        <v>43</v>
      </c>
      <c r="D48" s="113" t="s">
        <v>278</v>
      </c>
    </row>
    <row r="49" spans="1:4" ht="11.25">
      <c r="A49" s="105" t="s">
        <v>189</v>
      </c>
      <c r="B49" s="105" t="s">
        <v>210</v>
      </c>
      <c r="C49" s="105">
        <v>48</v>
      </c>
      <c r="D49" s="113" t="s">
        <v>291</v>
      </c>
    </row>
    <row r="50" spans="1:4" ht="11.25">
      <c r="A50" s="105" t="s">
        <v>189</v>
      </c>
      <c r="B50" s="105" t="s">
        <v>210</v>
      </c>
      <c r="C50" s="105">
        <v>49</v>
      </c>
      <c r="D50" s="113" t="s">
        <v>294</v>
      </c>
    </row>
    <row r="51" spans="1:4" ht="11.25">
      <c r="A51" s="105" t="s">
        <v>192</v>
      </c>
      <c r="B51" s="105" t="s">
        <v>289</v>
      </c>
      <c r="C51" s="105">
        <v>10</v>
      </c>
      <c r="D51" s="113" t="s">
        <v>182</v>
      </c>
    </row>
    <row r="52" spans="1:4" ht="11.25">
      <c r="A52" s="105" t="s">
        <v>192</v>
      </c>
      <c r="B52" s="105" t="s">
        <v>289</v>
      </c>
      <c r="C52" s="105">
        <v>15</v>
      </c>
      <c r="D52" s="113" t="s">
        <v>197</v>
      </c>
    </row>
    <row r="53" spans="1:4" ht="11.25">
      <c r="A53" s="105" t="s">
        <v>192</v>
      </c>
      <c r="B53" s="105" t="s">
        <v>289</v>
      </c>
      <c r="C53" s="105">
        <v>16</v>
      </c>
      <c r="D53" s="113" t="s">
        <v>200</v>
      </c>
    </row>
    <row r="54" spans="1:4" ht="11.25">
      <c r="A54" s="105" t="s">
        <v>192</v>
      </c>
      <c r="B54" s="105" t="s">
        <v>289</v>
      </c>
      <c r="C54" s="105">
        <v>20</v>
      </c>
      <c r="D54" s="113" t="s">
        <v>209</v>
      </c>
    </row>
    <row r="55" spans="1:4" ht="11.25">
      <c r="A55" s="105" t="s">
        <v>192</v>
      </c>
      <c r="B55" s="105" t="s">
        <v>289</v>
      </c>
      <c r="C55" s="105">
        <v>24</v>
      </c>
      <c r="D55" s="113" t="s">
        <v>221</v>
      </c>
    </row>
    <row r="56" spans="1:4" ht="11.25">
      <c r="A56" s="105" t="s">
        <v>192</v>
      </c>
      <c r="B56" s="105" t="s">
        <v>289</v>
      </c>
      <c r="C56" s="105">
        <v>39</v>
      </c>
      <c r="D56" s="113" t="s">
        <v>266</v>
      </c>
    </row>
    <row r="57" spans="1:4" ht="11.25">
      <c r="A57" s="105" t="s">
        <v>192</v>
      </c>
      <c r="B57" s="105" t="s">
        <v>289</v>
      </c>
      <c r="C57" s="105">
        <v>50</v>
      </c>
      <c r="D57" s="113" t="s">
        <v>297</v>
      </c>
    </row>
    <row r="58" spans="1:4" ht="11.25">
      <c r="A58" s="105" t="s">
        <v>192</v>
      </c>
      <c r="B58" s="105" t="s">
        <v>289</v>
      </c>
      <c r="C58" s="105">
        <v>54</v>
      </c>
      <c r="D58" s="113" t="s">
        <v>307</v>
      </c>
    </row>
    <row r="59" spans="1:4" ht="11.25">
      <c r="A59" s="105" t="s">
        <v>183</v>
      </c>
      <c r="B59" s="105" t="s">
        <v>234</v>
      </c>
      <c r="C59" s="105">
        <v>13</v>
      </c>
      <c r="D59" s="113" t="s">
        <v>191</v>
      </c>
    </row>
    <row r="60" spans="1:4" ht="11.25">
      <c r="A60" s="105" t="s">
        <v>183</v>
      </c>
      <c r="B60" s="105" t="s">
        <v>198</v>
      </c>
      <c r="C60" s="105">
        <v>33</v>
      </c>
      <c r="D60" s="113" t="s">
        <v>248</v>
      </c>
    </row>
    <row r="61" spans="1:4" ht="11.25">
      <c r="A61" s="105" t="s">
        <v>180</v>
      </c>
      <c r="B61" s="105" t="s">
        <v>213</v>
      </c>
      <c r="C61" s="105">
        <v>4</v>
      </c>
      <c r="D61" s="113" t="s">
        <v>164</v>
      </c>
    </row>
    <row r="62" spans="1:4" ht="11.25">
      <c r="A62" s="105" t="s">
        <v>180</v>
      </c>
      <c r="B62" s="105" t="s">
        <v>219</v>
      </c>
      <c r="C62" s="105">
        <v>6</v>
      </c>
      <c r="D62" s="113" t="s">
        <v>170</v>
      </c>
    </row>
    <row r="63" spans="1:4" ht="11.25">
      <c r="A63" s="105" t="s">
        <v>180</v>
      </c>
      <c r="B63" s="105" t="s">
        <v>231</v>
      </c>
      <c r="C63" s="105">
        <v>11</v>
      </c>
      <c r="D63" s="113" t="s">
        <v>185</v>
      </c>
    </row>
    <row r="64" spans="1:4" ht="11.25">
      <c r="A64" s="105" t="s">
        <v>180</v>
      </c>
      <c r="B64" s="105" t="s">
        <v>270</v>
      </c>
      <c r="C64" s="105">
        <v>31</v>
      </c>
      <c r="D64" s="113" t="s">
        <v>242</v>
      </c>
    </row>
    <row r="65" spans="1:4" ht="11.25">
      <c r="A65" s="105" t="s">
        <v>180</v>
      </c>
      <c r="B65" s="105" t="s">
        <v>273</v>
      </c>
      <c r="C65" s="105">
        <v>34</v>
      </c>
      <c r="D65" s="113" t="s">
        <v>251</v>
      </c>
    </row>
    <row r="66" spans="1:4" ht="11.25">
      <c r="A66" s="105" t="s">
        <v>180</v>
      </c>
      <c r="B66" s="105" t="s">
        <v>283</v>
      </c>
      <c r="C66" s="105">
        <v>45</v>
      </c>
      <c r="D66" s="113" t="s">
        <v>282</v>
      </c>
    </row>
    <row r="67" spans="1:4" ht="11.25">
      <c r="A67" s="105" t="s">
        <v>180</v>
      </c>
      <c r="B67" s="105" t="s">
        <v>304</v>
      </c>
      <c r="C67" s="105">
        <v>48</v>
      </c>
      <c r="D67" s="113" t="s">
        <v>291</v>
      </c>
    </row>
    <row r="68" spans="1:4" ht="11.25">
      <c r="A68" s="105" t="s">
        <v>180</v>
      </c>
      <c r="B68" s="105" t="s">
        <v>225</v>
      </c>
      <c r="C68" s="105">
        <v>51</v>
      </c>
      <c r="D68" s="113" t="s">
        <v>300</v>
      </c>
    </row>
    <row r="69" spans="1:4" ht="11.25">
      <c r="A69" s="105" t="s">
        <v>180</v>
      </c>
      <c r="B69" s="105" t="s">
        <v>295</v>
      </c>
      <c r="C69" s="105">
        <v>52</v>
      </c>
      <c r="D69" s="113" t="s">
        <v>303</v>
      </c>
    </row>
    <row r="70" spans="1:4" ht="11.25">
      <c r="A70" s="105" t="s">
        <v>180</v>
      </c>
      <c r="B70" s="105" t="s">
        <v>304</v>
      </c>
      <c r="C70" s="105">
        <v>57</v>
      </c>
      <c r="D70" s="113" t="s">
        <v>310</v>
      </c>
    </row>
    <row r="71" spans="1:4" ht="11.25">
      <c r="A71" s="105" t="s">
        <v>180</v>
      </c>
      <c r="B71" s="105" t="s">
        <v>225</v>
      </c>
      <c r="C71" s="105">
        <v>58</v>
      </c>
      <c r="D71" s="113" t="s">
        <v>311</v>
      </c>
    </row>
  </sheetData>
  <printOptions gridLines="1"/>
  <pageMargins left="0.29" right="0.31" top="0.66" bottom="0.5" header="0.5" footer="0.28"/>
  <pageSetup horizontalDpi="600" verticalDpi="600" orientation="landscape"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Neva Sotolongo</Manager>
  <Company>carb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Ag and Other Reporting Spreadsheet</dc:title>
  <dc:subject>Ag burning</dc:subject>
  <dc:creator>arb</dc:creator>
  <cp:keywords/>
  <dc:description/>
  <cp:lastModifiedBy>arb</cp:lastModifiedBy>
  <cp:lastPrinted>2007-01-08T18:40:54Z</cp:lastPrinted>
  <dcterms:created xsi:type="dcterms:W3CDTF">2006-12-29T22:10:22Z</dcterms:created>
  <dcterms:modified xsi:type="dcterms:W3CDTF">2007-02-05T20:48:43Z</dcterms:modified>
  <cp:category/>
  <cp:version/>
  <cp:contentType/>
  <cp:contentStatus/>
</cp:coreProperties>
</file>