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dashboard\quarterlysummary\"/>
    </mc:Choice>
  </mc:AlternateContent>
  <bookViews>
    <workbookView xWindow="0" yWindow="0" windowWidth="21600" windowHeight="9600"/>
  </bookViews>
  <sheets>
    <sheet name="Notes" sheetId="4" r:id="rId1"/>
    <sheet name="Fuels" sheetId="1" r:id="rId2"/>
    <sheet name="Feedstock" sheetId="3" r:id="rId3"/>
    <sheet name="Graphs" sheetId="5" r:id="rId4"/>
    <sheet name="Graph Data" sheetId="6" r:id="rId5"/>
  </sheets>
  <externalReferences>
    <externalReference r:id="rId6"/>
  </externalReferences>
  <definedNames>
    <definedName name="_xlnm.Print_Titles" localSheetId="2">Feedstock!#REF!</definedName>
    <definedName name="_xlnm.Print_Titles" localSheetId="1">Fuels!#REF!</definedName>
  </definedNames>
  <calcPr calcId="162913"/>
</workbook>
</file>

<file path=xl/calcChain.xml><?xml version="1.0" encoding="utf-8"?>
<calcChain xmlns="http://schemas.openxmlformats.org/spreadsheetml/2006/main">
  <c r="D23" i="6" l="1"/>
  <c r="E23" i="6"/>
  <c r="F23" i="6"/>
  <c r="G23" i="6"/>
  <c r="H23" i="6"/>
  <c r="I23" i="6"/>
  <c r="J23" i="6"/>
  <c r="K23" i="6"/>
  <c r="L23" i="6"/>
  <c r="M23" i="6"/>
  <c r="N23" i="6"/>
  <c r="O23" i="6"/>
  <c r="P23" i="6"/>
  <c r="Q23" i="6"/>
  <c r="R23" i="6"/>
  <c r="S23" i="6"/>
  <c r="T23" i="6"/>
  <c r="U23" i="6"/>
  <c r="V23" i="6"/>
  <c r="W23" i="6"/>
  <c r="X23" i="6"/>
  <c r="Y23" i="6"/>
  <c r="Z23" i="6"/>
  <c r="AA23" i="6"/>
  <c r="C23" i="6"/>
  <c r="AF44" i="1" l="1"/>
  <c r="D48" i="6" l="1"/>
  <c r="E48" i="6"/>
  <c r="F48" i="6"/>
  <c r="G48" i="6"/>
  <c r="H48" i="6"/>
  <c r="I48" i="6"/>
  <c r="J48" i="6"/>
  <c r="K48" i="6"/>
  <c r="L48" i="6"/>
  <c r="M48" i="6"/>
  <c r="N48" i="6"/>
  <c r="O48" i="6"/>
  <c r="P48" i="6"/>
  <c r="Q48" i="6"/>
  <c r="R48" i="6"/>
  <c r="S48" i="6"/>
  <c r="T48" i="6"/>
  <c r="U48" i="6"/>
  <c r="V48" i="6"/>
  <c r="W48" i="6"/>
  <c r="X48" i="6"/>
  <c r="Y48" i="6"/>
  <c r="Z48" i="6"/>
  <c r="AA48" i="6"/>
  <c r="AB48" i="6"/>
  <c r="AC48" i="6"/>
  <c r="AD48" i="6"/>
  <c r="D49" i="6"/>
  <c r="E49" i="6"/>
  <c r="F49" i="6"/>
  <c r="G49" i="6"/>
  <c r="H49" i="6"/>
  <c r="I49" i="6"/>
  <c r="J49" i="6"/>
  <c r="K49" i="6"/>
  <c r="L49" i="6"/>
  <c r="M49" i="6"/>
  <c r="N49" i="6"/>
  <c r="O49" i="6"/>
  <c r="P49" i="6"/>
  <c r="Q49" i="6"/>
  <c r="R49" i="6"/>
  <c r="S49" i="6"/>
  <c r="T49" i="6"/>
  <c r="U49" i="6"/>
  <c r="V49" i="6"/>
  <c r="W49" i="6"/>
  <c r="X49" i="6"/>
  <c r="Y49" i="6"/>
  <c r="Z49" i="6"/>
  <c r="AA49" i="6"/>
  <c r="AB49" i="6"/>
  <c r="AC49" i="6"/>
  <c r="AD49" i="6"/>
  <c r="C49" i="6"/>
  <c r="C48"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D57" i="6" s="1"/>
  <c r="D45" i="6"/>
  <c r="E45" i="6"/>
  <c r="F45" i="6"/>
  <c r="G45" i="6"/>
  <c r="H45" i="6"/>
  <c r="I45" i="6"/>
  <c r="J45" i="6"/>
  <c r="K45" i="6"/>
  <c r="L45" i="6"/>
  <c r="M45" i="6"/>
  <c r="N45" i="6"/>
  <c r="O45" i="6"/>
  <c r="P45" i="6"/>
  <c r="Q45" i="6"/>
  <c r="R45" i="6"/>
  <c r="S45" i="6"/>
  <c r="T45" i="6"/>
  <c r="U45" i="6"/>
  <c r="V45" i="6"/>
  <c r="W45" i="6"/>
  <c r="X45" i="6"/>
  <c r="Y45" i="6"/>
  <c r="Z45" i="6"/>
  <c r="AA45" i="6"/>
  <c r="AB45" i="6"/>
  <c r="AC45" i="6"/>
  <c r="AD45" i="6"/>
  <c r="AD58" i="6" s="1"/>
  <c r="D46" i="6"/>
  <c r="E46" i="6"/>
  <c r="F46" i="6"/>
  <c r="G46" i="6"/>
  <c r="H46" i="6"/>
  <c r="I46" i="6"/>
  <c r="J46" i="6"/>
  <c r="K46" i="6"/>
  <c r="L46" i="6"/>
  <c r="M46" i="6"/>
  <c r="N46" i="6"/>
  <c r="O46" i="6"/>
  <c r="P46" i="6"/>
  <c r="Q46" i="6"/>
  <c r="R46" i="6"/>
  <c r="S46" i="6"/>
  <c r="T46" i="6"/>
  <c r="U46" i="6"/>
  <c r="V46" i="6"/>
  <c r="W46" i="6"/>
  <c r="X46" i="6"/>
  <c r="Y46" i="6"/>
  <c r="Z46" i="6"/>
  <c r="AA46" i="6"/>
  <c r="AB46" i="6"/>
  <c r="AC46" i="6"/>
  <c r="AD46"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C35" i="6"/>
  <c r="C36" i="6"/>
  <c r="C37" i="6"/>
  <c r="C38" i="6"/>
  <c r="C39" i="6"/>
  <c r="C40" i="6"/>
  <c r="C41" i="6"/>
  <c r="C42" i="6"/>
  <c r="C43" i="6"/>
  <c r="C44" i="6"/>
  <c r="C45" i="6"/>
  <c r="C46" i="6"/>
  <c r="C47" i="6"/>
  <c r="C34" i="6"/>
  <c r="D23" i="1"/>
  <c r="E23" i="1"/>
  <c r="F23" i="1"/>
  <c r="G23" i="1"/>
  <c r="H23" i="1"/>
  <c r="I23" i="1"/>
  <c r="J23" i="1"/>
  <c r="K23" i="1"/>
  <c r="L23" i="1"/>
  <c r="M23" i="1"/>
  <c r="N23" i="1"/>
  <c r="O23" i="1"/>
  <c r="P23" i="1"/>
  <c r="Q23" i="1"/>
  <c r="R23" i="1"/>
  <c r="S23" i="1"/>
  <c r="T23" i="1"/>
  <c r="U23" i="1"/>
  <c r="V23" i="1"/>
  <c r="W23" i="1"/>
  <c r="X23" i="1"/>
  <c r="Y23" i="1"/>
  <c r="Z23" i="1"/>
  <c r="AA23" i="1"/>
  <c r="AB23" i="1"/>
  <c r="AC23" i="1"/>
  <c r="AD23" i="1"/>
  <c r="C23" i="1"/>
  <c r="AF23" i="1" l="1"/>
  <c r="C25" i="1"/>
  <c r="D25" i="1" s="1"/>
  <c r="E25" i="1" s="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AB25" i="1" s="1"/>
  <c r="AC25" i="1" s="1"/>
  <c r="AD25" i="1" s="1"/>
  <c r="AD55" i="6"/>
  <c r="AD53" i="6"/>
  <c r="AD56" i="6"/>
  <c r="AD54" i="6"/>
  <c r="AD59" i="6"/>
  <c r="K56" i="6"/>
  <c r="S56" i="6"/>
  <c r="Z56" i="6"/>
  <c r="AA56" i="6"/>
  <c r="AC56" i="6"/>
  <c r="H56" i="6"/>
  <c r="I56" i="6"/>
  <c r="N56" i="6"/>
  <c r="P56" i="6"/>
  <c r="Q56" i="6"/>
  <c r="V56" i="6"/>
  <c r="Y56" i="6"/>
  <c r="G55" i="6"/>
  <c r="I55" i="6"/>
  <c r="O55" i="6"/>
  <c r="Q55" i="6"/>
  <c r="W55" i="6"/>
  <c r="D55" i="6"/>
  <c r="E55" i="6"/>
  <c r="J55" i="6"/>
  <c r="M55" i="6"/>
  <c r="T55" i="6"/>
  <c r="U55" i="6"/>
  <c r="AB55" i="6"/>
  <c r="AC55" i="6"/>
  <c r="H54" i="6"/>
  <c r="I54" i="6"/>
  <c r="K54" i="6"/>
  <c r="P54" i="6"/>
  <c r="Q54" i="6"/>
  <c r="X54" i="6"/>
  <c r="Y54" i="6"/>
  <c r="D54" i="6"/>
  <c r="G54" i="6"/>
  <c r="L54" i="6"/>
  <c r="N54" i="6"/>
  <c r="O54" i="6"/>
  <c r="W54" i="6"/>
  <c r="AB54" i="6"/>
  <c r="E53" i="6"/>
  <c r="L53" i="6"/>
  <c r="M53" i="6"/>
  <c r="T53" i="6"/>
  <c r="U53" i="6"/>
  <c r="AB53" i="6"/>
  <c r="AC53" i="6"/>
  <c r="J53" i="6"/>
  <c r="K53" i="6"/>
  <c r="S53" i="6"/>
  <c r="Z53" i="6"/>
  <c r="AA53" i="6"/>
  <c r="F53" i="6"/>
  <c r="H53" i="6"/>
  <c r="I53" i="6"/>
  <c r="N53" i="6"/>
  <c r="P53" i="6"/>
  <c r="Q53" i="6"/>
  <c r="V53" i="6"/>
  <c r="X53" i="6"/>
  <c r="Y53" i="6"/>
  <c r="D57" i="6"/>
  <c r="F57" i="6"/>
  <c r="G57" i="6"/>
  <c r="L57" i="6"/>
  <c r="N57" i="6"/>
  <c r="O57" i="6"/>
  <c r="Q57" i="6"/>
  <c r="V57" i="6"/>
  <c r="W57" i="6"/>
  <c r="D58" i="6"/>
  <c r="E58" i="6"/>
  <c r="G58" i="6"/>
  <c r="K58" i="6"/>
  <c r="M58" i="6"/>
  <c r="O58" i="6"/>
  <c r="R58" i="6"/>
  <c r="T58" i="6"/>
  <c r="U58" i="6"/>
  <c r="Z58" i="6"/>
  <c r="AA58" i="6"/>
  <c r="AB58" i="6"/>
  <c r="AC58" i="6"/>
  <c r="H59" i="6"/>
  <c r="P59" i="6"/>
  <c r="X59" i="6"/>
  <c r="C57" i="6"/>
  <c r="C58" i="6"/>
  <c r="Y58" i="6"/>
  <c r="W58" i="6"/>
  <c r="S58" i="6"/>
  <c r="Q58" i="6"/>
  <c r="I58" i="6"/>
  <c r="AB57" i="6"/>
  <c r="Z57" i="6"/>
  <c r="T57" i="6"/>
  <c r="R57" i="6"/>
  <c r="J57" i="6"/>
  <c r="AA54" i="6"/>
  <c r="S54" i="6"/>
  <c r="O59" i="6"/>
  <c r="D59" i="6"/>
  <c r="A49" i="6"/>
  <c r="AC59" i="6"/>
  <c r="U59" i="6"/>
  <c r="F59" i="6"/>
  <c r="X58" i="6"/>
  <c r="V58" i="6"/>
  <c r="P58" i="6"/>
  <c r="N58" i="6"/>
  <c r="L58" i="6"/>
  <c r="J58" i="6"/>
  <c r="H58" i="6"/>
  <c r="F58" i="6"/>
  <c r="AC57" i="6"/>
  <c r="AA57" i="6"/>
  <c r="Y57" i="6"/>
  <c r="X57" i="6"/>
  <c r="U57" i="6"/>
  <c r="S57" i="6"/>
  <c r="P57" i="6"/>
  <c r="M57" i="6"/>
  <c r="K57" i="6"/>
  <c r="I57" i="6"/>
  <c r="H57" i="6"/>
  <c r="E57" i="6"/>
  <c r="W53" i="6"/>
  <c r="R53" i="6"/>
  <c r="G53" i="6"/>
  <c r="D53" i="6"/>
  <c r="AC54" i="6"/>
  <c r="U54" i="6"/>
  <c r="M54" i="6"/>
  <c r="E54" i="6"/>
  <c r="Z54" i="6"/>
  <c r="T54" i="6"/>
  <c r="R54" i="6"/>
  <c r="J54" i="6"/>
  <c r="AB59" i="6"/>
  <c r="T59" i="6"/>
  <c r="L59" i="6"/>
  <c r="Z55" i="6"/>
  <c r="X55" i="6"/>
  <c r="R55" i="6"/>
  <c r="P55" i="6"/>
  <c r="H55" i="6"/>
  <c r="AA55" i="6"/>
  <c r="Y55" i="6"/>
  <c r="S55" i="6"/>
  <c r="N55" i="6"/>
  <c r="K55" i="6"/>
  <c r="F55" i="6"/>
  <c r="U56" i="6"/>
  <c r="M56" i="6"/>
  <c r="E56" i="6"/>
  <c r="AB56" i="6"/>
  <c r="W56" i="6"/>
  <c r="T56" i="6"/>
  <c r="R56" i="6"/>
  <c r="O56" i="6"/>
  <c r="L56" i="6"/>
  <c r="J56" i="6"/>
  <c r="G56" i="6"/>
  <c r="F56" i="6"/>
  <c r="D56" i="6"/>
  <c r="G59" i="6" l="1"/>
  <c r="W59" i="6"/>
  <c r="Y59" i="6"/>
  <c r="Q59" i="6"/>
  <c r="V59" i="6"/>
  <c r="N59" i="6"/>
  <c r="I59" i="6"/>
  <c r="R59" i="6"/>
  <c r="V54" i="6"/>
  <c r="F54" i="6"/>
  <c r="X56" i="6"/>
  <c r="C59" i="6"/>
  <c r="O53" i="6"/>
  <c r="M59" i="6"/>
  <c r="E59" i="6"/>
  <c r="L55" i="6"/>
  <c r="Z59" i="6"/>
  <c r="J59" i="6"/>
  <c r="V55" i="6"/>
  <c r="C54" i="6"/>
  <c r="AA59" i="6"/>
  <c r="C55" i="6"/>
  <c r="C56" i="6"/>
  <c r="K59" i="6"/>
  <c r="C53" i="6"/>
  <c r="S59" i="6"/>
</calcChain>
</file>

<file path=xl/sharedStrings.xml><?xml version="1.0" encoding="utf-8"?>
<sst xmlns="http://schemas.openxmlformats.org/spreadsheetml/2006/main" count="1091" uniqueCount="185">
  <si>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</si>
  <si>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</si>
  <si>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</si>
  <si>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</si>
  <si>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</si>
  <si>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</si>
  <si>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</si>
  <si>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</si>
  <si>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</si>
  <si>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</si>
  <si>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</si>
  <si>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</si>
  <si>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</si>
  <si>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</si>
  <si>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</si>
  <si>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</si>
  <si>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</si>
  <si>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</si>
  <si>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</si>
  <si>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</si>
  <si>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</si>
  <si>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</si>
  <si>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</si>
  <si>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</si>
  <si>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</si>
  <si>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</si>
  <si>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</si>
  <si>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Q1 - Q4 2011</t>
  </si>
  <si>
    <t>Q3 2011 - Q2 2012</t>
  </si>
  <si>
    <t>Q4 2011 - Q3 2012</t>
  </si>
  <si>
    <t>Q1 - Q4 2012</t>
  </si>
  <si>
    <t>Q2 2012 - Q1 2013</t>
  </si>
  <si>
    <t>Q3 2012 - Q2 2013</t>
  </si>
  <si>
    <t>Q4 2012 - Q3 2013</t>
  </si>
  <si>
    <t>Q1 - Q4 2013</t>
  </si>
  <si>
    <t>Q3 2013 - Q2 2014</t>
  </si>
  <si>
    <t>Q4 2013 - Q3 2014</t>
  </si>
  <si>
    <t>Q1 - Q4 2014</t>
  </si>
  <si>
    <t>Q4 2014 - Q3 2015</t>
  </si>
  <si>
    <t>Q1 - Q4 2015</t>
  </si>
  <si>
    <t>Q2 2015 - Q1 2016</t>
  </si>
  <si>
    <t>Q3 2015 - Q2 2016</t>
  </si>
  <si>
    <t>Q4 2015 - Q3 2016</t>
  </si>
  <si>
    <t>Q1 - Q4 2016</t>
  </si>
  <si>
    <t>Q2 2016 - Q1 2017</t>
  </si>
  <si>
    <t>Q3 2016 - Q2 2017</t>
  </si>
  <si>
    <t>Q4 2016 - Q3 2017</t>
  </si>
  <si>
    <t>Q1 - Q4 2017</t>
  </si>
  <si>
    <t>Electricity</t>
  </si>
  <si>
    <t>Deficits</t>
  </si>
  <si>
    <t>Total Volume</t>
  </si>
  <si>
    <t>Unit</t>
  </si>
  <si>
    <t>dge</t>
  </si>
  <si>
    <t>gge</t>
  </si>
  <si>
    <t>gal</t>
  </si>
  <si>
    <t>Estimated Petroleum Fuel Displaced by Alternative Fuels Supported by LCFS</t>
  </si>
  <si>
    <t>Ethanol CI Avg</t>
  </si>
  <si>
    <t>Ethanol</t>
  </si>
  <si>
    <t>Biodiesel CI Avg</t>
  </si>
  <si>
    <t>Renewable Diesel CI Avg</t>
  </si>
  <si>
    <t>Bio-CNG CI Avg</t>
  </si>
  <si>
    <t>Bio-LNG CI Avg</t>
  </si>
  <si>
    <t>Fuel - Feedstock</t>
  </si>
  <si>
    <t>Ethanol - Biomass</t>
  </si>
  <si>
    <t>Ethanol - Cane</t>
  </si>
  <si>
    <t>Ethanol - Corn</t>
  </si>
  <si>
    <t>Ethanol - Molasses</t>
  </si>
  <si>
    <t xml:space="preserve">Ethanol - Sorghum </t>
  </si>
  <si>
    <t>Ethanol - Waste Beverage</t>
  </si>
  <si>
    <t>Ethanol - Waste Corn&amp;Sorghum Seeds</t>
  </si>
  <si>
    <t>Ethanol – Sorghum&amp;Corn</t>
  </si>
  <si>
    <t>Ethanol – Sorghum&amp;Corn&amp;Wheat</t>
  </si>
  <si>
    <t>BD – Other</t>
  </si>
  <si>
    <t>BD-Canola</t>
  </si>
  <si>
    <t>BD-Corn Oil</t>
  </si>
  <si>
    <t>BD-Soy</t>
  </si>
  <si>
    <t>BD-Tallow</t>
  </si>
  <si>
    <t>BD-UCO</t>
  </si>
  <si>
    <t>RNWD – Corn Oil</t>
  </si>
  <si>
    <t>RNWD – Fish Oil</t>
  </si>
  <si>
    <t>RNWD – Other</t>
  </si>
  <si>
    <t>RNWD – Tallow</t>
  </si>
  <si>
    <t>RNWD – UCO</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</si>
  <si>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</si>
  <si>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</si>
  <si>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</si>
  <si>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</si>
  <si>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</si>
  <si>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</si>
  <si>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</si>
  <si>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</si>
  <si>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Energy Density</t>
  </si>
  <si>
    <t xml:space="preserve"> CARBOB (gal)</t>
  </si>
  <si>
    <t>119.53 (MJ/gal)</t>
  </si>
  <si>
    <t xml:space="preserve"> CaRFG (gal)</t>
  </si>
  <si>
    <t>115.83 (MJ/gal)</t>
  </si>
  <si>
    <t xml:space="preserve"> Diesel fuel (gal)</t>
  </si>
  <si>
    <t>134.47 (MJ/gal)</t>
  </si>
  <si>
    <t>CNG (scf)</t>
  </si>
  <si>
    <t>.98 (MJ/scf)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</si>
  <si>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</si>
  <si>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</si>
  <si>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</si>
  <si>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</si>
  <si>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</si>
  <si>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</si>
  <si>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</si>
  <si>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</si>
  <si>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</si>
  <si>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</si>
  <si>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</si>
  <si>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</si>
  <si>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</si>
  <si>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</si>
  <si>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For more information see: </t>
  </si>
  <si>
    <t>http://www.arb.ca.gov/fuels/lcfs/enforcement/enforcement.htm</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</si>
  <si>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</si>
  <si>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</si>
  <si>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</si>
  <si>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</si>
  <si>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Tab "Feedstock"</t>
  </si>
  <si>
    <t xml:space="preserve">This tab contains total credits, deficits, and volume for each feedstock of ethanol, biodiesel, and renewable diesel.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</si>
  <si>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</si>
  <si>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</si>
  <si>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</si>
  <si>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</si>
  <si>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</si>
  <si>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</si>
  <si>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"Biomethane" is calculated as a sum of bio-CNG and bio-LNG.</t>
  </si>
  <si>
    <t>"Bio-CNG" means boigas-derived biomethane which has been compressed to CNG.  Bio-CNG has equivalent performance characteristics when compared to fossil CNG.</t>
  </si>
  <si>
    <t>"Bio-LNG" means biogas-derived biomethane which has been compressed and liquefied into LNG. Bio-LNG has equivalent performance characteristics when compared to fossil LNG.</t>
  </si>
  <si>
    <t>"CARBOB" means California reformulated gasoline blendstock for oxygenate blending.</t>
  </si>
  <si>
    <t>"Electricity - Onroad" includes all electric vehicles (light-duty, medium-duty, &amp; heavy-duty).</t>
  </si>
  <si>
    <t>"Electricity - Offroad" includes 1) fixed guideway system such as light rail, heavy rail, cable car, street car, &amp; trolley bus; and 2) electric forklifts</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</si>
  <si>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</si>
  <si>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</si>
  <si>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</si>
  <si>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</si>
  <si>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</si>
  <si>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</si>
  <si>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</si>
  <si>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</si>
  <si>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</si>
  <si>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</si>
  <si>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</si>
  <si>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</si>
  <si>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</si>
  <si>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</si>
  <si>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</si>
  <si>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</si>
  <si>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</si>
  <si>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</si>
  <si>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</si>
  <si>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</si>
  <si>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</si>
  <si>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</si>
  <si>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</si>
  <si>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Figure 2</t>
  </si>
  <si>
    <t>Q2 2013 -Q1 2014</t>
  </si>
  <si>
    <t>Q2 2014 -Q1 2015</t>
  </si>
  <si>
    <t>Q3 2014 -Q2 2015</t>
  </si>
  <si>
    <t>Figure 3</t>
  </si>
  <si>
    <t xml:space="preserve">Credits </t>
  </si>
  <si>
    <t>2011Q1</t>
  </si>
  <si>
    <t>2012Q1</t>
  </si>
  <si>
    <t>2013Q1</t>
  </si>
  <si>
    <t>2014Q1</t>
  </si>
  <si>
    <t>2015Q1</t>
  </si>
  <si>
    <t>2016Q1</t>
  </si>
  <si>
    <t>2017Q1</t>
  </si>
  <si>
    <t xml:space="preserve">Innovative Crude </t>
  </si>
  <si>
    <t xml:space="preserve">Renewable Diesel </t>
  </si>
  <si>
    <t>Project Type</t>
  </si>
  <si>
    <t>Low Complexity/Low Energy Use Refinery</t>
  </si>
  <si>
    <t>Refinery Investment Credit</t>
  </si>
  <si>
    <t>Renewable Hydrogen Refinery Credit</t>
  </si>
  <si>
    <t>Administratively Adjusted Credits</t>
  </si>
  <si>
    <t>Cummulative Bank</t>
  </si>
  <si>
    <t>Other (CARBOB, Diesel,
Hydrogen)</t>
  </si>
  <si>
    <t>Other (CARBOB, Diesel, Hydrogen, Innovative Crude &amp; Low Complexity / Low Energy Use Refining)</t>
  </si>
  <si>
    <t>Estimated Petroleum Fuel Displaced</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</si>
  <si>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</si>
  <si>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Q2 2011-Q1 2012</t>
  </si>
  <si>
    <t>Figure 2 - GRAPH DATA</t>
  </si>
  <si>
    <t>Figure 3 - GRAPH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</si>
</sst>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4"/>
      <color rgb="FF000000"/>
      <name val="Arial"/>
      <family val="2"/>
    </font>
    <font>
      <sz val="11"/>
      <color rgb="FF000000"/>
      <name val="Arial"/>
      <family val="2"/>
    </font>
    <font>
      <b/>
      <sz val="11"/>
      <color rgb="FF000000"/>
      <name val="Arial"/>
      <family val="2"/>
    </font>
    <font>
      <b/>
      <i/>
      <sz val="10"/>
      <color rgb="FF000000"/>
      <name val="Arial"/>
      <family val="2"/>
    </font>
    <font>
      <u/>
      <sz val="11"/>
      <color rgb="FF000000"/>
      <name val="Arial"/>
      <family val="2"/>
    </font>
    <font>
      <u/>
      <sz val="11"/>
      <color theme="10"/>
      <name val="Calibri"/>
      <family val="2"/>
      <scheme val="minor"/>
    </font>
    <font>
      <sz val="11"/>
      <name val="Calibri"/>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b/>
      <sz val="14"/>
      <color rgb="FF000000"/>
      <name val="Calibri"/>
      <family val="2"/>
    </font>
    <font>
      <b/>
      <sz val="11"/>
      <color rgb="FF000000"/>
      <name val="Calibri"/>
      <family val="2"/>
    </font>
    <font>
      <b/>
      <sz val="11"/>
      <name val="Calibri"/>
      <family val="2"/>
    </font>
  </fonts>
  <fills count="6">
    <fill>
      <patternFill patternType="none"/>
    </fill>
    <fill>
      <patternFill patternType="gray125"/>
    </fill>
    <fill>
      <patternFill patternType="solid">
        <fgColor rgb="FFFFC0CB"/>
        <bgColor rgb="FFFFC0CB"/>
      </patternFill>
    </fill>
    <fill>
      <patternFill patternType="solid">
        <fgColor rgb="FFD9D9D9"/>
        <bgColor indexed="64"/>
      </patternFill>
    </fill>
    <fill>
      <patternFill patternType="solid">
        <fgColor rgb="FFF3F3F3"/>
        <bgColor indexed="64"/>
      </patternFill>
    </fill>
    <fill>
      <patternFill patternType="solid">
        <fgColor rgb="FFE6E6E6"/>
        <bgColor indexed="64"/>
      </patternFill>
    </fill>
  </fills>
  <borders count="7">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style="thin">
        <color rgb="FFD3D3D3"/>
      </right>
      <top/>
      <bottom style="thin">
        <color rgb="FFD3D3D3"/>
      </bottom>
      <diagonal/>
    </border>
  </borders>
  <cellStyleXfs count="3">
    <xf numFmtId="0" fontId="0" fillId="0" borderId="0"/>
    <xf numFmtId="43" fontId="7" fillId="0" borderId="0" applyFont="0" applyFill="0" applyBorder="0" applyAlignment="0" applyProtection="0"/>
    <xf numFmtId="0" fontId="13" fillId="0" borderId="0" applyNumberFormat="0" applyFill="0" applyBorder="0" applyAlignment="0" applyProtection="0"/>
  </cellStyleXfs>
  <cellXfs count="57">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xf numFmtId="0" fontId="9" fillId="0" borderId="0" xfId="0" applyFont="1"/>
    <xf numFmtId="0" fontId="0" fillId="0" borderId="0" xfId="0"/>
    <xf numFmtId="0" fontId="10" fillId="0" borderId="0" xfId="0" applyFont="1"/>
    <xf numFmtId="0" fontId="13" fillId="0" borderId="0" xfId="2"/>
    <xf numFmtId="0" fontId="14" fillId="0" borderId="0" xfId="0" applyFont="1" applyFill="1" applyBorder="1"/>
    <xf numFmtId="0" fontId="15"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1"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0" borderId="1" xfId="0" applyNumberFormat="1" applyFont="1" applyFill="1" applyBorder="1" applyAlignment="1">
      <alignment vertical="top" wrapText="1" readingOrder="1"/>
    </xf>
    <xf numFmtId="0" fontId="19" fillId="0" borderId="1" xfId="0" applyNumberFormat="1" applyFont="1" applyFill="1" applyBorder="1" applyAlignment="1">
      <alignment vertical="top" wrapText="1" readingOrder="1"/>
    </xf>
    <xf numFmtId="0" fontId="20" fillId="0" borderId="1" xfId="0" applyNumberFormat="1" applyFont="1" applyFill="1" applyBorder="1" applyAlignment="1">
      <alignment vertical="top" wrapText="1" readingOrder="1"/>
    </xf>
    <xf numFmtId="164" fontId="14" fillId="0" borderId="0" xfId="1" applyNumberFormat="1" applyFont="1" applyFill="1" applyBorder="1"/>
    <xf numFmtId="0" fontId="16" fillId="0" borderId="5" xfId="0" applyNumberFormat="1" applyFont="1" applyFill="1" applyBorder="1" applyAlignment="1">
      <alignment vertical="top" wrapText="1" readingOrder="1"/>
    </xf>
    <xf numFmtId="164" fontId="14" fillId="0" borderId="0" xfId="0" applyNumberFormat="1" applyFont="1" applyFill="1" applyBorder="1"/>
    <xf numFmtId="0" fontId="10" fillId="0" borderId="1" xfId="0" applyNumberFormat="1" applyFont="1" applyFill="1" applyBorder="1" applyAlignment="1">
      <alignment vertical="top" wrapText="1" readingOrder="1"/>
    </xf>
    <xf numFmtId="164" fontId="1" fillId="0" borderId="0" xfId="0" applyNumberFormat="1" applyFont="1" applyFill="1" applyBorder="1"/>
    <xf numFmtId="0" fontId="16" fillId="0" borderId="1" xfId="0" applyNumberFormat="1" applyFont="1" applyFill="1" applyBorder="1" applyAlignment="1">
      <alignment vertical="top" wrapText="1" readingOrder="1"/>
    </xf>
    <xf numFmtId="0" fontId="16" fillId="0" borderId="1"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4" fillId="0" borderId="6" xfId="0" applyNumberFormat="1" applyFont="1" applyFill="1" applyBorder="1" applyAlignment="1">
      <alignment wrapText="1" readingOrder="1"/>
    </xf>
    <xf numFmtId="164" fontId="4" fillId="0" borderId="1" xfId="1" applyNumberFormat="1" applyFont="1" applyFill="1" applyBorder="1" applyAlignment="1">
      <alignment wrapText="1" readingOrder="1"/>
    </xf>
    <xf numFmtId="0" fontId="4" fillId="0" borderId="1" xfId="0" applyNumberFormat="1" applyFont="1" applyFill="1" applyBorder="1" applyAlignment="1">
      <alignment wrapText="1" readingOrder="1"/>
    </xf>
    <xf numFmtId="0" fontId="1" fillId="0" borderId="0" xfId="0" applyFont="1" applyFill="1" applyBorder="1" applyAlignment="1">
      <alignment readingOrder="1"/>
    </xf>
    <xf numFmtId="0" fontId="4" fillId="0" borderId="0" xfId="0" applyNumberFormat="1" applyFont="1" applyFill="1" applyBorder="1" applyAlignment="1">
      <alignment wrapText="1" readingOrder="1"/>
    </xf>
    <xf numFmtId="0" fontId="16" fillId="0" borderId="1" xfId="0" applyNumberFormat="1" applyFont="1" applyFill="1" applyBorder="1" applyAlignment="1">
      <alignment wrapText="1" readingOrder="1"/>
    </xf>
    <xf numFmtId="0" fontId="4" fillId="0" borderId="6" xfId="0" applyNumberFormat="1" applyFont="1" applyFill="1" applyBorder="1" applyAlignment="1">
      <alignment horizontal="center" wrapText="1" readingOrder="1"/>
    </xf>
    <xf numFmtId="0" fontId="21" fillId="0" borderId="0" xfId="0" applyFont="1" applyFill="1" applyBorder="1"/>
    <xf numFmtId="0" fontId="9" fillId="0" borderId="0" xfId="0" applyFont="1" applyAlignment="1">
      <alignment horizontal="left" wrapText="1"/>
    </xf>
    <xf numFmtId="0" fontId="11" fillId="3"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2" borderId="1" xfId="0" applyNumberFormat="1" applyFont="1" applyFill="1" applyBorder="1" applyAlignment="1">
      <alignment wrapText="1" readingOrder="1"/>
    </xf>
    <xf numFmtId="0" fontId="14" fillId="0" borderId="2" xfId="0" applyNumberFormat="1" applyFont="1" applyFill="1" applyBorder="1" applyAlignment="1">
      <alignment wrapText="1" readingOrder="1"/>
    </xf>
    <xf numFmtId="0" fontId="14" fillId="0" borderId="3" xfId="0" applyNumberFormat="1" applyFont="1" applyFill="1" applyBorder="1" applyAlignment="1">
      <alignment wrapText="1" readingOrder="1"/>
    </xf>
    <xf numFmtId="0" fontId="4" fillId="2" borderId="1" xfId="0" applyNumberFormat="1" applyFont="1" applyFill="1" applyBorder="1" applyAlignment="1">
      <alignment wrapText="1" readingOrder="1"/>
    </xf>
    <xf numFmtId="0" fontId="1" fillId="0" borderId="2" xfId="0" applyNumberFormat="1" applyFont="1" applyFill="1" applyBorder="1" applyAlignment="1">
      <alignment wrapText="1" readingOrder="1"/>
    </xf>
    <xf numFmtId="0" fontId="1" fillId="0" borderId="3" xfId="0" applyNumberFormat="1" applyFont="1" applyFill="1" applyBorder="1" applyAlignment="1">
      <alignment wrapText="1" readingOrder="1"/>
    </xf>
    <xf numFmtId="0" fontId="18" fillId="2" borderId="4" xfId="0" applyNumberFormat="1" applyFont="1" applyFill="1" applyBorder="1" applyAlignment="1">
      <alignment horizontal="center" wrapText="1" readingOrder="1"/>
    </xf>
    <xf numFmtId="0" fontId="21" fillId="0" borderId="4" xfId="0" applyNumberFormat="1" applyFont="1" applyFill="1" applyBorder="1" applyAlignment="1">
      <alignment horizontal="center" wrapText="1" readingOrder="1"/>
    </xf>
    <xf numFmtId="0" fontId="18" fillId="2" borderId="1" xfId="0" applyNumberFormat="1" applyFont="1" applyFill="1" applyBorder="1" applyAlignment="1">
      <alignment horizontal="center" vertical="top" wrapText="1" readingOrder="1"/>
    </xf>
    <xf numFmtId="0" fontId="21" fillId="0" borderId="2" xfId="0" applyNumberFormat="1" applyFont="1" applyFill="1" applyBorder="1" applyAlignment="1">
      <alignment horizontal="center" vertical="top" wrapText="1"/>
    </xf>
    <xf numFmtId="0" fontId="21" fillId="0" borderId="3" xfId="0" applyNumberFormat="1" applyFont="1" applyFill="1" applyBorder="1" applyAlignment="1">
      <alignment horizontal="center" vertical="top" wrapText="1"/>
    </xf>
    <xf numFmtId="0" fontId="16" fillId="0" borderId="1" xfId="0" applyNumberFormat="1" applyFont="1" applyFill="1" applyBorder="1" applyAlignment="1">
      <alignment vertical="top" wrapText="1" readingOrder="1"/>
    </xf>
    <xf numFmtId="0" fontId="14" fillId="0" borderId="2" xfId="0" applyNumberFormat="1" applyFont="1" applyFill="1" applyBorder="1" applyAlignment="1">
      <alignment vertical="top" wrapText="1"/>
    </xf>
    <xf numFmtId="0" fontId="14" fillId="0" borderId="3" xfId="0" applyNumberFormat="1" applyFont="1" applyFill="1"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Fuels!$A$63</c:f>
              <c:strCache>
                <c:ptCount val="1"/>
                <c:pt idx="0">
                  <c:v>Ethanol CI Avg</c:v>
                </c:pt>
              </c:strCache>
            </c:strRef>
          </c:tx>
          <c:spPr>
            <a:ln w="28575" cap="rnd">
              <a:solidFill>
                <a:schemeClr val="accent1"/>
              </a:solidFill>
              <a:round/>
            </a:ln>
            <a:effectLst/>
          </c:spPr>
          <c:marker>
            <c:symbol val="none"/>
          </c:marker>
          <c:cat>
            <c:strRef>
              <c:f>Fuels!$C$64:$AD$64</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Fuels!$C$65:$AD$65</c:f>
              <c:numCache>
                <c:formatCode>General</c:formatCode>
                <c:ptCount val="28"/>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c:v>
                </c:pt>
                <c:pt idx="25">
                  <c:v>70.290000000000006</c:v>
                </c:pt>
                <c:pt idx="26">
                  <c:v>69.510000000000005</c:v>
                </c:pt>
                <c:pt idx="27">
                  <c:v>68.98</c:v>
                </c:pt>
              </c:numCache>
            </c:numRef>
          </c:val>
          <c:smooth val="0"/>
          <c:extLst>
            <c:ext xmlns:c16="http://schemas.microsoft.com/office/drawing/2014/chart" uri="{C3380CC4-5D6E-409C-BE32-E72D297353CC}">
              <c16:uniqueId val="{00000000-3364-459D-BCC6-D0D4B1D30DB6}"/>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Fuels!$A$67</c:f>
              <c:strCache>
                <c:ptCount val="1"/>
                <c:pt idx="0">
                  <c:v>Biodiesel CI Avg</c:v>
                </c:pt>
              </c:strCache>
            </c:strRef>
          </c:tx>
          <c:spPr>
            <a:ln w="28575" cap="rnd">
              <a:solidFill>
                <a:schemeClr val="accent1"/>
              </a:solidFill>
              <a:round/>
            </a:ln>
            <a:effectLst/>
          </c:spPr>
          <c:marker>
            <c:symbol val="none"/>
          </c:marker>
          <c:cat>
            <c:strRef>
              <c:f>Fuels!$C$64:$AD$64</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Fuels!$C$69:$AD$69</c:f>
              <c:numCache>
                <c:formatCode>General</c:formatCode>
                <c:ptCount val="28"/>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34.86</c:v>
                </c:pt>
                <c:pt idx="25">
                  <c:v>31.16</c:v>
                </c:pt>
                <c:pt idx="26">
                  <c:v>36.840000000000003</c:v>
                </c:pt>
                <c:pt idx="27">
                  <c:v>34.15</c:v>
                </c:pt>
              </c:numCache>
            </c:numRef>
          </c:val>
          <c:smooth val="0"/>
          <c:extLst>
            <c:ext xmlns:c16="http://schemas.microsoft.com/office/drawing/2014/chart" uri="{C3380CC4-5D6E-409C-BE32-E72D297353CC}">
              <c16:uniqueId val="{00000000-17EF-40AE-A2B2-7134C8B0B899}"/>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Fuels!$A$71</c:f>
              <c:strCache>
                <c:ptCount val="1"/>
                <c:pt idx="0">
                  <c:v>Renewable Diesel CI Avg</c:v>
                </c:pt>
              </c:strCache>
            </c:strRef>
          </c:tx>
          <c:spPr>
            <a:ln w="28575" cap="rnd">
              <a:solidFill>
                <a:schemeClr val="accent1"/>
              </a:solidFill>
              <a:round/>
            </a:ln>
            <a:effectLst/>
          </c:spPr>
          <c:marker>
            <c:symbol val="none"/>
          </c:marker>
          <c:cat>
            <c:strRef>
              <c:f>Fuels!$C$64:$AD$64</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Fuels!$C$73:$AD$73</c:f>
              <c:numCache>
                <c:formatCode>General</c:formatCode>
                <c:ptCount val="28"/>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numCache>
            </c:numRef>
          </c:val>
          <c:smooth val="0"/>
          <c:extLst>
            <c:ext xmlns:c16="http://schemas.microsoft.com/office/drawing/2014/chart" uri="{C3380CC4-5D6E-409C-BE32-E72D297353CC}">
              <c16:uniqueId val="{00000000-4C8D-493D-8317-E3B4C3ADF70B}"/>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Fuels!$A$75</c:f>
              <c:strCache>
                <c:ptCount val="1"/>
                <c:pt idx="0">
                  <c:v>Bio-CNG CI Avg</c:v>
                </c:pt>
              </c:strCache>
            </c:strRef>
          </c:tx>
          <c:spPr>
            <a:ln w="28575" cap="rnd">
              <a:solidFill>
                <a:schemeClr val="accent1"/>
              </a:solidFill>
              <a:round/>
            </a:ln>
            <a:effectLst/>
          </c:spPr>
          <c:marker>
            <c:symbol val="none"/>
          </c:marker>
          <c:cat>
            <c:strRef>
              <c:f>Fuels!$C$64:$AD$64</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Fuels!$C$77:$AD$77</c:f>
              <c:numCache>
                <c:formatCode>General</c:formatCode>
                <c:ptCount val="28"/>
                <c:pt idx="0">
                  <c:v>0</c:v>
                </c:pt>
                <c:pt idx="1">
                  <c:v>0</c:v>
                </c:pt>
                <c:pt idx="2">
                  <c:v>0</c:v>
                </c:pt>
                <c:pt idx="3">
                  <c:v>0</c:v>
                </c:pt>
                <c:pt idx="4">
                  <c:v>0</c:v>
                </c:pt>
                <c:pt idx="5">
                  <c:v>0</c:v>
                </c:pt>
                <c:pt idx="6">
                  <c:v>0</c:v>
                </c:pt>
                <c:pt idx="7">
                  <c:v>0</c:v>
                </c:pt>
                <c:pt idx="8">
                  <c:v>0</c:v>
                </c:pt>
                <c:pt idx="9">
                  <c:v>32.15</c:v>
                </c:pt>
                <c:pt idx="10">
                  <c:v>14.82</c:v>
                </c:pt>
                <c:pt idx="11">
                  <c:v>15.85</c:v>
                </c:pt>
                <c:pt idx="12">
                  <c:v>15.99</c:v>
                </c:pt>
                <c:pt idx="13">
                  <c:v>16.579999999999998</c:v>
                </c:pt>
                <c:pt idx="14">
                  <c:v>22.07</c:v>
                </c:pt>
                <c:pt idx="15">
                  <c:v>24.73</c:v>
                </c:pt>
                <c:pt idx="16">
                  <c:v>25.91</c:v>
                </c:pt>
                <c:pt idx="17">
                  <c:v>21.34</c:v>
                </c:pt>
                <c:pt idx="18">
                  <c:v>19.63</c:v>
                </c:pt>
                <c:pt idx="19">
                  <c:v>22.25</c:v>
                </c:pt>
                <c:pt idx="20">
                  <c:v>23.76</c:v>
                </c:pt>
                <c:pt idx="21">
                  <c:v>25.86</c:v>
                </c:pt>
                <c:pt idx="22">
                  <c:v>39.950000000000003</c:v>
                </c:pt>
                <c:pt idx="23">
                  <c:v>41.22</c:v>
                </c:pt>
                <c:pt idx="24">
                  <c:v>44.65</c:v>
                </c:pt>
                <c:pt idx="25">
                  <c:v>40.26</c:v>
                </c:pt>
                <c:pt idx="26">
                  <c:v>38.22</c:v>
                </c:pt>
                <c:pt idx="27">
                  <c:v>37.46</c:v>
                </c:pt>
              </c:numCache>
            </c:numRef>
          </c:val>
          <c:smooth val="0"/>
          <c:extLst>
            <c:ext xmlns:c16="http://schemas.microsoft.com/office/drawing/2014/chart" uri="{C3380CC4-5D6E-409C-BE32-E72D297353CC}">
              <c16:uniqueId val="{00000000-BCE9-4C07-9670-5A7E7A667783}"/>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Fuels!$A$79</c:f>
              <c:strCache>
                <c:ptCount val="1"/>
                <c:pt idx="0">
                  <c:v>Bio-LNG CI Avg</c:v>
                </c:pt>
              </c:strCache>
            </c:strRef>
          </c:tx>
          <c:spPr>
            <a:ln w="28575" cap="rnd">
              <a:solidFill>
                <a:schemeClr val="accent1"/>
              </a:solidFill>
              <a:round/>
            </a:ln>
            <a:effectLst/>
          </c:spPr>
          <c:marker>
            <c:symbol val="none"/>
          </c:marker>
          <c:cat>
            <c:strRef>
              <c:f>Fuels!$C$64:$AD$64</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Fuels!$C$81:$AD$81</c:f>
              <c:numCache>
                <c:formatCode>General</c:formatCode>
                <c:ptCount val="28"/>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32.380000000000003</c:v>
                </c:pt>
                <c:pt idx="17">
                  <c:v>25.96</c:v>
                </c:pt>
                <c:pt idx="18">
                  <c:v>24.25</c:v>
                </c:pt>
                <c:pt idx="19">
                  <c:v>26.86</c:v>
                </c:pt>
                <c:pt idx="20">
                  <c:v>26.14</c:v>
                </c:pt>
                <c:pt idx="21">
                  <c:v>27.34</c:v>
                </c:pt>
                <c:pt idx="22">
                  <c:v>41.83</c:v>
                </c:pt>
                <c:pt idx="23">
                  <c:v>43.25</c:v>
                </c:pt>
                <c:pt idx="24">
                  <c:v>49.59</c:v>
                </c:pt>
                <c:pt idx="25">
                  <c:v>47.97</c:v>
                </c:pt>
                <c:pt idx="26">
                  <c:v>51.38</c:v>
                </c:pt>
                <c:pt idx="27">
                  <c:v>49.57</c:v>
                </c:pt>
              </c:numCache>
            </c:numRef>
          </c:val>
          <c:smooth val="0"/>
          <c:extLst>
            <c:ext xmlns:c16="http://schemas.microsoft.com/office/drawing/2014/chart" uri="{C3380CC4-5D6E-409C-BE32-E72D297353CC}">
              <c16:uniqueId val="{00000000-68E5-4926-95FA-49E4648287F0}"/>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baseline="0">
                <a:effectLst/>
              </a:rPr>
              <a:t>Fig. 1. Total Credits and Deficits (MT) </a:t>
            </a:r>
          </a:p>
          <a:p>
            <a:pPr>
              <a:defRPr/>
            </a:pPr>
            <a:r>
              <a:rPr lang="en-US" sz="1200" b="1" i="0" baseline="0">
                <a:effectLst/>
              </a:rPr>
              <a:t>for All Fuels Reported, Q1 2011 - Q4 2017 </a:t>
            </a:r>
            <a:endParaRPr lang="en-US" sz="1200">
              <a:effectLst/>
            </a:endParaRPr>
          </a:p>
        </c:rich>
      </c:tx>
      <c:overlay val="0"/>
    </c:title>
    <c:autoTitleDeleted val="0"/>
    <c:plotArea>
      <c:layout>
        <c:manualLayout>
          <c:layoutTarget val="inner"/>
          <c:xMode val="edge"/>
          <c:yMode val="edge"/>
          <c:x val="0.14441110215553765"/>
          <c:y val="0.16304461942257217"/>
          <c:w val="0.79959589696957167"/>
          <c:h val="0.60920116421090931"/>
        </c:manualLayout>
      </c:layout>
      <c:barChart>
        <c:barDir val="col"/>
        <c:grouping val="clustered"/>
        <c:varyColors val="0"/>
        <c:ser>
          <c:idx val="0"/>
          <c:order val="0"/>
          <c:tx>
            <c:strRef>
              <c:f>Fuels!$A$1</c:f>
              <c:strCache>
                <c:ptCount val="1"/>
                <c:pt idx="0">
                  <c:v>Credits</c:v>
                </c:pt>
              </c:strCache>
            </c:strRef>
          </c:tx>
          <c:invertIfNegative val="0"/>
          <c:cat>
            <c:strRef>
              <c:f>Fuels!$C$29:$AD$29</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Fuels!$C$23:$AD$23</c:f>
              <c:numCache>
                <c:formatCode>_(* #,##0_);_(* \(#,##0\);_(* "-"??_);_(@_)</c:formatCode>
                <c:ptCount val="28"/>
                <c:pt idx="0">
                  <c:v>275639</c:v>
                </c:pt>
                <c:pt idx="1">
                  <c:v>325071</c:v>
                </c:pt>
                <c:pt idx="2">
                  <c:v>358817</c:v>
                </c:pt>
                <c:pt idx="3">
                  <c:v>334451</c:v>
                </c:pt>
                <c:pt idx="4">
                  <c:v>366391</c:v>
                </c:pt>
                <c:pt idx="5">
                  <c:v>380783</c:v>
                </c:pt>
                <c:pt idx="6">
                  <c:v>471290</c:v>
                </c:pt>
                <c:pt idx="7">
                  <c:v>473045</c:v>
                </c:pt>
                <c:pt idx="8">
                  <c:v>652535</c:v>
                </c:pt>
                <c:pt idx="9">
                  <c:v>832203</c:v>
                </c:pt>
                <c:pt idx="10">
                  <c:v>1132158</c:v>
                </c:pt>
                <c:pt idx="11">
                  <c:v>1137345</c:v>
                </c:pt>
                <c:pt idx="12">
                  <c:v>961291</c:v>
                </c:pt>
                <c:pt idx="13">
                  <c:v>1111634</c:v>
                </c:pt>
                <c:pt idx="14">
                  <c:v>1148264</c:v>
                </c:pt>
                <c:pt idx="15">
                  <c:v>1079152</c:v>
                </c:pt>
                <c:pt idx="16">
                  <c:v>1102964</c:v>
                </c:pt>
                <c:pt idx="17">
                  <c:v>1307728</c:v>
                </c:pt>
                <c:pt idx="18">
                  <c:v>1510993</c:v>
                </c:pt>
                <c:pt idx="19">
                  <c:v>1567164</c:v>
                </c:pt>
                <c:pt idx="20">
                  <c:v>1909687</c:v>
                </c:pt>
                <c:pt idx="21">
                  <c:v>2417766</c:v>
                </c:pt>
                <c:pt idx="22">
                  <c:v>2430418</c:v>
                </c:pt>
                <c:pt idx="23">
                  <c:v>2633877</c:v>
                </c:pt>
                <c:pt idx="24">
                  <c:v>2178481</c:v>
                </c:pt>
                <c:pt idx="25">
                  <c:v>2554676</c:v>
                </c:pt>
                <c:pt idx="26">
                  <c:v>2693885</c:v>
                </c:pt>
                <c:pt idx="27">
                  <c:v>2485157</c:v>
                </c:pt>
              </c:numCache>
            </c:numRef>
          </c:val>
          <c:extLst>
            <c:ext xmlns:c16="http://schemas.microsoft.com/office/drawing/2014/chart" uri="{C3380CC4-5D6E-409C-BE32-E72D297353CC}">
              <c16:uniqueId val="{00000000-DE6D-476F-9965-D32B3B6C26C7}"/>
            </c:ext>
          </c:extLst>
        </c:ser>
        <c:ser>
          <c:idx val="1"/>
          <c:order val="1"/>
          <c:tx>
            <c:strRef>
              <c:f>Fuels!$A$28</c:f>
              <c:strCache>
                <c:ptCount val="1"/>
                <c:pt idx="0">
                  <c:v>Deficits</c:v>
                </c:pt>
              </c:strCache>
            </c:strRef>
          </c:tx>
          <c:invertIfNegative val="0"/>
          <c:cat>
            <c:strRef>
              <c:f>Fuels!$C$29:$AD$29</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Fuels!$C$44:$AD$44</c:f>
              <c:numCache>
                <c:formatCode>_(* #,##0_);_(* \(#,##0\);_(* "-"??_);_(@_)</c:formatCode>
                <c:ptCount val="28"/>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599822</c:v>
                </c:pt>
                <c:pt idx="17">
                  <c:v>660642</c:v>
                </c:pt>
                <c:pt idx="18">
                  <c:v>696989</c:v>
                </c:pt>
                <c:pt idx="19">
                  <c:v>686418</c:v>
                </c:pt>
                <c:pt idx="20">
                  <c:v>1627706</c:v>
                </c:pt>
                <c:pt idx="21">
                  <c:v>1641877</c:v>
                </c:pt>
                <c:pt idx="22">
                  <c:v>1736739</c:v>
                </c:pt>
                <c:pt idx="23">
                  <c:v>1774142</c:v>
                </c:pt>
                <c:pt idx="24">
                  <c:v>2355125</c:v>
                </c:pt>
                <c:pt idx="25">
                  <c:v>2497245</c:v>
                </c:pt>
                <c:pt idx="26">
                  <c:v>2566313</c:v>
                </c:pt>
                <c:pt idx="27">
                  <c:v>2595665</c:v>
                </c:pt>
              </c:numCache>
            </c:numRef>
          </c:val>
          <c:extLst>
            <c:ext xmlns:c16="http://schemas.microsoft.com/office/drawing/2014/chart" uri="{C3380CC4-5D6E-409C-BE32-E72D297353CC}">
              <c16:uniqueId val="{00000001-DE6D-476F-9965-D32B3B6C26C7}"/>
            </c:ext>
          </c:extLst>
        </c:ser>
        <c:dLbls>
          <c:showLegendKey val="0"/>
          <c:showVal val="0"/>
          <c:showCatName val="0"/>
          <c:showSerName val="0"/>
          <c:showPercent val="0"/>
          <c:showBubbleSize val="0"/>
        </c:dLbls>
        <c:gapWidth val="150"/>
        <c:axId val="79982592"/>
        <c:axId val="79984128"/>
      </c:barChart>
      <c:lineChart>
        <c:grouping val="standard"/>
        <c:varyColors val="0"/>
        <c:ser>
          <c:idx val="2"/>
          <c:order val="2"/>
          <c:tx>
            <c:strRef>
              <c:f>Fuels!$A$25</c:f>
              <c:strCache>
                <c:ptCount val="1"/>
                <c:pt idx="0">
                  <c:v>Cummulative Bank</c:v>
                </c:pt>
              </c:strCache>
            </c:strRef>
          </c:tx>
          <c:marker>
            <c:symbol val="none"/>
          </c:marker>
          <c:cat>
            <c:strRef>
              <c:f>Fuels!$C$2:$AD$2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Fuels!$C$25:$AD$25</c:f>
              <c:numCache>
                <c:formatCode>_(* #,##0_);_(* \(#,##0\);_(* "-"??_);_(@_)</c:formatCode>
                <c:ptCount val="28"/>
                <c:pt idx="0">
                  <c:v>143356</c:v>
                </c:pt>
                <c:pt idx="1">
                  <c:v>333667</c:v>
                </c:pt>
                <c:pt idx="2">
                  <c:v>551103</c:v>
                </c:pt>
                <c:pt idx="3">
                  <c:v>748158</c:v>
                </c:pt>
                <c:pt idx="4">
                  <c:v>874289</c:v>
                </c:pt>
                <c:pt idx="5">
                  <c:v>1002322</c:v>
                </c:pt>
                <c:pt idx="6">
                  <c:v>1214030</c:v>
                </c:pt>
                <c:pt idx="7">
                  <c:v>1420409</c:v>
                </c:pt>
                <c:pt idx="8">
                  <c:v>1514140</c:v>
                </c:pt>
                <c:pt idx="9">
                  <c:v>1710203</c:v>
                </c:pt>
                <c:pt idx="10">
                  <c:v>2195748</c:v>
                </c:pt>
                <c:pt idx="11">
                  <c:v>2679528</c:v>
                </c:pt>
                <c:pt idx="12">
                  <c:v>3044579</c:v>
                </c:pt>
                <c:pt idx="13">
                  <c:v>3503091</c:v>
                </c:pt>
                <c:pt idx="14">
                  <c:v>3991101</c:v>
                </c:pt>
                <c:pt idx="15">
                  <c:v>4412521</c:v>
                </c:pt>
                <c:pt idx="16">
                  <c:v>4915663</c:v>
                </c:pt>
                <c:pt idx="17">
                  <c:v>5562749</c:v>
                </c:pt>
                <c:pt idx="18">
                  <c:v>6376753</c:v>
                </c:pt>
                <c:pt idx="19">
                  <c:v>7257499</c:v>
                </c:pt>
                <c:pt idx="20">
                  <c:v>7539480</c:v>
                </c:pt>
                <c:pt idx="21">
                  <c:v>8315369</c:v>
                </c:pt>
                <c:pt idx="22">
                  <c:v>9009048</c:v>
                </c:pt>
                <c:pt idx="23">
                  <c:v>9868783</c:v>
                </c:pt>
                <c:pt idx="24">
                  <c:v>9692139</c:v>
                </c:pt>
                <c:pt idx="25">
                  <c:v>9749570</c:v>
                </c:pt>
                <c:pt idx="26">
                  <c:v>9877142</c:v>
                </c:pt>
                <c:pt idx="27">
                  <c:v>9766634</c:v>
                </c:pt>
              </c:numCache>
            </c:numRef>
          </c:val>
          <c:smooth val="0"/>
          <c:extLst>
            <c:ext xmlns:c16="http://schemas.microsoft.com/office/drawing/2014/chart" uri="{C3380CC4-5D6E-409C-BE32-E72D297353CC}">
              <c16:uniqueId val="{00000002-DE6D-476F-9965-D32B3B6C26C7}"/>
            </c:ext>
          </c:extLst>
        </c:ser>
        <c:dLbls>
          <c:showLegendKey val="0"/>
          <c:showVal val="0"/>
          <c:showCatName val="0"/>
          <c:showSerName val="0"/>
          <c:showPercent val="0"/>
          <c:showBubbleSize val="0"/>
        </c:dLbls>
        <c:marker val="1"/>
        <c:smooth val="0"/>
        <c:axId val="79982592"/>
        <c:axId val="79984128"/>
      </c:lineChart>
      <c:catAx>
        <c:axId val="79982592"/>
        <c:scaling>
          <c:orientation val="minMax"/>
        </c:scaling>
        <c:delete val="0"/>
        <c:axPos val="b"/>
        <c:numFmt formatCode="General" sourceLinked="0"/>
        <c:majorTickMark val="out"/>
        <c:minorTickMark val="none"/>
        <c:tickLblPos val="nextTo"/>
        <c:crossAx val="79984128"/>
        <c:crosses val="autoZero"/>
        <c:auto val="1"/>
        <c:lblAlgn val="ctr"/>
        <c:lblOffset val="100"/>
        <c:noMultiLvlLbl val="0"/>
      </c:catAx>
      <c:valAx>
        <c:axId val="79984128"/>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9825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Q4 2017</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9"/>
          <c:order val="0"/>
          <c:tx>
            <c:strRef>
              <c:f>'Graph Data'!$A$23</c:f>
              <c:strCache>
                <c:ptCount val="1"/>
                <c:pt idx="0">
                  <c:v>Ethanol</c:v>
                </c:pt>
              </c:strCache>
            </c:strRef>
          </c:tx>
          <c:spPr>
            <a:solidFill>
              <a:srgbClr val="9BBB59">
                <a:lumMod val="75000"/>
              </a:srgbClr>
            </a:solidFill>
            <a:ln w="25400">
              <a:noFill/>
            </a:ln>
          </c:spPr>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Data'!$C$23:$AA$23</c:f>
              <c:numCache>
                <c:formatCode>_(* #,##0_);_(* \(#,##0\);_(* "-"??_);_(@_)</c:formatCode>
                <c:ptCount val="25"/>
                <c:pt idx="0">
                  <c:v>255887</c:v>
                </c:pt>
                <c:pt idx="1">
                  <c:v>266726</c:v>
                </c:pt>
                <c:pt idx="2">
                  <c:v>269744</c:v>
                </c:pt>
                <c:pt idx="3">
                  <c:v>288811</c:v>
                </c:pt>
                <c:pt idx="4">
                  <c:v>304774</c:v>
                </c:pt>
                <c:pt idx="5">
                  <c:v>351043</c:v>
                </c:pt>
                <c:pt idx="6">
                  <c:v>394796</c:v>
                </c:pt>
                <c:pt idx="7">
                  <c:v>451908</c:v>
                </c:pt>
                <c:pt idx="8">
                  <c:v>495970</c:v>
                </c:pt>
                <c:pt idx="9">
                  <c:v>499194</c:v>
                </c:pt>
                <c:pt idx="10">
                  <c:v>527117</c:v>
                </c:pt>
                <c:pt idx="11">
                  <c:v>512500</c:v>
                </c:pt>
                <c:pt idx="12">
                  <c:v>507721</c:v>
                </c:pt>
                <c:pt idx="13">
                  <c:v>511213</c:v>
                </c:pt>
                <c:pt idx="14">
                  <c:v>499516</c:v>
                </c:pt>
                <c:pt idx="15">
                  <c:v>502037</c:v>
                </c:pt>
                <c:pt idx="16">
                  <c:v>531188</c:v>
                </c:pt>
                <c:pt idx="17">
                  <c:v>621973</c:v>
                </c:pt>
                <c:pt idx="18">
                  <c:v>710130</c:v>
                </c:pt>
                <c:pt idx="19">
                  <c:v>805437</c:v>
                </c:pt>
                <c:pt idx="20">
                  <c:v>879921</c:v>
                </c:pt>
                <c:pt idx="21">
                  <c:v>866507</c:v>
                </c:pt>
                <c:pt idx="22">
                  <c:v>866452</c:v>
                </c:pt>
                <c:pt idx="23">
                  <c:v>869414</c:v>
                </c:pt>
                <c:pt idx="24">
                  <c:v>871968</c:v>
                </c:pt>
              </c:numCache>
            </c:numRef>
          </c:val>
          <c:extLst>
            <c:ext xmlns:c16="http://schemas.microsoft.com/office/drawing/2014/chart" uri="{C3380CC4-5D6E-409C-BE32-E72D297353CC}">
              <c16:uniqueId val="{00000000-C434-47BC-BC7F-8F361CA42855}"/>
            </c:ext>
          </c:extLst>
        </c:ser>
        <c:ser>
          <c:idx val="3"/>
          <c:order val="1"/>
          <c:tx>
            <c:strRef>
              <c:f>'Graph Data'!$A$24</c:f>
              <c:strCache>
                <c:ptCount val="1"/>
                <c:pt idx="0">
                  <c:v>Electricity</c:v>
                </c:pt>
              </c:strCache>
            </c:strRef>
          </c:tx>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Data'!$C$24:$AA$24</c:f>
              <c:numCache>
                <c:formatCode>_(* #,##0_);_(* \(#,##0\);_(* "-"??_);_(@_)</c:formatCode>
                <c:ptCount val="25"/>
                <c:pt idx="0">
                  <c:v>1936</c:v>
                </c:pt>
                <c:pt idx="1">
                  <c:v>2951</c:v>
                </c:pt>
                <c:pt idx="2">
                  <c:v>4018</c:v>
                </c:pt>
                <c:pt idx="3">
                  <c:v>5227</c:v>
                </c:pt>
                <c:pt idx="4">
                  <c:v>6746</c:v>
                </c:pt>
                <c:pt idx="5">
                  <c:v>9379</c:v>
                </c:pt>
                <c:pt idx="6">
                  <c:v>12868</c:v>
                </c:pt>
                <c:pt idx="7">
                  <c:v>17304</c:v>
                </c:pt>
                <c:pt idx="8">
                  <c:v>23488</c:v>
                </c:pt>
                <c:pt idx="9">
                  <c:v>30164</c:v>
                </c:pt>
                <c:pt idx="10">
                  <c:v>38058</c:v>
                </c:pt>
                <c:pt idx="11">
                  <c:v>46640</c:v>
                </c:pt>
                <c:pt idx="12">
                  <c:v>55332</c:v>
                </c:pt>
                <c:pt idx="13">
                  <c:v>63321</c:v>
                </c:pt>
                <c:pt idx="14">
                  <c:v>70066</c:v>
                </c:pt>
                <c:pt idx="15">
                  <c:v>77984</c:v>
                </c:pt>
                <c:pt idx="16">
                  <c:v>84435</c:v>
                </c:pt>
                <c:pt idx="17">
                  <c:v>117894</c:v>
                </c:pt>
                <c:pt idx="18">
                  <c:v>152674</c:v>
                </c:pt>
                <c:pt idx="19">
                  <c:v>186586</c:v>
                </c:pt>
                <c:pt idx="20">
                  <c:v>227452</c:v>
                </c:pt>
                <c:pt idx="21">
                  <c:v>248720</c:v>
                </c:pt>
                <c:pt idx="22">
                  <c:v>268416</c:v>
                </c:pt>
                <c:pt idx="23">
                  <c:v>287591</c:v>
                </c:pt>
                <c:pt idx="24">
                  <c:v>304010</c:v>
                </c:pt>
              </c:numCache>
            </c:numRef>
          </c:val>
          <c:extLst>
            <c:ext xmlns:c16="http://schemas.microsoft.com/office/drawing/2014/chart" uri="{C3380CC4-5D6E-409C-BE32-E72D297353CC}">
              <c16:uniqueId val="{00000003-8C0E-4E87-AD5E-E664E7EC7510}"/>
            </c:ext>
          </c:extLst>
        </c:ser>
        <c:ser>
          <c:idx val="4"/>
          <c:order val="2"/>
          <c:tx>
            <c:strRef>
              <c:f>'Graph Data'!$A$25</c:f>
              <c:strCache>
                <c:ptCount val="1"/>
                <c:pt idx="0">
                  <c:v>Fossil Natural Gas</c:v>
                </c:pt>
              </c:strCache>
            </c:strRef>
          </c:tx>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Data'!$C$25:$AA$25</c:f>
              <c:numCache>
                <c:formatCode>_(* #,##0_);_(* \(#,##0\);_(* "-"??_);_(@_)</c:formatCode>
                <c:ptCount val="25"/>
                <c:pt idx="0">
                  <c:v>41098</c:v>
                </c:pt>
                <c:pt idx="1">
                  <c:v>41170</c:v>
                </c:pt>
                <c:pt idx="2">
                  <c:v>41418</c:v>
                </c:pt>
                <c:pt idx="3">
                  <c:v>43542</c:v>
                </c:pt>
                <c:pt idx="4">
                  <c:v>45792</c:v>
                </c:pt>
                <c:pt idx="5">
                  <c:v>50548</c:v>
                </c:pt>
                <c:pt idx="6">
                  <c:v>54271</c:v>
                </c:pt>
                <c:pt idx="7">
                  <c:v>54494</c:v>
                </c:pt>
                <c:pt idx="8">
                  <c:v>55487</c:v>
                </c:pt>
                <c:pt idx="9">
                  <c:v>55102</c:v>
                </c:pt>
                <c:pt idx="10">
                  <c:v>58197</c:v>
                </c:pt>
                <c:pt idx="11">
                  <c:v>60710</c:v>
                </c:pt>
                <c:pt idx="12">
                  <c:v>61841</c:v>
                </c:pt>
                <c:pt idx="13">
                  <c:v>61021</c:v>
                </c:pt>
                <c:pt idx="14">
                  <c:v>54408</c:v>
                </c:pt>
                <c:pt idx="15">
                  <c:v>49846</c:v>
                </c:pt>
                <c:pt idx="16">
                  <c:v>45377</c:v>
                </c:pt>
                <c:pt idx="17">
                  <c:v>41742</c:v>
                </c:pt>
                <c:pt idx="18">
                  <c:v>41127</c:v>
                </c:pt>
                <c:pt idx="19">
                  <c:v>40468</c:v>
                </c:pt>
                <c:pt idx="20">
                  <c:v>39805</c:v>
                </c:pt>
                <c:pt idx="21">
                  <c:v>33842</c:v>
                </c:pt>
                <c:pt idx="22">
                  <c:v>27047</c:v>
                </c:pt>
                <c:pt idx="23">
                  <c:v>20635</c:v>
                </c:pt>
                <c:pt idx="24">
                  <c:v>14830</c:v>
                </c:pt>
              </c:numCache>
            </c:numRef>
          </c:val>
          <c:extLst>
            <c:ext xmlns:c16="http://schemas.microsoft.com/office/drawing/2014/chart" uri="{C3380CC4-5D6E-409C-BE32-E72D297353CC}">
              <c16:uniqueId val="{00000004-8C0E-4E87-AD5E-E664E7EC7510}"/>
            </c:ext>
          </c:extLst>
        </c:ser>
        <c:ser>
          <c:idx val="5"/>
          <c:order val="3"/>
          <c:tx>
            <c:strRef>
              <c:f>'Graph Data'!$A$26</c:f>
              <c:strCache>
                <c:ptCount val="1"/>
                <c:pt idx="0">
                  <c:v>Biomethane</c:v>
                </c:pt>
              </c:strCache>
            </c:strRef>
          </c:tx>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Data'!$C$26:$AA$26</c:f>
              <c:numCache>
                <c:formatCode>_(* #,##0_);_(* \(#,##0\);_(* "-"??_);_(@_)</c:formatCode>
                <c:ptCount val="25"/>
                <c:pt idx="0">
                  <c:v>3679</c:v>
                </c:pt>
                <c:pt idx="1">
                  <c:v>4218</c:v>
                </c:pt>
                <c:pt idx="2">
                  <c:v>4506</c:v>
                </c:pt>
                <c:pt idx="3">
                  <c:v>4160</c:v>
                </c:pt>
                <c:pt idx="4">
                  <c:v>3711</c:v>
                </c:pt>
                <c:pt idx="5">
                  <c:v>3680</c:v>
                </c:pt>
                <c:pt idx="6">
                  <c:v>3919</c:v>
                </c:pt>
                <c:pt idx="7">
                  <c:v>15304</c:v>
                </c:pt>
                <c:pt idx="8">
                  <c:v>24517</c:v>
                </c:pt>
                <c:pt idx="9">
                  <c:v>33883</c:v>
                </c:pt>
                <c:pt idx="10">
                  <c:v>42046</c:v>
                </c:pt>
                <c:pt idx="11">
                  <c:v>47888</c:v>
                </c:pt>
                <c:pt idx="12">
                  <c:v>59812</c:v>
                </c:pt>
                <c:pt idx="13">
                  <c:v>74716</c:v>
                </c:pt>
                <c:pt idx="14">
                  <c:v>102904</c:v>
                </c:pt>
                <c:pt idx="15">
                  <c:v>127871</c:v>
                </c:pt>
                <c:pt idx="16">
                  <c:v>150052</c:v>
                </c:pt>
                <c:pt idx="17">
                  <c:v>172380</c:v>
                </c:pt>
                <c:pt idx="18">
                  <c:v>183954</c:v>
                </c:pt>
                <c:pt idx="19">
                  <c:v>179614</c:v>
                </c:pt>
                <c:pt idx="20">
                  <c:v>173348</c:v>
                </c:pt>
                <c:pt idx="21">
                  <c:v>159850</c:v>
                </c:pt>
                <c:pt idx="22">
                  <c:v>153979</c:v>
                </c:pt>
                <c:pt idx="23">
                  <c:v>161522</c:v>
                </c:pt>
                <c:pt idx="24">
                  <c:v>170200</c:v>
                </c:pt>
              </c:numCache>
            </c:numRef>
          </c:val>
          <c:extLst>
            <c:ext xmlns:c16="http://schemas.microsoft.com/office/drawing/2014/chart" uri="{C3380CC4-5D6E-409C-BE32-E72D297353CC}">
              <c16:uniqueId val="{00000005-8C0E-4E87-AD5E-E664E7EC7510}"/>
            </c:ext>
          </c:extLst>
        </c:ser>
        <c:ser>
          <c:idx val="6"/>
          <c:order val="4"/>
          <c:tx>
            <c:strRef>
              <c:f>'Graph Data'!$A$27</c:f>
              <c:strCache>
                <c:ptCount val="1"/>
                <c:pt idx="0">
                  <c:v>Biodiesel</c:v>
                </c:pt>
              </c:strCache>
            </c:strRef>
          </c:tx>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Data'!$C$27:$AA$27</c:f>
              <c:numCache>
                <c:formatCode>_(* #,##0_);_(* \(#,##0\);_(* "-"??_);_(@_)</c:formatCode>
                <c:ptCount val="25"/>
                <c:pt idx="0">
                  <c:v>21067</c:v>
                </c:pt>
                <c:pt idx="1">
                  <c:v>26837</c:v>
                </c:pt>
                <c:pt idx="2">
                  <c:v>31928</c:v>
                </c:pt>
                <c:pt idx="3">
                  <c:v>34835</c:v>
                </c:pt>
                <c:pt idx="4">
                  <c:v>37337</c:v>
                </c:pt>
                <c:pt idx="5">
                  <c:v>40338</c:v>
                </c:pt>
                <c:pt idx="6">
                  <c:v>60626</c:v>
                </c:pt>
                <c:pt idx="7">
                  <c:v>84732</c:v>
                </c:pt>
                <c:pt idx="8">
                  <c:v>141668</c:v>
                </c:pt>
                <c:pt idx="9">
                  <c:v>172126</c:v>
                </c:pt>
                <c:pt idx="10">
                  <c:v>187184</c:v>
                </c:pt>
                <c:pt idx="11">
                  <c:v>193299</c:v>
                </c:pt>
                <c:pt idx="12">
                  <c:v>179500</c:v>
                </c:pt>
                <c:pt idx="13">
                  <c:v>186099</c:v>
                </c:pt>
                <c:pt idx="14">
                  <c:v>212266</c:v>
                </c:pt>
                <c:pt idx="15">
                  <c:v>264657</c:v>
                </c:pt>
                <c:pt idx="16">
                  <c:v>303478</c:v>
                </c:pt>
                <c:pt idx="17">
                  <c:v>335226</c:v>
                </c:pt>
                <c:pt idx="18">
                  <c:v>361312</c:v>
                </c:pt>
                <c:pt idx="19">
                  <c:v>387917</c:v>
                </c:pt>
                <c:pt idx="20">
                  <c:v>434196</c:v>
                </c:pt>
                <c:pt idx="21">
                  <c:v>431250</c:v>
                </c:pt>
                <c:pt idx="22">
                  <c:v>415146</c:v>
                </c:pt>
                <c:pt idx="23">
                  <c:v>395789</c:v>
                </c:pt>
                <c:pt idx="24">
                  <c:v>348042</c:v>
                </c:pt>
              </c:numCache>
            </c:numRef>
          </c:val>
          <c:extLst>
            <c:ext xmlns:c16="http://schemas.microsoft.com/office/drawing/2014/chart" uri="{C3380CC4-5D6E-409C-BE32-E72D297353CC}">
              <c16:uniqueId val="{00000006-8C0E-4E87-AD5E-E664E7EC7510}"/>
            </c:ext>
          </c:extLst>
        </c:ser>
        <c:ser>
          <c:idx val="7"/>
          <c:order val="5"/>
          <c:tx>
            <c:strRef>
              <c:f>'Graph Data'!$A$28</c:f>
              <c:strCache>
                <c:ptCount val="1"/>
                <c:pt idx="0">
                  <c:v>Renewable Diesel</c:v>
                </c:pt>
              </c:strCache>
            </c:strRef>
          </c:tx>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Data'!$C$28:$AA$28</c:f>
              <c:numCache>
                <c:formatCode>_(* #,##0_);_(* \(#,##0\);_(* "-"??_);_(@_)</c:formatCode>
                <c:ptCount val="25"/>
                <c:pt idx="0">
                  <c:v>4255</c:v>
                </c:pt>
                <c:pt idx="1">
                  <c:v>5163</c:v>
                </c:pt>
                <c:pt idx="2">
                  <c:v>6022</c:v>
                </c:pt>
                <c:pt idx="3">
                  <c:v>6916</c:v>
                </c:pt>
                <c:pt idx="4">
                  <c:v>18165</c:v>
                </c:pt>
                <c:pt idx="5">
                  <c:v>32601</c:v>
                </c:pt>
                <c:pt idx="6">
                  <c:v>75473</c:v>
                </c:pt>
                <c:pt idx="7">
                  <c:v>145738</c:v>
                </c:pt>
                <c:pt idx="8">
                  <c:v>197482</c:v>
                </c:pt>
                <c:pt idx="9">
                  <c:v>229473</c:v>
                </c:pt>
                <c:pt idx="10">
                  <c:v>237650</c:v>
                </c:pt>
                <c:pt idx="11">
                  <c:v>230532</c:v>
                </c:pt>
                <c:pt idx="12">
                  <c:v>211245</c:v>
                </c:pt>
                <c:pt idx="13">
                  <c:v>214231</c:v>
                </c:pt>
                <c:pt idx="14">
                  <c:v>221522</c:v>
                </c:pt>
                <c:pt idx="15">
                  <c:v>231039</c:v>
                </c:pt>
                <c:pt idx="16">
                  <c:v>259543</c:v>
                </c:pt>
                <c:pt idx="17">
                  <c:v>277097</c:v>
                </c:pt>
                <c:pt idx="18">
                  <c:v>384695</c:v>
                </c:pt>
                <c:pt idx="19">
                  <c:v>454444</c:v>
                </c:pt>
                <c:pt idx="20">
                  <c:v>560304</c:v>
                </c:pt>
                <c:pt idx="21">
                  <c:v>644325</c:v>
                </c:pt>
                <c:pt idx="22">
                  <c:v>685592</c:v>
                </c:pt>
                <c:pt idx="23">
                  <c:v>752235</c:v>
                </c:pt>
                <c:pt idx="24">
                  <c:v>741682</c:v>
                </c:pt>
              </c:numCache>
            </c:numRef>
          </c:val>
          <c:extLst>
            <c:ext xmlns:c16="http://schemas.microsoft.com/office/drawing/2014/chart" uri="{C3380CC4-5D6E-409C-BE32-E72D297353CC}">
              <c16:uniqueId val="{00000007-8C0E-4E87-AD5E-E664E7EC7510}"/>
            </c:ext>
          </c:extLst>
        </c:ser>
        <c:ser>
          <c:idx val="8"/>
          <c:order val="6"/>
          <c:tx>
            <c:strRef>
              <c:f>'Graph Data'!$A$29</c:f>
              <c:strCache>
                <c:ptCount val="1"/>
                <c:pt idx="0">
                  <c:v>Other (CARBOB, Diesel,
Hydrogen)</c:v>
                </c:pt>
              </c:strCache>
            </c:strRef>
          </c:tx>
          <c:cat>
            <c:strRef>
              <c:f>'Graph Data'!$C$3:$AA$3</c:f>
              <c:strCache>
                <c:ptCount val="25"/>
                <c:pt idx="0">
                  <c:v>Q1 - Q4 2011</c:v>
                </c:pt>
                <c:pt idx="1">
                  <c:v>Q2 2011-Q1 2012</c:v>
                </c:pt>
                <c:pt idx="2">
                  <c:v>Q3 2011 - Q2 2012</c:v>
                </c:pt>
                <c:pt idx="3">
                  <c:v>Q4 2011 - Q3 2012</c:v>
                </c:pt>
                <c:pt idx="4">
                  <c:v>Q1 - Q4 2012</c:v>
                </c:pt>
                <c:pt idx="5">
                  <c:v>Q2 2012 - Q1 2013</c:v>
                </c:pt>
                <c:pt idx="6">
                  <c:v>Q3 2012 - Q2 2013</c:v>
                </c:pt>
                <c:pt idx="7">
                  <c:v>Q4 2012 - Q3 2013</c:v>
                </c:pt>
                <c:pt idx="8">
                  <c:v>Q1 - Q4 2013</c:v>
                </c:pt>
                <c:pt idx="9">
                  <c:v>Q2 2013 -Q1 2014</c:v>
                </c:pt>
                <c:pt idx="10">
                  <c:v>Q3 2013 - Q2 2014</c:v>
                </c:pt>
                <c:pt idx="11">
                  <c:v>Q4 2013 - Q3 2014</c:v>
                </c:pt>
                <c:pt idx="12">
                  <c:v>Q1 - Q4 2014</c:v>
                </c:pt>
                <c:pt idx="13">
                  <c:v>Q2 2014 -Q1 2015</c:v>
                </c:pt>
                <c:pt idx="14">
                  <c:v>Q3 2014 -Q2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strCache>
            </c:strRef>
          </c:cat>
          <c:val>
            <c:numRef>
              <c:f>'Graph Data'!$C$29:$AA$29</c:f>
              <c:numCache>
                <c:formatCode>_(* #,##0_);_(* \(#,##0\);_(* "-"??_);_(@_)</c:formatCode>
                <c:ptCount val="25"/>
                <c:pt idx="0">
                  <c:v>754</c:v>
                </c:pt>
                <c:pt idx="1">
                  <c:v>984</c:v>
                </c:pt>
                <c:pt idx="2">
                  <c:v>1285</c:v>
                </c:pt>
                <c:pt idx="3">
                  <c:v>980</c:v>
                </c:pt>
                <c:pt idx="4">
                  <c:v>956</c:v>
                </c:pt>
                <c:pt idx="5">
                  <c:v>1651</c:v>
                </c:pt>
                <c:pt idx="6">
                  <c:v>2051</c:v>
                </c:pt>
                <c:pt idx="7">
                  <c:v>2222</c:v>
                </c:pt>
                <c:pt idx="8">
                  <c:v>2322</c:v>
                </c:pt>
                <c:pt idx="9">
                  <c:v>1656</c:v>
                </c:pt>
                <c:pt idx="10">
                  <c:v>2306</c:v>
                </c:pt>
                <c:pt idx="11">
                  <c:v>5110</c:v>
                </c:pt>
                <c:pt idx="12">
                  <c:v>4998</c:v>
                </c:pt>
                <c:pt idx="13">
                  <c:v>5874</c:v>
                </c:pt>
                <c:pt idx="14">
                  <c:v>4836</c:v>
                </c:pt>
                <c:pt idx="15">
                  <c:v>2919</c:v>
                </c:pt>
                <c:pt idx="16">
                  <c:v>3334</c:v>
                </c:pt>
                <c:pt idx="17">
                  <c:v>2439</c:v>
                </c:pt>
                <c:pt idx="18">
                  <c:v>5040</c:v>
                </c:pt>
                <c:pt idx="19">
                  <c:v>8490</c:v>
                </c:pt>
                <c:pt idx="20">
                  <c:v>9473</c:v>
                </c:pt>
                <c:pt idx="21">
                  <c:v>16480</c:v>
                </c:pt>
                <c:pt idx="22">
                  <c:v>25619</c:v>
                </c:pt>
                <c:pt idx="23">
                  <c:v>26310</c:v>
                </c:pt>
                <c:pt idx="24">
                  <c:v>28075</c:v>
                </c:pt>
              </c:numCache>
            </c:numRef>
          </c:val>
          <c:extLst>
            <c:ext xmlns:c16="http://schemas.microsoft.com/office/drawing/2014/chart" uri="{C3380CC4-5D6E-409C-BE32-E72D297353CC}">
              <c16:uniqueId val="{00000008-8C0E-4E87-AD5E-E664E7EC7510}"/>
            </c:ext>
          </c:extLst>
        </c:ser>
        <c:dLbls>
          <c:showLegendKey val="0"/>
          <c:showVal val="0"/>
          <c:showCatName val="0"/>
          <c:showSerName val="0"/>
          <c:showPercent val="0"/>
          <c:showBubbleSize val="0"/>
        </c:dLbls>
        <c:axId val="80201600"/>
        <c:axId val="80203136"/>
      </c:areaChart>
      <c:catAx>
        <c:axId val="80201600"/>
        <c:scaling>
          <c:orientation val="minMax"/>
        </c:scaling>
        <c:delete val="0"/>
        <c:axPos val="b"/>
        <c:numFmt formatCode="General" sourceLinked="0"/>
        <c:majorTickMark val="out"/>
        <c:minorTickMark val="none"/>
        <c:tickLblPos val="nextTo"/>
        <c:txPr>
          <a:bodyPr rot="0" vert="horz"/>
          <a:lstStyle/>
          <a:p>
            <a:pPr>
              <a:defRPr sz="1000"/>
            </a:pPr>
            <a:endParaRPr lang="en-US"/>
          </a:p>
        </c:txPr>
        <c:crossAx val="80203136"/>
        <c:crosses val="autoZero"/>
        <c:auto val="1"/>
        <c:lblAlgn val="ctr"/>
        <c:lblOffset val="100"/>
        <c:tickLblSkip val="4"/>
        <c:noMultiLvlLbl val="0"/>
      </c:catAx>
      <c:valAx>
        <c:axId val="80203136"/>
        <c:scaling>
          <c:orientation val="minMax"/>
        </c:scaling>
        <c:delete val="0"/>
        <c:axPos val="l"/>
        <c:majorGridlines/>
        <c:numFmt formatCode="0%" sourceLinked="1"/>
        <c:majorTickMark val="out"/>
        <c:minorTickMark val="none"/>
        <c:tickLblPos val="nextTo"/>
        <c:crossAx val="80201600"/>
        <c:crossesAt val="1"/>
        <c:crossBetween val="midCat"/>
      </c:valAx>
    </c:plotArea>
    <c:legend>
      <c:legendPos val="r"/>
      <c:layout>
        <c:manualLayout>
          <c:xMode val="edge"/>
          <c:yMode val="edge"/>
          <c:x val="0.77975932723712027"/>
          <c:y val="0.190754545996939"/>
          <c:w val="0.1682200921372205"/>
          <c:h val="0.68363689021630913"/>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Q4 2017</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8"/>
          <c:order val="0"/>
          <c:tx>
            <c:strRef>
              <c:f>'Graph Data'!$A$53</c:f>
              <c:strCache>
                <c:ptCount val="1"/>
                <c:pt idx="0">
                  <c:v>Ethanol</c:v>
                </c:pt>
              </c:strCache>
            </c:strRef>
          </c:tx>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Data'!$C$53:$AD$53</c:f>
              <c:numCache>
                <c:formatCode>_(* #,##0_);_(* \(#,##0\);_(* "-"??_);_(@_)</c:formatCode>
                <c:ptCount val="28"/>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836350</c:v>
                </c:pt>
                <c:pt idx="21">
                  <c:v>857168</c:v>
                </c:pt>
                <c:pt idx="22">
                  <c:v>919750</c:v>
                </c:pt>
                <c:pt idx="23">
                  <c:v>906417</c:v>
                </c:pt>
                <c:pt idx="24">
                  <c:v>782691</c:v>
                </c:pt>
                <c:pt idx="25">
                  <c:v>856950</c:v>
                </c:pt>
                <c:pt idx="26">
                  <c:v>931601</c:v>
                </c:pt>
                <c:pt idx="27">
                  <c:v>916634</c:v>
                </c:pt>
              </c:numCache>
            </c:numRef>
          </c:val>
          <c:smooth val="0"/>
          <c:extLst>
            <c:ext xmlns:c16="http://schemas.microsoft.com/office/drawing/2014/chart" uri="{C3380CC4-5D6E-409C-BE32-E72D297353CC}">
              <c16:uniqueId val="{00000000-AF9A-4666-80AC-D405F9E036B0}"/>
            </c:ext>
          </c:extLst>
        </c:ser>
        <c:ser>
          <c:idx val="12"/>
          <c:order val="1"/>
          <c:tx>
            <c:strRef>
              <c:f>'Graph Data'!$A$54</c:f>
              <c:strCache>
                <c:ptCount val="1"/>
                <c:pt idx="0">
                  <c:v>Electricity</c:v>
                </c:pt>
              </c:strCache>
            </c:strRef>
          </c:tx>
          <c:spPr>
            <a:ln>
              <a:prstDash val="sysDot"/>
            </a:ln>
          </c:spPr>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Data'!$C$54:$AD$54</c:f>
              <c:numCache>
                <c:formatCode>_(* #,##0_);_(* \(#,##0\);_(* "-"??_);_(@_)</c:formatCode>
                <c:ptCount val="28"/>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207546</c:v>
                </c:pt>
                <c:pt idx="21">
                  <c:v>217192</c:v>
                </c:pt>
                <c:pt idx="22">
                  <c:v>226683</c:v>
                </c:pt>
                <c:pt idx="23">
                  <c:v>258385</c:v>
                </c:pt>
                <c:pt idx="24">
                  <c:v>292620</c:v>
                </c:pt>
                <c:pt idx="25">
                  <c:v>295974</c:v>
                </c:pt>
                <c:pt idx="26">
                  <c:v>303385</c:v>
                </c:pt>
                <c:pt idx="27">
                  <c:v>324060</c:v>
                </c:pt>
              </c:numCache>
            </c:numRef>
          </c:val>
          <c:smooth val="0"/>
          <c:extLst>
            <c:ext xmlns:c16="http://schemas.microsoft.com/office/drawing/2014/chart" uri="{C3380CC4-5D6E-409C-BE32-E72D297353CC}">
              <c16:uniqueId val="{00000001-AF9A-4666-80AC-D405F9E036B0}"/>
            </c:ext>
          </c:extLst>
        </c:ser>
        <c:ser>
          <c:idx val="10"/>
          <c:order val="2"/>
          <c:tx>
            <c:strRef>
              <c:f>'Graph Data'!$A$55</c:f>
              <c:strCache>
                <c:ptCount val="1"/>
                <c:pt idx="0">
                  <c:v>Fossil Natural Gas</c:v>
                </c:pt>
              </c:strCache>
            </c:strRef>
          </c:tx>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Data'!$C$55:$AD$55</c:f>
              <c:numCache>
                <c:formatCode>_(* #,##0_);_(* \(#,##0\);_(* "-"??_);_(@_)</c:formatCode>
                <c:ptCount val="28"/>
                <c:pt idx="0">
                  <c:v>39934</c:v>
                </c:pt>
                <c:pt idx="1">
                  <c:v>42169</c:v>
                </c:pt>
                <c:pt idx="2">
                  <c:v>41443</c:v>
                </c:pt>
                <c:pt idx="3">
                  <c:v>40844</c:v>
                </c:pt>
                <c:pt idx="4">
                  <c:v>40226</c:v>
                </c:pt>
                <c:pt idx="5">
                  <c:v>43158</c:v>
                </c:pt>
                <c:pt idx="6">
                  <c:v>49942</c:v>
                </c:pt>
                <c:pt idx="7">
                  <c:v>49844</c:v>
                </c:pt>
                <c:pt idx="8">
                  <c:v>59246</c:v>
                </c:pt>
                <c:pt idx="9">
                  <c:v>58052</c:v>
                </c:pt>
                <c:pt idx="10">
                  <c:v>50834</c:v>
                </c:pt>
                <c:pt idx="11">
                  <c:v>53816</c:v>
                </c:pt>
                <c:pt idx="12">
                  <c:v>57704</c:v>
                </c:pt>
                <c:pt idx="13">
                  <c:v>70435</c:v>
                </c:pt>
                <c:pt idx="14">
                  <c:v>60886</c:v>
                </c:pt>
                <c:pt idx="15">
                  <c:v>58340</c:v>
                </c:pt>
                <c:pt idx="16">
                  <c:v>54423</c:v>
                </c:pt>
                <c:pt idx="17">
                  <c:v>43984</c:v>
                </c:pt>
                <c:pt idx="18">
                  <c:v>42638</c:v>
                </c:pt>
                <c:pt idx="19">
                  <c:v>40464</c:v>
                </c:pt>
                <c:pt idx="20">
                  <c:v>39883</c:v>
                </c:pt>
                <c:pt idx="21">
                  <c:v>41523</c:v>
                </c:pt>
                <c:pt idx="22">
                  <c:v>40001</c:v>
                </c:pt>
                <c:pt idx="23">
                  <c:v>37812</c:v>
                </c:pt>
                <c:pt idx="24">
                  <c:v>16032</c:v>
                </c:pt>
                <c:pt idx="25">
                  <c:v>14344</c:v>
                </c:pt>
                <c:pt idx="26">
                  <c:v>14351</c:v>
                </c:pt>
                <c:pt idx="27">
                  <c:v>14592</c:v>
                </c:pt>
              </c:numCache>
            </c:numRef>
          </c:val>
          <c:smooth val="0"/>
          <c:extLst>
            <c:ext xmlns:c16="http://schemas.microsoft.com/office/drawing/2014/chart" uri="{C3380CC4-5D6E-409C-BE32-E72D297353CC}">
              <c16:uniqueId val="{00000002-AF9A-4666-80AC-D405F9E036B0}"/>
            </c:ext>
          </c:extLst>
        </c:ser>
        <c:ser>
          <c:idx val="11"/>
          <c:order val="3"/>
          <c:tx>
            <c:strRef>
              <c:f>'Graph Data'!$A$56</c:f>
              <c:strCache>
                <c:ptCount val="1"/>
                <c:pt idx="0">
                  <c:v>Biomethane</c:v>
                </c:pt>
              </c:strCache>
            </c:strRef>
          </c:tx>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Data'!$C$56:$AD$56</c:f>
              <c:numCache>
                <c:formatCode>_(* #,##0_);_(* \(#,##0\);_(* "-"??_);_(@_)</c:formatCode>
                <c:ptCount val="28"/>
                <c:pt idx="0">
                  <c:v>2212</c:v>
                </c:pt>
                <c:pt idx="1">
                  <c:v>3069</c:v>
                </c:pt>
                <c:pt idx="2">
                  <c:v>4960</c:v>
                </c:pt>
                <c:pt idx="3">
                  <c:v>4474</c:v>
                </c:pt>
                <c:pt idx="4">
                  <c:v>4367</c:v>
                </c:pt>
                <c:pt idx="5">
                  <c:v>4221</c:v>
                </c:pt>
                <c:pt idx="6">
                  <c:v>3577</c:v>
                </c:pt>
                <c:pt idx="7">
                  <c:v>2680</c:v>
                </c:pt>
                <c:pt idx="8">
                  <c:v>4240</c:v>
                </c:pt>
                <c:pt idx="9">
                  <c:v>5180</c:v>
                </c:pt>
                <c:pt idx="10">
                  <c:v>49115</c:v>
                </c:pt>
                <c:pt idx="11">
                  <c:v>39534</c:v>
                </c:pt>
                <c:pt idx="12">
                  <c:v>41704</c:v>
                </c:pt>
                <c:pt idx="13">
                  <c:v>37832</c:v>
                </c:pt>
                <c:pt idx="14">
                  <c:v>72480</c:v>
                </c:pt>
                <c:pt idx="15">
                  <c:v>87230</c:v>
                </c:pt>
                <c:pt idx="16">
                  <c:v>101324</c:v>
                </c:pt>
                <c:pt idx="17">
                  <c:v>150581</c:v>
                </c:pt>
                <c:pt idx="18">
                  <c:v>172350</c:v>
                </c:pt>
                <c:pt idx="19">
                  <c:v>175955</c:v>
                </c:pt>
                <c:pt idx="20">
                  <c:v>190635</c:v>
                </c:pt>
                <c:pt idx="21">
                  <c:v>196874</c:v>
                </c:pt>
                <c:pt idx="22">
                  <c:v>154994</c:v>
                </c:pt>
                <c:pt idx="23">
                  <c:v>150891</c:v>
                </c:pt>
                <c:pt idx="24">
                  <c:v>136639</c:v>
                </c:pt>
                <c:pt idx="25">
                  <c:v>173392</c:v>
                </c:pt>
                <c:pt idx="26">
                  <c:v>185167</c:v>
                </c:pt>
                <c:pt idx="27">
                  <c:v>185603</c:v>
                </c:pt>
              </c:numCache>
            </c:numRef>
          </c:val>
          <c:smooth val="0"/>
          <c:extLst>
            <c:ext xmlns:c16="http://schemas.microsoft.com/office/drawing/2014/chart" uri="{C3380CC4-5D6E-409C-BE32-E72D297353CC}">
              <c16:uniqueId val="{00000003-AF9A-4666-80AC-D405F9E036B0}"/>
            </c:ext>
          </c:extLst>
        </c:ser>
        <c:ser>
          <c:idx val="0"/>
          <c:order val="4"/>
          <c:tx>
            <c:strRef>
              <c:f>'Graph Data'!$A$57</c:f>
              <c:strCache>
                <c:ptCount val="1"/>
                <c:pt idx="0">
                  <c:v>Biodiesel</c:v>
                </c:pt>
              </c:strCache>
            </c:strRef>
          </c:tx>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Data'!$C$57:$AD$57</c:f>
              <c:numCache>
                <c:formatCode>_(* #,##0_);_(* \(#,##0\);_(* "-"??_);_(@_)</c:formatCode>
                <c:ptCount val="28"/>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310822</c:v>
                </c:pt>
                <c:pt idx="25">
                  <c:v>327904</c:v>
                </c:pt>
                <c:pt idx="26">
                  <c:v>393493</c:v>
                </c:pt>
                <c:pt idx="27">
                  <c:v>359951</c:v>
                </c:pt>
              </c:numCache>
            </c:numRef>
          </c:val>
          <c:smooth val="0"/>
          <c:extLst>
            <c:ext xmlns:c16="http://schemas.microsoft.com/office/drawing/2014/chart" uri="{C3380CC4-5D6E-409C-BE32-E72D297353CC}">
              <c16:uniqueId val="{00000004-AF9A-4666-80AC-D405F9E036B0}"/>
            </c:ext>
          </c:extLst>
        </c:ser>
        <c:ser>
          <c:idx val="9"/>
          <c:order val="5"/>
          <c:tx>
            <c:strRef>
              <c:f>'Graph Data'!$A$58</c:f>
              <c:strCache>
                <c:ptCount val="1"/>
                <c:pt idx="0">
                  <c:v>Renewable Diesel </c:v>
                </c:pt>
              </c:strCache>
            </c:strRef>
          </c:tx>
          <c:spPr>
            <a:ln>
              <a:prstDash val="sysDash"/>
            </a:ln>
          </c:spPr>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Data'!$C$58:$AD$58</c:f>
              <c:numCache>
                <c:formatCode>_(* #,##0_);_(* \(#,##0\);_(* "-"??_);_(@_)</c:formatCode>
                <c:ptCount val="28"/>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numCache>
            </c:numRef>
          </c:val>
          <c:smooth val="0"/>
          <c:extLst>
            <c:ext xmlns:c16="http://schemas.microsoft.com/office/drawing/2014/chart" uri="{C3380CC4-5D6E-409C-BE32-E72D297353CC}">
              <c16:uniqueId val="{00000005-AF9A-4666-80AC-D405F9E036B0}"/>
            </c:ext>
          </c:extLst>
        </c:ser>
        <c:ser>
          <c:idx val="13"/>
          <c:order val="6"/>
          <c:tx>
            <c:strRef>
              <c:f>'Graph Data'!$A$59</c:f>
              <c:strCache>
                <c:ptCount val="1"/>
                <c:pt idx="0">
                  <c:v>Other (CARBOB, Diesel, Hydrogen, Innovative Crude &amp; Low Complexity / Low Energy Use Refining)</c:v>
                </c:pt>
              </c:strCache>
            </c:strRef>
          </c:tx>
          <c:marker>
            <c:symbol val="none"/>
          </c:marker>
          <c:cat>
            <c:strRef>
              <c:f>'Graph Data'!$C$52:$AD$52</c:f>
              <c:strCache>
                <c:ptCount val="2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strCache>
            </c:strRef>
          </c:cat>
          <c:val>
            <c:numRef>
              <c:f>'Graph Data'!$C$59:$AD$59</c:f>
              <c:numCache>
                <c:formatCode>_(* #,##0_);_(* \(#,##0\);_(* "-"??_);_(@_)</c:formatCode>
                <c:ptCount val="28"/>
                <c:pt idx="0">
                  <c:v>76</c:v>
                </c:pt>
                <c:pt idx="1">
                  <c:v>1415</c:v>
                </c:pt>
                <c:pt idx="2">
                  <c:v>1343</c:v>
                </c:pt>
                <c:pt idx="3">
                  <c:v>184</c:v>
                </c:pt>
                <c:pt idx="4">
                  <c:v>993</c:v>
                </c:pt>
                <c:pt idx="5">
                  <c:v>2621</c:v>
                </c:pt>
                <c:pt idx="6">
                  <c:v>123</c:v>
                </c:pt>
                <c:pt idx="7">
                  <c:v>86</c:v>
                </c:pt>
                <c:pt idx="8">
                  <c:v>3774</c:v>
                </c:pt>
                <c:pt idx="9">
                  <c:v>4220</c:v>
                </c:pt>
                <c:pt idx="10">
                  <c:v>806</c:v>
                </c:pt>
                <c:pt idx="11">
                  <c:v>488</c:v>
                </c:pt>
                <c:pt idx="12">
                  <c:v>1109</c:v>
                </c:pt>
                <c:pt idx="13">
                  <c:v>6819</c:v>
                </c:pt>
                <c:pt idx="14">
                  <c:v>12025</c:v>
                </c:pt>
                <c:pt idx="15">
                  <c:v>37</c:v>
                </c:pt>
                <c:pt idx="16">
                  <c:v>4617</c:v>
                </c:pt>
                <c:pt idx="17">
                  <c:v>2664</c:v>
                </c:pt>
                <c:pt idx="18">
                  <c:v>4359</c:v>
                </c:pt>
                <c:pt idx="19">
                  <c:v>1696</c:v>
                </c:pt>
                <c:pt idx="20">
                  <c:v>38980</c:v>
                </c:pt>
                <c:pt idx="21">
                  <c:v>51284</c:v>
                </c:pt>
                <c:pt idx="22">
                  <c:v>58001</c:v>
                </c:pt>
                <c:pt idx="23">
                  <c:v>45118</c:v>
                </c:pt>
                <c:pt idx="24">
                  <c:v>29598</c:v>
                </c:pt>
                <c:pt idx="25">
                  <c:v>50487</c:v>
                </c:pt>
                <c:pt idx="26">
                  <c:v>21737</c:v>
                </c:pt>
                <c:pt idx="27">
                  <c:v>13309</c:v>
                </c:pt>
              </c:numCache>
            </c:numRef>
          </c:val>
          <c:smooth val="0"/>
          <c:extLst>
            <c:ext xmlns:c16="http://schemas.microsoft.com/office/drawing/2014/chart" uri="{C3380CC4-5D6E-409C-BE32-E72D297353CC}">
              <c16:uniqueId val="{00000006-AF9A-4666-80AC-D405F9E036B0}"/>
            </c:ext>
          </c:extLst>
        </c:ser>
        <c:dLbls>
          <c:showLegendKey val="0"/>
          <c:showVal val="0"/>
          <c:showCatName val="0"/>
          <c:showSerName val="0"/>
          <c:showPercent val="0"/>
          <c:showBubbleSize val="0"/>
        </c:dLbls>
        <c:smooth val="0"/>
        <c:axId val="80141312"/>
        <c:axId val="80143104"/>
      </c:lineChart>
      <c:catAx>
        <c:axId val="80141312"/>
        <c:scaling>
          <c:orientation val="minMax"/>
        </c:scaling>
        <c:delete val="0"/>
        <c:axPos val="b"/>
        <c:numFmt formatCode="General" sourceLinked="1"/>
        <c:majorTickMark val="out"/>
        <c:minorTickMark val="none"/>
        <c:tickLblPos val="low"/>
        <c:crossAx val="80143104"/>
        <c:crosses val="autoZero"/>
        <c:auto val="1"/>
        <c:lblAlgn val="ctr"/>
        <c:lblOffset val="100"/>
        <c:tickLblSkip val="1"/>
        <c:tickMarkSkip val="1"/>
        <c:noMultiLvlLbl val="0"/>
      </c:catAx>
      <c:valAx>
        <c:axId val="80143104"/>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0141312"/>
        <c:crosses val="autoZero"/>
        <c:crossBetween val="between"/>
      </c:valAx>
    </c:plotArea>
    <c:legend>
      <c:legendPos val="r"/>
      <c:layout>
        <c:manualLayout>
          <c:xMode val="edge"/>
          <c:yMode val="edge"/>
          <c:x val="0.7611814318189305"/>
          <c:y val="0.13281520904967517"/>
          <c:w val="0.23005490945430984"/>
          <c:h val="0.7668546625818994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9525</xdr:colOff>
      <xdr:row>86</xdr:row>
      <xdr:rowOff>123825</xdr:rowOff>
    </xdr:from>
    <xdr:to>
      <xdr:col>5</xdr:col>
      <xdr:colOff>190501</xdr:colOff>
      <xdr:row>103</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552450</xdr:colOff>
      <xdr:row>86</xdr:row>
      <xdr:rowOff>133350</xdr:rowOff>
    </xdr:from>
    <xdr:to>
      <xdr:col>9</xdr:col>
      <xdr:colOff>1209676</xdr:colOff>
      <xdr:row>103</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86</xdr:row>
      <xdr:rowOff>123825</xdr:rowOff>
    </xdr:from>
    <xdr:to>
      <xdr:col>14</xdr:col>
      <xdr:colOff>666751</xdr:colOff>
      <xdr:row>103</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105</xdr:row>
      <xdr:rowOff>9525</xdr:rowOff>
    </xdr:from>
    <xdr:to>
      <xdr:col>5</xdr:col>
      <xdr:colOff>190501</xdr:colOff>
      <xdr:row>119</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581025</xdr:colOff>
      <xdr:row>104</xdr:row>
      <xdr:rowOff>114300</xdr:rowOff>
    </xdr:from>
    <xdr:to>
      <xdr:col>9</xdr:col>
      <xdr:colOff>1238251</xdr:colOff>
      <xdr:row>118</xdr:row>
      <xdr:rowOff>114299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552450</xdr:colOff>
      <xdr:row>21</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21</xdr:row>
      <xdr:rowOff>171450</xdr:rowOff>
    </xdr:from>
    <xdr:to>
      <xdr:col>14</xdr:col>
      <xdr:colOff>171450</xdr:colOff>
      <xdr:row>45</xdr:row>
      <xdr:rowOff>99060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46</xdr:row>
      <xdr:rowOff>142875</xdr:rowOff>
    </xdr:from>
    <xdr:to>
      <xdr:col>14</xdr:col>
      <xdr:colOff>485775</xdr:colOff>
      <xdr:row>73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12</xdr:col>
      <xdr:colOff>104775</xdr:colOff>
      <xdr:row>64</xdr:row>
      <xdr:rowOff>152400</xdr:rowOff>
    </xdr:from>
    <xdr:ext cx="184731" cy="264560"/>
    <xdr:sp macro="" textlink="">
      <xdr:nvSpPr>
        <xdr:cNvPr id="5" name="TextBox 4"/>
        <xdr:cNvSpPr txBox="1"/>
      </xdr:nvSpPr>
      <xdr:spPr>
        <a:xfrm>
          <a:off x="74199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527049</xdr:colOff>
      <xdr:row>70</xdr:row>
      <xdr:rowOff>174625</xdr:rowOff>
    </xdr:from>
    <xdr:to>
      <xdr:col>14</xdr:col>
      <xdr:colOff>403224</xdr:colOff>
      <xdr:row>72</xdr:row>
      <xdr:rowOff>117475</xdr:rowOff>
    </xdr:to>
    <xdr:sp macro="" textlink="">
      <xdr:nvSpPr>
        <xdr:cNvPr id="6" name="Text Box 2"/>
        <xdr:cNvSpPr txBox="1">
          <a:spLocks noChangeArrowheads="1"/>
        </xdr:cNvSpPr>
      </xdr:nvSpPr>
      <xdr:spPr bwMode="auto">
        <a:xfrm>
          <a:off x="7581899" y="13065125"/>
          <a:ext cx="1800225" cy="311150"/>
        </a:xfrm>
        <a:prstGeom prst="rect">
          <a:avLst/>
        </a:prstGeom>
        <a:solidFill>
          <a:srgbClr val="FFFFFF"/>
        </a:solidFill>
        <a:ln w="9525">
          <a:solidFill>
            <a:schemeClr val="bg1">
              <a:lumMod val="75000"/>
            </a:schemeClr>
          </a:solidFill>
          <a:prstDash val="sysDash"/>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US" sz="700" i="1">
              <a:effectLst/>
              <a:latin typeface="Arial" panose="020B0604020202020204" pitchFamily="34" charset="0"/>
              <a:ea typeface="Calibri" panose="020F0502020204030204" pitchFamily="34" charset="0"/>
              <a:cs typeface="Times New Roman" panose="02020603050405020304" pitchFamily="18" charset="0"/>
            </a:rPr>
            <a:t>[2017 Low</a:t>
          </a:r>
          <a:r>
            <a:rPr lang="en-US" sz="700" i="1" baseline="0">
              <a:effectLst/>
              <a:latin typeface="Arial" panose="020B0604020202020204" pitchFamily="34" charset="0"/>
              <a:ea typeface="Calibri" panose="020F0502020204030204" pitchFamily="34" charset="0"/>
              <a:cs typeface="Times New Roman" panose="02020603050405020304" pitchFamily="18" charset="0"/>
            </a:rPr>
            <a:t> Complexity / Low Energy Use Refining credits </a:t>
          </a:r>
          <a:r>
            <a:rPr lang="en-US" sz="700" i="1">
              <a:effectLst/>
              <a:latin typeface="Arial" panose="020B0604020202020204" pitchFamily="34" charset="0"/>
              <a:ea typeface="Calibri" panose="020F0502020204030204" pitchFamily="34" charset="0"/>
              <a:cs typeface="Times New Roman" panose="02020603050405020304" pitchFamily="18" charset="0"/>
            </a:rPr>
            <a:t> not included]</a:t>
          </a:r>
          <a:endParaRPr lang="en-US" sz="1200" i="1">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abSelected="1" zoomScale="70" zoomScaleNormal="70" workbookViewId="0"/>
  </sheetViews>
  <sheetFormatPr defaultColWidth="9" defaultRowHeight="15" x14ac:dyDescent="0.25"/>
  <cols>
    <col min="1" max="1" width="9" style="11"/>
    <col min="2" max="2" width="22.140625" style="11" customWidth="1"/>
    <col min="3" max="16384" width="9" style="11"/>
  </cols>
  <sheetData>
    <row r="1" spans="1:24" ht="18" x14ac:dyDescent="0.25">
      <c r="A1" s="9" t="s">
        <v>83</v>
      </c>
      <c r="B1" s="10"/>
      <c r="C1" s="10"/>
      <c r="D1" s="10"/>
      <c r="E1" s="10"/>
      <c r="F1" s="10"/>
      <c r="G1" s="10"/>
      <c r="H1" s="10"/>
    </row>
    <row r="2" spans="1:24" x14ac:dyDescent="0.25">
      <c r="A2" s="10" t="s">
        <v>84</v>
      </c>
      <c r="B2" s="10"/>
      <c r="C2" s="10"/>
      <c r="D2" s="10"/>
      <c r="E2" s="10"/>
      <c r="F2" s="10"/>
      <c r="G2" s="10"/>
      <c r="H2" s="10"/>
    </row>
    <row r="3" spans="1:24" x14ac:dyDescent="0.25">
      <c r="A3" s="10"/>
      <c r="B3" s="10"/>
      <c r="C3" s="10"/>
      <c r="D3" s="10"/>
      <c r="E3" s="10"/>
      <c r="F3" s="10"/>
      <c r="G3" s="10"/>
      <c r="H3" s="10"/>
    </row>
    <row r="4" spans="1:24" x14ac:dyDescent="0.25">
      <c r="A4" s="12" t="s">
        <v>85</v>
      </c>
      <c r="B4" s="10"/>
      <c r="C4" s="10"/>
      <c r="D4" s="10"/>
      <c r="E4" s="10"/>
      <c r="F4" s="10"/>
      <c r="G4" s="10"/>
      <c r="H4" s="10"/>
    </row>
    <row r="5" spans="1:24" x14ac:dyDescent="0.25">
      <c r="A5" s="10" t="s">
        <v>86</v>
      </c>
      <c r="B5" s="10"/>
      <c r="C5" s="10"/>
      <c r="D5" s="10"/>
      <c r="E5" s="10"/>
      <c r="F5" s="10"/>
      <c r="G5" s="10"/>
      <c r="H5" s="10"/>
    </row>
    <row r="6" spans="1:24" x14ac:dyDescent="0.25">
      <c r="A6" s="10" t="s">
        <v>87</v>
      </c>
      <c r="B6" s="10"/>
      <c r="C6" s="10"/>
      <c r="D6" s="10"/>
      <c r="E6" s="10"/>
      <c r="F6" s="10"/>
      <c r="G6" s="10"/>
      <c r="H6" s="10"/>
    </row>
    <row r="7" spans="1:24" ht="31.5" customHeight="1" x14ac:dyDescent="0.25">
      <c r="A7" s="38" t="s">
        <v>88</v>
      </c>
      <c r="B7" s="38"/>
      <c r="C7" s="38"/>
      <c r="D7" s="38"/>
      <c r="E7" s="38"/>
      <c r="F7" s="38"/>
      <c r="G7" s="38"/>
      <c r="H7" s="38"/>
      <c r="I7" s="38"/>
      <c r="J7" s="38"/>
      <c r="K7" s="38"/>
      <c r="L7" s="38"/>
      <c r="M7" s="38"/>
      <c r="N7" s="38"/>
      <c r="O7" s="38"/>
      <c r="P7" s="38"/>
      <c r="Q7" s="38"/>
      <c r="R7" s="38"/>
      <c r="S7" s="38"/>
      <c r="T7" s="38"/>
      <c r="U7" s="38"/>
      <c r="V7" s="38"/>
      <c r="W7" s="38"/>
      <c r="X7" s="38"/>
    </row>
    <row r="8" spans="1:24" x14ac:dyDescent="0.25">
      <c r="A8" s="10" t="s">
        <v>89</v>
      </c>
      <c r="B8" s="10"/>
      <c r="C8" s="10"/>
      <c r="D8" s="10"/>
      <c r="E8" s="10"/>
      <c r="F8" s="10"/>
      <c r="G8" s="10"/>
      <c r="H8" s="10"/>
    </row>
    <row r="9" spans="1:24" x14ac:dyDescent="0.25">
      <c r="A9" s="10"/>
      <c r="B9" s="10"/>
      <c r="C9" s="10"/>
      <c r="D9" s="10"/>
      <c r="E9" s="10"/>
      <c r="F9" s="10"/>
      <c r="G9" s="10"/>
      <c r="H9" s="10"/>
    </row>
    <row r="10" spans="1:24" ht="26.25" customHeight="1" x14ac:dyDescent="0.25">
      <c r="A10" s="39" t="s">
        <v>90</v>
      </c>
      <c r="B10" s="39"/>
      <c r="C10" s="39" t="s">
        <v>91</v>
      </c>
      <c r="D10" s="39"/>
      <c r="E10" s="10"/>
      <c r="F10" s="10"/>
      <c r="G10" s="10"/>
      <c r="H10" s="10"/>
    </row>
    <row r="11" spans="1:24" x14ac:dyDescent="0.25">
      <c r="A11" s="40" t="s">
        <v>92</v>
      </c>
      <c r="B11" s="40"/>
      <c r="C11" s="40" t="s">
        <v>93</v>
      </c>
      <c r="D11" s="40"/>
      <c r="E11" s="10"/>
      <c r="F11" s="10"/>
      <c r="G11" s="10"/>
      <c r="H11" s="10"/>
    </row>
    <row r="12" spans="1:24" x14ac:dyDescent="0.25">
      <c r="A12" s="41" t="s">
        <v>94</v>
      </c>
      <c r="B12" s="41"/>
      <c r="C12" s="41" t="s">
        <v>95</v>
      </c>
      <c r="D12" s="41"/>
      <c r="E12" s="10"/>
      <c r="F12" s="10"/>
      <c r="G12" s="10"/>
      <c r="H12" s="10"/>
    </row>
    <row r="13" spans="1:24" x14ac:dyDescent="0.25">
      <c r="A13" s="40" t="s">
        <v>96</v>
      </c>
      <c r="B13" s="40"/>
      <c r="C13" s="40" t="s">
        <v>97</v>
      </c>
      <c r="D13" s="40"/>
      <c r="E13" s="10"/>
      <c r="F13" s="10"/>
      <c r="G13" s="10"/>
      <c r="H13" s="10"/>
    </row>
    <row r="14" spans="1:24" ht="15" customHeight="1" x14ac:dyDescent="0.25">
      <c r="A14" s="40" t="s">
        <v>98</v>
      </c>
      <c r="B14" s="40"/>
      <c r="C14" s="40" t="s">
        <v>99</v>
      </c>
      <c r="D14" s="40"/>
      <c r="E14" s="10"/>
      <c r="F14" s="10"/>
      <c r="G14" s="10"/>
      <c r="H14" s="10"/>
    </row>
    <row r="15" spans="1:24" x14ac:dyDescent="0.25">
      <c r="A15" s="40" t="s">
        <v>100</v>
      </c>
      <c r="B15" s="40"/>
      <c r="C15" s="40" t="s">
        <v>101</v>
      </c>
      <c r="D15" s="40"/>
      <c r="E15" s="10"/>
      <c r="F15" s="10"/>
      <c r="G15" s="10"/>
      <c r="H15" s="10"/>
    </row>
    <row r="16" spans="1:24" x14ac:dyDescent="0.25">
      <c r="A16" s="41" t="s">
        <v>102</v>
      </c>
      <c r="B16" s="41"/>
      <c r="C16" s="41" t="s">
        <v>103</v>
      </c>
      <c r="D16" s="41"/>
      <c r="E16" s="10"/>
      <c r="F16" s="10"/>
      <c r="G16" s="10"/>
      <c r="H16" s="10"/>
    </row>
    <row r="17" spans="1:24" x14ac:dyDescent="0.25">
      <c r="A17" s="40" t="s">
        <v>104</v>
      </c>
      <c r="B17" s="40"/>
      <c r="C17" s="40" t="s">
        <v>105</v>
      </c>
      <c r="D17" s="40"/>
      <c r="E17" s="10"/>
      <c r="F17" s="10"/>
      <c r="G17" s="10"/>
      <c r="H17" s="10"/>
    </row>
    <row r="18" spans="1:24" x14ac:dyDescent="0.25">
      <c r="A18" s="41" t="s">
        <v>106</v>
      </c>
      <c r="B18" s="42"/>
      <c r="C18" s="41" t="s">
        <v>107</v>
      </c>
      <c r="D18" s="41"/>
      <c r="E18" s="10"/>
      <c r="F18" s="10"/>
      <c r="G18" s="10"/>
      <c r="H18" s="10"/>
    </row>
    <row r="19" spans="1:24" x14ac:dyDescent="0.25">
      <c r="A19" s="41" t="s">
        <v>108</v>
      </c>
      <c r="B19" s="41"/>
      <c r="C19" s="41" t="s">
        <v>109</v>
      </c>
      <c r="D19" s="41"/>
      <c r="E19" s="10"/>
      <c r="F19" s="10"/>
      <c r="G19" s="10"/>
      <c r="H19" s="10"/>
    </row>
    <row r="20" spans="1:24" x14ac:dyDescent="0.25">
      <c r="A20" s="40" t="s">
        <v>110</v>
      </c>
      <c r="B20" s="40"/>
      <c r="C20" s="40" t="s">
        <v>111</v>
      </c>
      <c r="D20" s="40"/>
      <c r="E20" s="10"/>
      <c r="F20" s="10"/>
      <c r="G20" s="10"/>
      <c r="H20" s="10"/>
    </row>
    <row r="21" spans="1:24" x14ac:dyDescent="0.25">
      <c r="A21" s="40" t="s">
        <v>112</v>
      </c>
      <c r="B21" s="40"/>
      <c r="C21" s="40" t="s">
        <v>113</v>
      </c>
      <c r="D21" s="40"/>
      <c r="E21" s="10"/>
      <c r="F21" s="10"/>
      <c r="G21" s="10"/>
      <c r="H21" s="10"/>
    </row>
    <row r="22" spans="1:24" x14ac:dyDescent="0.25">
      <c r="A22" s="10"/>
      <c r="B22" s="10"/>
      <c r="C22" s="10"/>
      <c r="D22" s="10"/>
      <c r="E22" s="10"/>
      <c r="F22" s="10"/>
      <c r="G22" s="10"/>
      <c r="H22" s="10"/>
    </row>
    <row r="23" spans="1:24" x14ac:dyDescent="0.25">
      <c r="A23" s="10" t="s">
        <v>114</v>
      </c>
      <c r="B23" s="10"/>
      <c r="C23" s="10"/>
      <c r="D23" s="10"/>
      <c r="E23" s="10"/>
      <c r="F23" s="10"/>
      <c r="G23" s="10"/>
      <c r="H23" s="10"/>
      <c r="N23" s="13" t="s">
        <v>115</v>
      </c>
    </row>
    <row r="24" spans="1:24" x14ac:dyDescent="0.25">
      <c r="A24" s="10" t="s">
        <v>116</v>
      </c>
      <c r="B24" s="10"/>
      <c r="C24" s="10"/>
      <c r="D24" s="10"/>
      <c r="E24" s="10"/>
      <c r="F24" s="10"/>
      <c r="G24" s="10"/>
      <c r="H24" s="10"/>
    </row>
    <row r="25" spans="1:24" x14ac:dyDescent="0.25">
      <c r="A25" s="10" t="s">
        <v>117</v>
      </c>
      <c r="B25" s="10"/>
      <c r="C25" s="10"/>
      <c r="D25" s="10"/>
      <c r="E25" s="10"/>
      <c r="F25" s="10"/>
      <c r="G25" s="10"/>
      <c r="H25" s="10"/>
    </row>
    <row r="26" spans="1:24" x14ac:dyDescent="0.25">
      <c r="A26" s="10" t="s">
        <v>118</v>
      </c>
      <c r="B26" s="10"/>
      <c r="C26" s="10"/>
      <c r="D26" s="10"/>
      <c r="E26" s="10"/>
      <c r="F26" s="10"/>
      <c r="G26" s="10"/>
      <c r="H26" s="10"/>
    </row>
    <row r="27" spans="1:24" x14ac:dyDescent="0.25">
      <c r="A27" s="10" t="s">
        <v>119</v>
      </c>
      <c r="B27" s="10"/>
      <c r="C27" s="10"/>
      <c r="D27" s="10"/>
      <c r="E27" s="10"/>
      <c r="F27" s="10"/>
      <c r="G27" s="10"/>
      <c r="H27" s="10"/>
    </row>
    <row r="28" spans="1:24" ht="44.1" customHeight="1" x14ac:dyDescent="0.25">
      <c r="A28" s="38" t="s">
        <v>181</v>
      </c>
      <c r="B28" s="38"/>
      <c r="C28" s="38"/>
      <c r="D28" s="38"/>
      <c r="E28" s="38"/>
      <c r="F28" s="38"/>
      <c r="G28" s="38"/>
      <c r="H28" s="38"/>
      <c r="I28" s="38"/>
      <c r="J28" s="38"/>
      <c r="K28" s="38"/>
      <c r="L28" s="38"/>
      <c r="M28" s="38"/>
      <c r="N28" s="38"/>
      <c r="O28" s="38"/>
      <c r="P28" s="38"/>
      <c r="Q28" s="38"/>
      <c r="R28" s="38"/>
      <c r="S28" s="38"/>
      <c r="T28" s="38"/>
      <c r="U28" s="38"/>
      <c r="V28" s="38"/>
      <c r="W28" s="38"/>
      <c r="X28" s="38"/>
    </row>
    <row r="29" spans="1:24" x14ac:dyDescent="0.25">
      <c r="A29" s="10"/>
      <c r="B29" s="10"/>
      <c r="C29" s="10"/>
      <c r="D29" s="10"/>
      <c r="E29" s="10"/>
      <c r="F29" s="10"/>
      <c r="G29" s="10"/>
      <c r="H29" s="10"/>
    </row>
    <row r="30" spans="1:24" x14ac:dyDescent="0.25">
      <c r="A30" s="12" t="s">
        <v>120</v>
      </c>
      <c r="B30" s="10"/>
      <c r="C30" s="10"/>
      <c r="D30" s="10"/>
      <c r="E30" s="10"/>
      <c r="F30" s="10"/>
      <c r="G30" s="10"/>
      <c r="H30" s="10"/>
    </row>
    <row r="31" spans="1:24" x14ac:dyDescent="0.25">
      <c r="A31" s="10" t="s">
        <v>121</v>
      </c>
      <c r="B31" s="10"/>
      <c r="C31" s="10"/>
      <c r="D31" s="10"/>
      <c r="E31" s="10"/>
      <c r="F31" s="10"/>
      <c r="G31" s="10"/>
      <c r="H31" s="10"/>
    </row>
    <row r="32" spans="1:24" x14ac:dyDescent="0.25">
      <c r="A32" s="10" t="s">
        <v>87</v>
      </c>
      <c r="B32" s="10"/>
      <c r="C32" s="10"/>
      <c r="D32" s="10"/>
      <c r="E32" s="10"/>
      <c r="F32" s="10"/>
      <c r="G32" s="10"/>
      <c r="H32" s="10"/>
    </row>
    <row r="33" spans="1:8" x14ac:dyDescent="0.25">
      <c r="A33" s="10" t="s">
        <v>122</v>
      </c>
      <c r="B33" s="10"/>
      <c r="C33" s="10"/>
      <c r="D33" s="10"/>
      <c r="E33" s="10"/>
      <c r="F33" s="10"/>
      <c r="G33" s="10"/>
      <c r="H33" s="10"/>
    </row>
    <row r="34" spans="1:8" x14ac:dyDescent="0.25">
      <c r="A34" s="10"/>
      <c r="B34" s="10"/>
      <c r="C34" s="10"/>
      <c r="D34" s="10"/>
      <c r="E34" s="10"/>
      <c r="F34" s="10"/>
      <c r="G34" s="10"/>
      <c r="H34" s="10"/>
    </row>
    <row r="35" spans="1:8" x14ac:dyDescent="0.25">
      <c r="A35" s="10"/>
      <c r="B35" s="10"/>
      <c r="C35" s="10"/>
      <c r="D35" s="10"/>
      <c r="E35" s="10"/>
      <c r="F35" s="10"/>
      <c r="G35" s="10"/>
      <c r="H35" s="10"/>
    </row>
    <row r="36" spans="1:8" x14ac:dyDescent="0.25">
      <c r="A36" s="12" t="s">
        <v>123</v>
      </c>
      <c r="B36" s="10"/>
      <c r="C36" s="10"/>
      <c r="D36" s="10"/>
      <c r="E36" s="10"/>
      <c r="F36" s="10"/>
      <c r="G36" s="10"/>
      <c r="H36" s="10"/>
    </row>
    <row r="37" spans="1:8" x14ac:dyDescent="0.25">
      <c r="A37" s="10" t="s">
        <v>124</v>
      </c>
      <c r="B37" s="10"/>
      <c r="C37" s="10"/>
      <c r="D37" s="10"/>
      <c r="E37" s="10"/>
      <c r="F37" s="10"/>
      <c r="G37" s="10"/>
      <c r="H37" s="10"/>
    </row>
    <row r="38" spans="1:8" x14ac:dyDescent="0.25">
      <c r="A38" s="10" t="s">
        <v>125</v>
      </c>
      <c r="B38" s="10"/>
      <c r="C38" s="10"/>
      <c r="D38" s="10"/>
      <c r="E38" s="10"/>
      <c r="F38" s="10"/>
      <c r="G38" s="10"/>
      <c r="H38" s="10"/>
    </row>
    <row r="39" spans="1:8" x14ac:dyDescent="0.25">
      <c r="A39" s="10" t="s">
        <v>126</v>
      </c>
      <c r="B39" s="10"/>
      <c r="C39" s="10"/>
      <c r="D39" s="10"/>
      <c r="E39" s="10"/>
      <c r="F39" s="10"/>
      <c r="G39" s="10"/>
      <c r="H39" s="10"/>
    </row>
    <row r="40" spans="1:8" x14ac:dyDescent="0.25">
      <c r="A40" s="10"/>
      <c r="B40" s="10"/>
      <c r="C40" s="10"/>
      <c r="D40" s="10"/>
      <c r="E40" s="10"/>
      <c r="F40" s="10"/>
      <c r="G40" s="10"/>
      <c r="H40" s="10"/>
    </row>
    <row r="41" spans="1:8" x14ac:dyDescent="0.25">
      <c r="A41" s="12" t="s">
        <v>127</v>
      </c>
      <c r="B41" s="10"/>
      <c r="C41" s="10"/>
      <c r="D41" s="10"/>
      <c r="E41" s="10"/>
      <c r="F41" s="10"/>
      <c r="G41" s="10"/>
      <c r="H41" s="10"/>
    </row>
    <row r="42" spans="1:8" x14ac:dyDescent="0.25">
      <c r="A42" s="10"/>
      <c r="B42" s="10"/>
      <c r="C42" s="10"/>
      <c r="D42" s="10"/>
      <c r="E42" s="10"/>
      <c r="F42" s="10"/>
      <c r="G42" s="10"/>
      <c r="H42" s="10"/>
    </row>
    <row r="43" spans="1:8" x14ac:dyDescent="0.25">
      <c r="A43" s="10" t="s">
        <v>128</v>
      </c>
      <c r="B43" s="10"/>
      <c r="C43" s="10"/>
      <c r="D43" s="10"/>
      <c r="E43" s="10"/>
      <c r="F43" s="10"/>
      <c r="G43" s="10"/>
      <c r="H43" s="10"/>
    </row>
    <row r="44" spans="1:8" x14ac:dyDescent="0.25">
      <c r="A44" s="10" t="s">
        <v>129</v>
      </c>
      <c r="B44" s="10"/>
      <c r="C44" s="10"/>
      <c r="D44" s="10"/>
      <c r="E44" s="10"/>
      <c r="F44" s="10"/>
      <c r="G44" s="10"/>
      <c r="H44" s="10"/>
    </row>
    <row r="45" spans="1:8" x14ac:dyDescent="0.25">
      <c r="A45" s="10" t="s">
        <v>130</v>
      </c>
      <c r="B45" s="10"/>
      <c r="C45" s="10"/>
      <c r="D45" s="10"/>
      <c r="E45" s="10"/>
      <c r="F45" s="10"/>
      <c r="G45" s="10"/>
      <c r="H45" s="10"/>
    </row>
    <row r="46" spans="1:8" x14ac:dyDescent="0.25">
      <c r="A46" s="10" t="s">
        <v>131</v>
      </c>
      <c r="B46" s="10"/>
      <c r="C46" s="10"/>
      <c r="D46" s="10"/>
      <c r="E46" s="10"/>
      <c r="F46" s="10"/>
      <c r="G46" s="10"/>
      <c r="H46" s="10"/>
    </row>
    <row r="47" spans="1:8" x14ac:dyDescent="0.25">
      <c r="A47" s="10" t="s">
        <v>132</v>
      </c>
      <c r="B47" s="10"/>
      <c r="C47" s="10"/>
      <c r="D47" s="10"/>
      <c r="E47" s="10"/>
      <c r="F47" s="10"/>
      <c r="G47" s="10"/>
      <c r="H47" s="10"/>
    </row>
    <row r="48" spans="1:8" x14ac:dyDescent="0.25">
      <c r="A48" s="10" t="s">
        <v>133</v>
      </c>
      <c r="B48" s="10"/>
      <c r="C48" s="10"/>
      <c r="D48" s="10"/>
      <c r="E48" s="10"/>
      <c r="F48" s="10"/>
      <c r="G48" s="10"/>
      <c r="H48" s="10"/>
    </row>
    <row r="49" spans="1:8" x14ac:dyDescent="0.25">
      <c r="A49" s="10" t="s">
        <v>134</v>
      </c>
      <c r="B49" s="10"/>
      <c r="C49" s="10"/>
      <c r="D49" s="10"/>
      <c r="E49" s="10"/>
      <c r="F49" s="10"/>
      <c r="G49" s="10"/>
      <c r="H49" s="10"/>
    </row>
    <row r="50" spans="1:8" x14ac:dyDescent="0.25">
      <c r="A50" s="10" t="s">
        <v>135</v>
      </c>
      <c r="B50" s="10"/>
      <c r="C50" s="10"/>
      <c r="D50" s="10"/>
      <c r="E50" s="10"/>
      <c r="F50" s="10"/>
      <c r="G50" s="10"/>
      <c r="H50" s="10"/>
    </row>
    <row r="51" spans="1:8" x14ac:dyDescent="0.25">
      <c r="A51" s="10" t="s">
        <v>136</v>
      </c>
      <c r="B51" s="10"/>
      <c r="C51" s="10"/>
      <c r="D51" s="10"/>
      <c r="E51" s="10"/>
      <c r="F51" s="10"/>
      <c r="G51" s="10"/>
      <c r="H51" s="10"/>
    </row>
    <row r="52" spans="1:8" x14ac:dyDescent="0.25">
      <c r="A52" s="10"/>
      <c r="B52" s="10"/>
      <c r="C52" s="10"/>
      <c r="D52" s="10"/>
      <c r="E52" s="10"/>
      <c r="F52" s="10"/>
      <c r="G52" s="10"/>
      <c r="H52" s="10"/>
    </row>
    <row r="53" spans="1:8" x14ac:dyDescent="0.25">
      <c r="A53" s="12" t="s">
        <v>137</v>
      </c>
      <c r="B53" s="10"/>
      <c r="C53" s="10"/>
      <c r="D53" s="10"/>
      <c r="E53" s="10"/>
      <c r="F53" s="10"/>
      <c r="G53" s="10"/>
      <c r="H53" s="10"/>
    </row>
    <row r="54" spans="1:8" x14ac:dyDescent="0.25">
      <c r="A54" s="10" t="s">
        <v>138</v>
      </c>
      <c r="B54" s="10" t="s">
        <v>139</v>
      </c>
      <c r="C54" s="10"/>
      <c r="D54" s="10"/>
      <c r="E54" s="10"/>
      <c r="F54" s="10"/>
      <c r="G54" s="10"/>
      <c r="H54" s="10"/>
    </row>
    <row r="55" spans="1:8" x14ac:dyDescent="0.25">
      <c r="A55" s="10" t="s">
        <v>140</v>
      </c>
      <c r="B55" s="10" t="s">
        <v>141</v>
      </c>
      <c r="C55" s="10"/>
      <c r="D55" s="10"/>
      <c r="E55" s="10"/>
      <c r="F55" s="10"/>
      <c r="G55" s="10"/>
      <c r="H55" s="10"/>
    </row>
    <row r="56" spans="1:8" x14ac:dyDescent="0.25">
      <c r="A56" s="10" t="s">
        <v>142</v>
      </c>
      <c r="B56" s="10" t="s">
        <v>143</v>
      </c>
      <c r="C56" s="10"/>
      <c r="D56" s="10"/>
      <c r="E56" s="10"/>
      <c r="F56" s="10"/>
      <c r="G56" s="10"/>
      <c r="H56" s="10"/>
    </row>
    <row r="57" spans="1:8" x14ac:dyDescent="0.25">
      <c r="A57" s="10" t="s">
        <v>52</v>
      </c>
      <c r="B57" s="10" t="s">
        <v>144</v>
      </c>
      <c r="C57" s="10"/>
      <c r="D57" s="10"/>
      <c r="E57" s="10"/>
      <c r="F57" s="10"/>
      <c r="G57" s="10"/>
      <c r="H57" s="10"/>
    </row>
    <row r="58" spans="1:8" x14ac:dyDescent="0.25">
      <c r="A58" s="10" t="s">
        <v>53</v>
      </c>
      <c r="B58" s="10" t="s">
        <v>145</v>
      </c>
      <c r="C58" s="10"/>
      <c r="D58" s="10"/>
      <c r="E58" s="10"/>
      <c r="F58" s="10"/>
      <c r="G58" s="10"/>
      <c r="H58" s="10"/>
    </row>
    <row r="59" spans="1:8" x14ac:dyDescent="0.25">
      <c r="A59" s="10" t="s">
        <v>146</v>
      </c>
      <c r="B59" s="10" t="s">
        <v>147</v>
      </c>
      <c r="C59" s="10"/>
      <c r="D59" s="10"/>
      <c r="E59" s="10"/>
      <c r="F59" s="10"/>
      <c r="G59" s="10"/>
      <c r="H59" s="10"/>
    </row>
    <row r="60" spans="1:8" x14ac:dyDescent="0.25">
      <c r="A60" s="10" t="s">
        <v>148</v>
      </c>
      <c r="B60" s="10" t="s">
        <v>149</v>
      </c>
      <c r="C60" s="10"/>
      <c r="D60" s="10"/>
      <c r="E60" s="10"/>
      <c r="F60" s="10"/>
      <c r="G60" s="10"/>
      <c r="H60" s="10"/>
    </row>
    <row r="61" spans="1:8" x14ac:dyDescent="0.25">
      <c r="A61" s="10" t="s">
        <v>150</v>
      </c>
      <c r="B61" s="10" t="s">
        <v>151</v>
      </c>
      <c r="C61" s="10"/>
      <c r="D61" s="10"/>
      <c r="E61" s="10"/>
      <c r="F61" s="10"/>
      <c r="G61" s="10"/>
      <c r="H61" s="10"/>
    </row>
    <row r="62" spans="1:8" x14ac:dyDescent="0.25">
      <c r="A62" s="10" t="s">
        <v>9</v>
      </c>
      <c r="B62" s="10" t="s">
        <v>152</v>
      </c>
      <c r="C62" s="10"/>
      <c r="D62" s="10"/>
      <c r="E62" s="10"/>
      <c r="F62" s="10"/>
      <c r="G62" s="10"/>
      <c r="H62" s="10"/>
    </row>
    <row r="63" spans="1:8" x14ac:dyDescent="0.25">
      <c r="A63" s="10" t="s">
        <v>153</v>
      </c>
      <c r="B63" s="10" t="s">
        <v>154</v>
      </c>
      <c r="C63" s="10"/>
      <c r="D63" s="10"/>
      <c r="E63" s="10"/>
      <c r="F63" s="10"/>
      <c r="G63" s="10"/>
      <c r="H63" s="10"/>
    </row>
    <row r="64" spans="1:8" x14ac:dyDescent="0.25">
      <c r="A64" s="10" t="s">
        <v>155</v>
      </c>
      <c r="B64" s="10" t="s">
        <v>156</v>
      </c>
      <c r="C64" s="10"/>
      <c r="D64" s="10"/>
      <c r="E64" s="10"/>
      <c r="F64" s="10"/>
      <c r="G64" s="10"/>
      <c r="H64" s="10"/>
    </row>
  </sheetData>
  <mergeCells count="26">
    <mergeCell ref="A20:B20"/>
    <mergeCell ref="C20:D20"/>
    <mergeCell ref="A21:B21"/>
    <mergeCell ref="C21:D21"/>
    <mergeCell ref="A7:X7"/>
    <mergeCell ref="C17:D17"/>
    <mergeCell ref="A18:B18"/>
    <mergeCell ref="C18:D18"/>
    <mergeCell ref="A19:B19"/>
    <mergeCell ref="C19:D19"/>
    <mergeCell ref="A28:X28"/>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s>
  <hyperlinks>
    <hyperlink ref="N2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workbookViewId="0">
      <pane ySplit="1" topLeftCell="A2" activePane="bottomLeft" state="frozen"/>
      <selection pane="bottomLeft" activeCell="Y17" sqref="Y17"/>
    </sheetView>
  </sheetViews>
  <sheetFormatPr defaultRowHeight="15" x14ac:dyDescent="0.25"/>
  <cols>
    <col min="1" max="1" width="19.28515625" customWidth="1"/>
    <col min="2" max="2" width="7.42578125" customWidth="1"/>
    <col min="3" max="30" width="19.5703125" style="33" customWidth="1"/>
    <col min="31" max="31" width="0" hidden="1" customWidth="1"/>
    <col min="32" max="32" width="11.5703125" bestFit="1" customWidth="1"/>
  </cols>
  <sheetData>
    <row r="1" spans="1:30" ht="18" x14ac:dyDescent="0.25">
      <c r="A1" s="1" t="s">
        <v>0</v>
      </c>
      <c r="B1" s="29" t="s">
        <v>1</v>
      </c>
      <c r="C1" s="49">
        <v>2011</v>
      </c>
      <c r="D1" s="50"/>
      <c r="E1" s="50"/>
      <c r="F1" s="50"/>
      <c r="G1" s="49">
        <v>2012</v>
      </c>
      <c r="H1" s="50"/>
      <c r="I1" s="50"/>
      <c r="J1" s="50"/>
      <c r="K1" s="49">
        <v>2013</v>
      </c>
      <c r="L1" s="50"/>
      <c r="M1" s="50"/>
      <c r="N1" s="50"/>
      <c r="O1" s="49">
        <v>2014</v>
      </c>
      <c r="P1" s="50"/>
      <c r="Q1" s="50"/>
      <c r="R1" s="50"/>
      <c r="S1" s="49">
        <v>2015</v>
      </c>
      <c r="T1" s="50"/>
      <c r="U1" s="50"/>
      <c r="V1" s="50"/>
      <c r="W1" s="49">
        <v>2016</v>
      </c>
      <c r="X1" s="50"/>
      <c r="Y1" s="50"/>
      <c r="Z1" s="50"/>
      <c r="AA1" s="49">
        <v>2017</v>
      </c>
      <c r="AB1" s="50"/>
      <c r="AC1" s="50"/>
      <c r="AD1" s="50"/>
    </row>
    <row r="2" spans="1:30" x14ac:dyDescent="0.25">
      <c r="A2" s="3" t="s">
        <v>2</v>
      </c>
      <c r="B2" s="4" t="s">
        <v>3</v>
      </c>
      <c r="C2" s="30" t="s">
        <v>163</v>
      </c>
      <c r="D2" s="30" t="s">
        <v>5</v>
      </c>
      <c r="E2" s="30" t="s">
        <v>6</v>
      </c>
      <c r="F2" s="30" t="s">
        <v>7</v>
      </c>
      <c r="G2" s="30" t="s">
        <v>164</v>
      </c>
      <c r="H2" s="30" t="s">
        <v>5</v>
      </c>
      <c r="I2" s="30" t="s">
        <v>6</v>
      </c>
      <c r="J2" s="30" t="s">
        <v>7</v>
      </c>
      <c r="K2" s="30" t="s">
        <v>165</v>
      </c>
      <c r="L2" s="30" t="s">
        <v>5</v>
      </c>
      <c r="M2" s="30" t="s">
        <v>6</v>
      </c>
      <c r="N2" s="30" t="s">
        <v>7</v>
      </c>
      <c r="O2" s="30" t="s">
        <v>166</v>
      </c>
      <c r="P2" s="30" t="s">
        <v>5</v>
      </c>
      <c r="Q2" s="30" t="s">
        <v>6</v>
      </c>
      <c r="R2" s="30" t="s">
        <v>7</v>
      </c>
      <c r="S2" s="30" t="s">
        <v>167</v>
      </c>
      <c r="T2" s="30" t="s">
        <v>5</v>
      </c>
      <c r="U2" s="30" t="s">
        <v>6</v>
      </c>
      <c r="V2" s="30" t="s">
        <v>7</v>
      </c>
      <c r="W2" s="30" t="s">
        <v>168</v>
      </c>
      <c r="X2" s="30" t="s">
        <v>5</v>
      </c>
      <c r="Y2" s="30" t="s">
        <v>6</v>
      </c>
      <c r="Z2" s="30" t="s">
        <v>7</v>
      </c>
      <c r="AA2" s="30" t="s">
        <v>169</v>
      </c>
      <c r="AB2" s="30" t="s">
        <v>5</v>
      </c>
      <c r="AC2" s="30" t="s">
        <v>6</v>
      </c>
      <c r="AD2" s="36" t="s">
        <v>7</v>
      </c>
    </row>
    <row r="3" spans="1:30" x14ac:dyDescent="0.25">
      <c r="A3" s="4" t="s">
        <v>8</v>
      </c>
      <c r="B3" s="4" t="s">
        <v>9</v>
      </c>
      <c r="C3" s="31">
        <v>0</v>
      </c>
      <c r="D3" s="31">
        <v>0</v>
      </c>
      <c r="E3" s="31">
        <v>0</v>
      </c>
      <c r="F3" s="31">
        <v>0</v>
      </c>
      <c r="G3" s="31">
        <v>0</v>
      </c>
      <c r="H3" s="31">
        <v>0</v>
      </c>
      <c r="I3" s="31">
        <v>0</v>
      </c>
      <c r="J3" s="31">
        <v>0</v>
      </c>
      <c r="K3" s="31">
        <v>0</v>
      </c>
      <c r="L3" s="31">
        <v>53</v>
      </c>
      <c r="M3" s="31">
        <v>26167</v>
      </c>
      <c r="N3" s="31">
        <v>30490</v>
      </c>
      <c r="O3" s="31">
        <v>27811</v>
      </c>
      <c r="P3" s="31">
        <v>29055</v>
      </c>
      <c r="Q3" s="31">
        <v>42243</v>
      </c>
      <c r="R3" s="31">
        <v>45928</v>
      </c>
      <c r="S3" s="31">
        <v>57543</v>
      </c>
      <c r="T3" s="31">
        <v>92918</v>
      </c>
      <c r="U3" s="31">
        <v>108937</v>
      </c>
      <c r="V3" s="31">
        <v>108382</v>
      </c>
      <c r="W3" s="31">
        <v>127413</v>
      </c>
      <c r="X3" s="31">
        <v>125608</v>
      </c>
      <c r="Y3" s="31">
        <v>102850</v>
      </c>
      <c r="Z3" s="31">
        <v>105280</v>
      </c>
      <c r="AA3" s="31">
        <v>101428</v>
      </c>
      <c r="AB3" s="31">
        <v>139816</v>
      </c>
      <c r="AC3" s="31">
        <v>165435</v>
      </c>
      <c r="AD3" s="31">
        <v>167082</v>
      </c>
    </row>
    <row r="4" spans="1:30" x14ac:dyDescent="0.25">
      <c r="A4" s="4" t="s">
        <v>10</v>
      </c>
      <c r="B4" s="4" t="s">
        <v>9</v>
      </c>
      <c r="C4" s="31">
        <v>2212</v>
      </c>
      <c r="D4" s="31">
        <v>3069</v>
      </c>
      <c r="E4" s="31">
        <v>4960</v>
      </c>
      <c r="F4" s="31">
        <v>4474</v>
      </c>
      <c r="G4" s="31">
        <v>4367</v>
      </c>
      <c r="H4" s="31">
        <v>4221</v>
      </c>
      <c r="I4" s="31">
        <v>3577</v>
      </c>
      <c r="J4" s="31">
        <v>2680</v>
      </c>
      <c r="K4" s="31">
        <v>4240</v>
      </c>
      <c r="L4" s="31">
        <v>5127</v>
      </c>
      <c r="M4" s="31">
        <v>22948</v>
      </c>
      <c r="N4" s="31">
        <v>9044</v>
      </c>
      <c r="O4" s="31">
        <v>13893</v>
      </c>
      <c r="P4" s="31">
        <v>8777</v>
      </c>
      <c r="Q4" s="31">
        <v>30237</v>
      </c>
      <c r="R4" s="31">
        <v>41302</v>
      </c>
      <c r="S4" s="31">
        <v>43781</v>
      </c>
      <c r="T4" s="31">
        <v>57663</v>
      </c>
      <c r="U4" s="31">
        <v>63413</v>
      </c>
      <c r="V4" s="31">
        <v>67573</v>
      </c>
      <c r="W4" s="31">
        <v>63222</v>
      </c>
      <c r="X4" s="31">
        <v>71266</v>
      </c>
      <c r="Y4" s="31">
        <v>52144</v>
      </c>
      <c r="Z4" s="31">
        <v>45611</v>
      </c>
      <c r="AA4" s="31">
        <v>35211</v>
      </c>
      <c r="AB4" s="31">
        <v>33576</v>
      </c>
      <c r="AC4" s="31">
        <v>19732</v>
      </c>
      <c r="AD4" s="31">
        <v>18521</v>
      </c>
    </row>
    <row r="5" spans="1:30" x14ac:dyDescent="0.25">
      <c r="A5" s="4" t="s">
        <v>11</v>
      </c>
      <c r="B5" s="4" t="s">
        <v>9</v>
      </c>
      <c r="C5" s="31">
        <v>32732</v>
      </c>
      <c r="D5" s="31">
        <v>34288</v>
      </c>
      <c r="E5" s="31">
        <v>33231</v>
      </c>
      <c r="F5" s="31">
        <v>32727</v>
      </c>
      <c r="G5" s="31">
        <v>32327</v>
      </c>
      <c r="H5" s="31">
        <v>33371</v>
      </c>
      <c r="I5" s="31">
        <v>39529</v>
      </c>
      <c r="J5" s="31">
        <v>38669</v>
      </c>
      <c r="K5" s="31">
        <v>44095</v>
      </c>
      <c r="L5" s="31">
        <v>45023</v>
      </c>
      <c r="M5" s="31">
        <v>40879</v>
      </c>
      <c r="N5" s="31">
        <v>41510</v>
      </c>
      <c r="O5" s="31">
        <v>46209</v>
      </c>
      <c r="P5" s="31">
        <v>57273</v>
      </c>
      <c r="Q5" s="31">
        <v>53864</v>
      </c>
      <c r="R5" s="31">
        <v>53377</v>
      </c>
      <c r="S5" s="31">
        <v>49887</v>
      </c>
      <c r="T5" s="31">
        <v>41204</v>
      </c>
      <c r="U5" s="31">
        <v>40718</v>
      </c>
      <c r="V5" s="31">
        <v>39658</v>
      </c>
      <c r="W5" s="31">
        <v>38471</v>
      </c>
      <c r="X5" s="31">
        <v>40374</v>
      </c>
      <c r="Y5" s="31">
        <v>39405</v>
      </c>
      <c r="Z5" s="31">
        <v>37236</v>
      </c>
      <c r="AA5" s="31">
        <v>15989</v>
      </c>
      <c r="AB5" s="31">
        <v>14335</v>
      </c>
      <c r="AC5" s="31">
        <v>14302</v>
      </c>
      <c r="AD5" s="31">
        <v>14520</v>
      </c>
    </row>
    <row r="6" spans="1:30" x14ac:dyDescent="0.25">
      <c r="A6" s="4" t="s">
        <v>12</v>
      </c>
      <c r="B6" s="4" t="s">
        <v>9</v>
      </c>
      <c r="C6" s="31">
        <v>7202</v>
      </c>
      <c r="D6" s="31">
        <v>7881</v>
      </c>
      <c r="E6" s="31">
        <v>8212</v>
      </c>
      <c r="F6" s="31">
        <v>8117</v>
      </c>
      <c r="G6" s="31">
        <v>7899</v>
      </c>
      <c r="H6" s="31">
        <v>9787</v>
      </c>
      <c r="I6" s="31">
        <v>10413</v>
      </c>
      <c r="J6" s="31">
        <v>11175</v>
      </c>
      <c r="K6" s="31">
        <v>15151</v>
      </c>
      <c r="L6" s="31">
        <v>13029</v>
      </c>
      <c r="M6" s="31">
        <v>9955</v>
      </c>
      <c r="N6" s="31">
        <v>12306</v>
      </c>
      <c r="O6" s="31">
        <v>11495</v>
      </c>
      <c r="P6" s="31">
        <v>13162</v>
      </c>
      <c r="Q6" s="31">
        <v>7022</v>
      </c>
      <c r="R6" s="31">
        <v>4963</v>
      </c>
      <c r="S6" s="31">
        <v>4536</v>
      </c>
      <c r="T6" s="31">
        <v>2780</v>
      </c>
      <c r="U6" s="31">
        <v>1920</v>
      </c>
      <c r="V6" s="31">
        <v>806</v>
      </c>
      <c r="W6" s="31">
        <v>1412</v>
      </c>
      <c r="X6" s="31">
        <v>1149</v>
      </c>
      <c r="Y6" s="31">
        <v>596</v>
      </c>
      <c r="Z6" s="31">
        <v>576</v>
      </c>
      <c r="AA6" s="31">
        <v>43</v>
      </c>
      <c r="AB6" s="31">
        <v>9</v>
      </c>
      <c r="AC6" s="31">
        <v>49</v>
      </c>
      <c r="AD6" s="31">
        <v>72</v>
      </c>
    </row>
    <row r="7" spans="1:30" x14ac:dyDescent="0.25">
      <c r="A7" s="4" t="s">
        <v>13</v>
      </c>
      <c r="B7" s="4" t="s">
        <v>9</v>
      </c>
      <c r="C7" s="31">
        <v>0</v>
      </c>
      <c r="D7" s="31">
        <v>0</v>
      </c>
      <c r="E7" s="31">
        <v>0</v>
      </c>
      <c r="F7" s="31">
        <v>0</v>
      </c>
      <c r="G7" s="31">
        <v>0</v>
      </c>
      <c r="H7" s="31">
        <v>0</v>
      </c>
      <c r="I7" s="31">
        <v>0</v>
      </c>
      <c r="J7" s="31">
        <v>0</v>
      </c>
      <c r="K7" s="31">
        <v>0</v>
      </c>
      <c r="L7" s="31">
        <v>0</v>
      </c>
      <c r="M7" s="31">
        <v>0</v>
      </c>
      <c r="N7" s="31">
        <v>0</v>
      </c>
      <c r="O7" s="31">
        <v>0</v>
      </c>
      <c r="P7" s="31">
        <v>0</v>
      </c>
      <c r="Q7" s="31">
        <v>0</v>
      </c>
      <c r="R7" s="31">
        <v>0</v>
      </c>
      <c r="S7" s="31">
        <v>0</v>
      </c>
      <c r="T7" s="31">
        <v>0</v>
      </c>
      <c r="U7" s="31">
        <v>50</v>
      </c>
      <c r="V7" s="31">
        <v>24</v>
      </c>
      <c r="W7" s="31">
        <v>33</v>
      </c>
      <c r="X7" s="31">
        <v>28</v>
      </c>
      <c r="Y7" s="31">
        <v>1</v>
      </c>
      <c r="Z7" s="31">
        <v>2</v>
      </c>
      <c r="AA7" s="31">
        <v>562</v>
      </c>
      <c r="AB7" s="31">
        <v>820</v>
      </c>
      <c r="AC7" s="31">
        <v>970</v>
      </c>
      <c r="AD7" s="31">
        <v>1084</v>
      </c>
    </row>
    <row r="8" spans="1:30" x14ac:dyDescent="0.25">
      <c r="A8" s="4" t="s">
        <v>14</v>
      </c>
      <c r="B8" s="4" t="s">
        <v>9</v>
      </c>
      <c r="C8" s="31">
        <v>459</v>
      </c>
      <c r="D8" s="31">
        <v>1293</v>
      </c>
      <c r="E8" s="31">
        <v>2455</v>
      </c>
      <c r="F8" s="31">
        <v>3536</v>
      </c>
      <c r="G8" s="31">
        <v>4519</v>
      </c>
      <c r="H8" s="31">
        <v>5560</v>
      </c>
      <c r="I8" s="31">
        <v>7294</v>
      </c>
      <c r="J8" s="31">
        <v>9611</v>
      </c>
      <c r="K8" s="31">
        <v>15051</v>
      </c>
      <c r="L8" s="31">
        <v>19516</v>
      </c>
      <c r="M8" s="31">
        <v>25039</v>
      </c>
      <c r="N8" s="31">
        <v>34347</v>
      </c>
      <c r="O8" s="31">
        <v>41753</v>
      </c>
      <c r="P8" s="31">
        <v>51092</v>
      </c>
      <c r="Q8" s="31">
        <v>59366</v>
      </c>
      <c r="R8" s="31">
        <v>69119</v>
      </c>
      <c r="S8" s="31">
        <v>73708</v>
      </c>
      <c r="T8" s="31">
        <v>78072</v>
      </c>
      <c r="U8" s="31">
        <v>91036</v>
      </c>
      <c r="V8" s="31">
        <v>94924</v>
      </c>
      <c r="W8" s="31">
        <v>125196</v>
      </c>
      <c r="X8" s="31">
        <v>132740</v>
      </c>
      <c r="Y8" s="31">
        <v>142262</v>
      </c>
      <c r="Z8" s="31">
        <v>165961</v>
      </c>
      <c r="AA8" s="31">
        <v>189804</v>
      </c>
      <c r="AB8" s="31">
        <v>191885</v>
      </c>
      <c r="AC8" s="31">
        <v>203316</v>
      </c>
      <c r="AD8" s="31">
        <v>218653</v>
      </c>
    </row>
    <row r="9" spans="1:30" x14ac:dyDescent="0.25">
      <c r="A9" s="4" t="s">
        <v>15</v>
      </c>
      <c r="B9" s="4" t="s">
        <v>9</v>
      </c>
      <c r="C9" s="31">
        <v>0</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82350</v>
      </c>
      <c r="X9" s="31">
        <v>84452</v>
      </c>
      <c r="Y9" s="31">
        <v>84421</v>
      </c>
      <c r="Z9" s="31">
        <v>92424</v>
      </c>
      <c r="AA9" s="31">
        <v>102816</v>
      </c>
      <c r="AB9" s="31">
        <v>104089</v>
      </c>
      <c r="AC9" s="31">
        <v>100069</v>
      </c>
      <c r="AD9" s="31">
        <v>105407</v>
      </c>
    </row>
    <row r="10" spans="1:30" x14ac:dyDescent="0.25">
      <c r="A10" s="4" t="s">
        <v>16</v>
      </c>
      <c r="B10" s="4" t="s">
        <v>9</v>
      </c>
      <c r="C10" s="31">
        <v>7906</v>
      </c>
      <c r="D10" s="31">
        <v>8418</v>
      </c>
      <c r="E10" s="31">
        <v>9811</v>
      </c>
      <c r="F10" s="31">
        <v>13731</v>
      </c>
      <c r="G10" s="31">
        <v>21866</v>
      </c>
      <c r="H10" s="31">
        <v>26979</v>
      </c>
      <c r="I10" s="31">
        <v>73093</v>
      </c>
      <c r="J10" s="31">
        <v>27272</v>
      </c>
      <c r="K10" s="31">
        <v>35798</v>
      </c>
      <c r="L10" s="31">
        <v>29417</v>
      </c>
      <c r="M10" s="31">
        <v>85863</v>
      </c>
      <c r="N10" s="31">
        <v>77295</v>
      </c>
      <c r="O10" s="31">
        <v>58744</v>
      </c>
      <c r="P10" s="31">
        <v>137283</v>
      </c>
      <c r="Q10" s="31">
        <v>104399</v>
      </c>
      <c r="R10" s="31">
        <v>102682</v>
      </c>
      <c r="S10" s="31">
        <v>80957</v>
      </c>
      <c r="T10" s="31">
        <v>92347</v>
      </c>
      <c r="U10" s="31">
        <v>117527</v>
      </c>
      <c r="V10" s="31">
        <v>186723</v>
      </c>
      <c r="W10" s="31">
        <v>167014</v>
      </c>
      <c r="X10" s="31">
        <v>186597</v>
      </c>
      <c r="Y10" s="31">
        <v>212143</v>
      </c>
      <c r="Z10" s="31">
        <v>180820</v>
      </c>
      <c r="AA10" s="31">
        <v>36723</v>
      </c>
      <c r="AB10" s="31">
        <v>118594</v>
      </c>
      <c r="AC10" s="31">
        <v>190455</v>
      </c>
      <c r="AD10" s="31">
        <v>196673</v>
      </c>
    </row>
    <row r="11" spans="1:30" x14ac:dyDescent="0.25">
      <c r="A11" s="4" t="s">
        <v>17</v>
      </c>
      <c r="B11" s="4" t="s">
        <v>9</v>
      </c>
      <c r="C11" s="31">
        <v>12874</v>
      </c>
      <c r="D11" s="31">
        <v>12778</v>
      </c>
      <c r="E11" s="31">
        <v>31617</v>
      </c>
      <c r="F11" s="31">
        <v>34976</v>
      </c>
      <c r="G11" s="31">
        <v>9447</v>
      </c>
      <c r="H11" s="31">
        <v>12596</v>
      </c>
      <c r="I11" s="31">
        <v>72356</v>
      </c>
      <c r="J11" s="31">
        <v>74463</v>
      </c>
      <c r="K11" s="31">
        <v>85589</v>
      </c>
      <c r="L11" s="31">
        <v>48437</v>
      </c>
      <c r="M11" s="31">
        <v>132135</v>
      </c>
      <c r="N11" s="31">
        <v>29506</v>
      </c>
      <c r="O11" s="31">
        <v>22168</v>
      </c>
      <c r="P11" s="31">
        <v>18960</v>
      </c>
      <c r="Q11" s="31">
        <v>20559</v>
      </c>
      <c r="R11" s="31">
        <v>21845</v>
      </c>
      <c r="S11" s="31">
        <v>3513</v>
      </c>
      <c r="T11" s="31">
        <v>871</v>
      </c>
      <c r="U11" s="31">
        <v>3247</v>
      </c>
      <c r="V11" s="31">
        <v>32697</v>
      </c>
      <c r="W11" s="31">
        <v>506443</v>
      </c>
      <c r="X11" s="31">
        <v>549405</v>
      </c>
      <c r="Y11" s="31">
        <v>605984</v>
      </c>
      <c r="Z11" s="31">
        <v>662549</v>
      </c>
      <c r="AA11" s="31">
        <v>685757</v>
      </c>
      <c r="AB11" s="31">
        <v>676898</v>
      </c>
      <c r="AC11" s="31">
        <v>715573</v>
      </c>
      <c r="AD11" s="31">
        <v>686454</v>
      </c>
    </row>
    <row r="12" spans="1:30" x14ac:dyDescent="0.25">
      <c r="A12" s="4" t="s">
        <v>18</v>
      </c>
      <c r="B12" s="4" t="s">
        <v>9</v>
      </c>
      <c r="C12" s="31">
        <v>197133</v>
      </c>
      <c r="D12" s="31">
        <v>231354</v>
      </c>
      <c r="E12" s="31">
        <v>240761</v>
      </c>
      <c r="F12" s="31">
        <v>222194</v>
      </c>
      <c r="G12" s="31">
        <v>229956</v>
      </c>
      <c r="H12" s="31">
        <v>225040</v>
      </c>
      <c r="I12" s="31">
        <v>213010</v>
      </c>
      <c r="J12" s="31">
        <v>233016</v>
      </c>
      <c r="K12" s="31">
        <v>324957</v>
      </c>
      <c r="L12" s="31">
        <v>361779</v>
      </c>
      <c r="M12" s="31">
        <v>368904</v>
      </c>
      <c r="N12" s="31">
        <v>404198</v>
      </c>
      <c r="O12" s="31">
        <v>378326</v>
      </c>
      <c r="P12" s="31">
        <v>395089</v>
      </c>
      <c r="Q12" s="31">
        <v>403475</v>
      </c>
      <c r="R12" s="31">
        <v>367353</v>
      </c>
      <c r="S12" s="31">
        <v>388739</v>
      </c>
      <c r="T12" s="31">
        <v>411324</v>
      </c>
      <c r="U12" s="31">
        <v>417745</v>
      </c>
      <c r="V12" s="31">
        <v>389064</v>
      </c>
      <c r="W12" s="31">
        <v>162893</v>
      </c>
      <c r="X12" s="31">
        <v>121166</v>
      </c>
      <c r="Y12" s="31">
        <v>101623</v>
      </c>
      <c r="Z12" s="31">
        <v>63048</v>
      </c>
      <c r="AA12" s="31">
        <v>60211</v>
      </c>
      <c r="AB12" s="31">
        <v>61458</v>
      </c>
      <c r="AC12" s="31">
        <v>25573</v>
      </c>
      <c r="AD12" s="31">
        <v>33507</v>
      </c>
    </row>
    <row r="13" spans="1:30" x14ac:dyDescent="0.25">
      <c r="A13" s="4" t="s">
        <v>19</v>
      </c>
      <c r="B13" s="4" t="s">
        <v>9</v>
      </c>
      <c r="C13" s="31">
        <v>12300</v>
      </c>
      <c r="D13" s="31">
        <v>21555</v>
      </c>
      <c r="E13" s="31">
        <v>22424</v>
      </c>
      <c r="F13" s="31">
        <v>27988</v>
      </c>
      <c r="G13" s="31">
        <v>35382</v>
      </c>
      <c r="H13" s="31">
        <v>41919</v>
      </c>
      <c r="I13" s="31">
        <v>34052</v>
      </c>
      <c r="J13" s="31">
        <v>37994</v>
      </c>
      <c r="K13" s="31">
        <v>47386</v>
      </c>
      <c r="L13" s="31">
        <v>123072</v>
      </c>
      <c r="M13" s="31">
        <v>130475</v>
      </c>
      <c r="N13" s="31">
        <v>265737</v>
      </c>
      <c r="O13" s="31">
        <v>169218</v>
      </c>
      <c r="P13" s="31">
        <v>183308</v>
      </c>
      <c r="Q13" s="31">
        <v>154934</v>
      </c>
      <c r="R13" s="31">
        <v>210540</v>
      </c>
      <c r="S13" s="31">
        <v>195615</v>
      </c>
      <c r="T13" s="31">
        <v>287973</v>
      </c>
      <c r="U13" s="31">
        <v>364501</v>
      </c>
      <c r="V13" s="31">
        <v>365821</v>
      </c>
      <c r="W13" s="31">
        <v>322607</v>
      </c>
      <c r="X13" s="31">
        <v>392318</v>
      </c>
      <c r="Y13" s="31">
        <v>470922</v>
      </c>
      <c r="Z13" s="31">
        <v>550936</v>
      </c>
      <c r="AA13" s="31">
        <v>310822</v>
      </c>
      <c r="AB13" s="31">
        <v>327904</v>
      </c>
      <c r="AC13" s="31">
        <v>393493</v>
      </c>
      <c r="AD13" s="31">
        <v>359951</v>
      </c>
    </row>
    <row r="14" spans="1:30" x14ac:dyDescent="0.25">
      <c r="A14" s="4" t="s">
        <v>20</v>
      </c>
      <c r="B14" s="4" t="s">
        <v>9</v>
      </c>
      <c r="C14" s="31">
        <v>3070</v>
      </c>
      <c r="D14" s="31">
        <v>3368</v>
      </c>
      <c r="E14" s="31">
        <v>4362</v>
      </c>
      <c r="F14" s="31">
        <v>6220</v>
      </c>
      <c r="G14" s="31">
        <v>6701</v>
      </c>
      <c r="H14" s="31">
        <v>6804</v>
      </c>
      <c r="I14" s="31">
        <v>7938</v>
      </c>
      <c r="J14" s="31">
        <v>51216</v>
      </c>
      <c r="K14" s="31">
        <v>64445</v>
      </c>
      <c r="L14" s="31">
        <v>178293</v>
      </c>
      <c r="M14" s="31">
        <v>288998</v>
      </c>
      <c r="N14" s="31">
        <v>258193</v>
      </c>
      <c r="O14" s="31">
        <v>192407</v>
      </c>
      <c r="P14" s="31">
        <v>211004</v>
      </c>
      <c r="Q14" s="31">
        <v>260522</v>
      </c>
      <c r="R14" s="31">
        <v>181046</v>
      </c>
      <c r="S14" s="31">
        <v>204352</v>
      </c>
      <c r="T14" s="31">
        <v>240167</v>
      </c>
      <c r="U14" s="31">
        <v>298591</v>
      </c>
      <c r="V14" s="31">
        <v>295061</v>
      </c>
      <c r="W14" s="31">
        <v>274568</v>
      </c>
      <c r="X14" s="31">
        <v>670559</v>
      </c>
      <c r="Y14" s="31">
        <v>577586</v>
      </c>
      <c r="Z14" s="31">
        <v>718504</v>
      </c>
      <c r="AA14" s="31">
        <v>610652</v>
      </c>
      <c r="AB14" s="31">
        <v>835625</v>
      </c>
      <c r="AC14" s="31">
        <v>844159</v>
      </c>
      <c r="AD14" s="31">
        <v>676294</v>
      </c>
    </row>
    <row r="15" spans="1:30" x14ac:dyDescent="0.25">
      <c r="A15" s="4" t="s">
        <v>21</v>
      </c>
      <c r="B15" s="4" t="s">
        <v>9</v>
      </c>
      <c r="C15" s="31">
        <v>0</v>
      </c>
      <c r="D15" s="31">
        <v>553</v>
      </c>
      <c r="E15" s="31">
        <v>1245</v>
      </c>
      <c r="F15" s="31">
        <v>184</v>
      </c>
      <c r="G15" s="31">
        <v>163</v>
      </c>
      <c r="H15" s="31">
        <v>927</v>
      </c>
      <c r="I15" s="31">
        <v>2</v>
      </c>
      <c r="J15" s="31">
        <v>0</v>
      </c>
      <c r="K15" s="31">
        <v>2510</v>
      </c>
      <c r="L15" s="31">
        <v>2663</v>
      </c>
      <c r="M15" s="31">
        <v>68</v>
      </c>
      <c r="N15" s="31">
        <v>488</v>
      </c>
      <c r="O15" s="31">
        <v>1062</v>
      </c>
      <c r="P15" s="31">
        <v>1844</v>
      </c>
      <c r="Q15" s="31">
        <v>837</v>
      </c>
      <c r="R15" s="31">
        <v>17</v>
      </c>
      <c r="S15" s="31">
        <v>3285</v>
      </c>
      <c r="T15" s="31">
        <v>266</v>
      </c>
      <c r="U15" s="31">
        <v>2158</v>
      </c>
      <c r="V15" s="31">
        <v>1459</v>
      </c>
      <c r="W15" s="31">
        <v>831</v>
      </c>
      <c r="X15" s="31">
        <v>9181</v>
      </c>
      <c r="Y15" s="31">
        <v>17351</v>
      </c>
      <c r="Z15" s="31">
        <v>2</v>
      </c>
      <c r="AA15" s="31">
        <v>11603</v>
      </c>
      <c r="AB15" s="31">
        <v>36644</v>
      </c>
      <c r="AC15" s="31">
        <v>8789</v>
      </c>
      <c r="AD15" s="31">
        <v>1037</v>
      </c>
    </row>
    <row r="16" spans="1:30" x14ac:dyDescent="0.25">
      <c r="A16" s="4" t="s">
        <v>22</v>
      </c>
      <c r="B16" s="4" t="s">
        <v>9</v>
      </c>
      <c r="C16" s="31">
        <v>76</v>
      </c>
      <c r="D16" s="31">
        <v>862</v>
      </c>
      <c r="E16" s="31">
        <v>98</v>
      </c>
      <c r="F16" s="31">
        <v>0</v>
      </c>
      <c r="G16" s="31">
        <v>830</v>
      </c>
      <c r="H16" s="31">
        <v>1694</v>
      </c>
      <c r="I16" s="31">
        <v>121</v>
      </c>
      <c r="J16" s="31">
        <v>86</v>
      </c>
      <c r="K16" s="31">
        <v>1264</v>
      </c>
      <c r="L16" s="31">
        <v>1557</v>
      </c>
      <c r="M16" s="31">
        <v>738</v>
      </c>
      <c r="N16" s="31">
        <v>0</v>
      </c>
      <c r="O16" s="31">
        <v>47</v>
      </c>
      <c r="P16" s="31">
        <v>4975</v>
      </c>
      <c r="Q16" s="31">
        <v>11188</v>
      </c>
      <c r="R16" s="31">
        <v>20</v>
      </c>
      <c r="S16" s="31">
        <v>1332</v>
      </c>
      <c r="T16" s="31">
        <v>2398</v>
      </c>
      <c r="U16" s="31">
        <v>2151</v>
      </c>
      <c r="V16" s="31">
        <v>213</v>
      </c>
      <c r="W16" s="31">
        <v>174</v>
      </c>
      <c r="X16" s="31">
        <v>3860</v>
      </c>
      <c r="Y16" s="31">
        <v>807</v>
      </c>
      <c r="Z16" s="31">
        <v>5623</v>
      </c>
      <c r="AA16" s="31">
        <v>16901</v>
      </c>
      <c r="AB16" s="31">
        <v>12161</v>
      </c>
      <c r="AC16" s="31">
        <v>11165</v>
      </c>
      <c r="AD16" s="31">
        <v>10564</v>
      </c>
    </row>
    <row r="17" spans="1:32" s="6" customFormat="1" x14ac:dyDescent="0.25">
      <c r="A17" s="7" t="s">
        <v>172</v>
      </c>
      <c r="B17" s="7"/>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2" s="6" customFormat="1" x14ac:dyDescent="0.25">
      <c r="A18" s="7" t="s">
        <v>170</v>
      </c>
      <c r="B18" s="7" t="s">
        <v>9</v>
      </c>
      <c r="C18" s="31"/>
      <c r="D18" s="31"/>
      <c r="E18" s="31"/>
      <c r="F18" s="31"/>
      <c r="G18" s="31"/>
      <c r="H18" s="31"/>
      <c r="I18" s="31"/>
      <c r="J18" s="31"/>
      <c r="K18" s="31"/>
      <c r="L18" s="31"/>
      <c r="M18" s="31"/>
      <c r="N18" s="31"/>
      <c r="O18" s="31"/>
      <c r="P18" s="31"/>
      <c r="Q18" s="31"/>
      <c r="R18" s="31"/>
      <c r="S18" s="31"/>
      <c r="T18" s="31"/>
      <c r="U18" s="31"/>
      <c r="V18" s="31"/>
      <c r="W18" s="31"/>
      <c r="X18" s="31"/>
      <c r="Y18" s="31">
        <v>845</v>
      </c>
      <c r="Z18" s="31">
        <v>586</v>
      </c>
      <c r="AA18" s="31">
        <v>532</v>
      </c>
      <c r="AB18" s="31">
        <v>862</v>
      </c>
      <c r="AC18" s="31">
        <v>813</v>
      </c>
      <c r="AD18" s="31">
        <v>624</v>
      </c>
    </row>
    <row r="19" spans="1:32" s="6" customFormat="1" ht="25.5" x14ac:dyDescent="0.25">
      <c r="A19" s="7" t="s">
        <v>173</v>
      </c>
      <c r="B19" s="7" t="s">
        <v>9</v>
      </c>
      <c r="C19" s="31"/>
      <c r="D19" s="31"/>
      <c r="E19" s="31"/>
      <c r="F19" s="31"/>
      <c r="G19" s="31"/>
      <c r="H19" s="31"/>
      <c r="I19" s="31"/>
      <c r="J19" s="31"/>
      <c r="K19" s="31"/>
      <c r="L19" s="31"/>
      <c r="M19" s="31"/>
      <c r="N19" s="31"/>
      <c r="O19" s="31"/>
      <c r="P19" s="31"/>
      <c r="Q19" s="31"/>
      <c r="R19" s="31"/>
      <c r="S19" s="31"/>
      <c r="T19" s="31"/>
      <c r="U19" s="31"/>
      <c r="V19" s="31"/>
      <c r="W19" s="31">
        <v>37942</v>
      </c>
      <c r="X19" s="31">
        <v>38215</v>
      </c>
      <c r="Y19" s="31">
        <v>38997</v>
      </c>
      <c r="Z19" s="31">
        <v>38905</v>
      </c>
      <c r="AA19" s="31"/>
      <c r="AB19" s="31"/>
      <c r="AC19" s="31"/>
      <c r="AD19" s="31"/>
    </row>
    <row r="20" spans="1:32" s="6" customFormat="1" ht="25.5" x14ac:dyDescent="0.25">
      <c r="A20" s="7" t="s">
        <v>174</v>
      </c>
      <c r="B20" s="7" t="s">
        <v>9</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2" s="6" customFormat="1" ht="25.5" x14ac:dyDescent="0.25">
      <c r="A21" s="7" t="s">
        <v>175</v>
      </c>
      <c r="B21" s="7" t="s">
        <v>9</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2" s="6" customFormat="1" ht="25.5" x14ac:dyDescent="0.25">
      <c r="A22" s="7" t="s">
        <v>176</v>
      </c>
      <c r="B22" s="7" t="s">
        <v>9</v>
      </c>
      <c r="C22" s="31">
        <v>-325</v>
      </c>
      <c r="D22" s="31">
        <v>-348</v>
      </c>
      <c r="E22" s="31">
        <v>-359</v>
      </c>
      <c r="F22" s="31">
        <v>-19696</v>
      </c>
      <c r="G22" s="31">
        <v>12934</v>
      </c>
      <c r="H22" s="31">
        <v>11885</v>
      </c>
      <c r="I22" s="31">
        <v>9905</v>
      </c>
      <c r="J22" s="31">
        <v>-13137</v>
      </c>
      <c r="K22" s="31">
        <v>12049</v>
      </c>
      <c r="L22" s="31">
        <v>4237</v>
      </c>
      <c r="M22" s="31">
        <v>-11</v>
      </c>
      <c r="N22" s="31">
        <v>-25769</v>
      </c>
      <c r="O22" s="31">
        <v>-1842</v>
      </c>
      <c r="P22" s="31">
        <v>-188</v>
      </c>
      <c r="Q22" s="31">
        <v>-382</v>
      </c>
      <c r="R22" s="31">
        <v>-19040</v>
      </c>
      <c r="S22" s="31">
        <v>-4284</v>
      </c>
      <c r="T22" s="31">
        <v>-255</v>
      </c>
      <c r="U22" s="31">
        <v>-1001</v>
      </c>
      <c r="V22" s="31">
        <v>-15241</v>
      </c>
      <c r="W22" s="31">
        <v>-882</v>
      </c>
      <c r="X22" s="31">
        <v>-9152</v>
      </c>
      <c r="Y22" s="31">
        <v>-17519</v>
      </c>
      <c r="Z22" s="31">
        <v>-34186</v>
      </c>
      <c r="AA22" s="31">
        <v>-573</v>
      </c>
      <c r="AB22" s="31">
        <v>0</v>
      </c>
      <c r="AC22" s="31">
        <v>-8</v>
      </c>
      <c r="AD22" s="31">
        <v>-5286</v>
      </c>
    </row>
    <row r="23" spans="1:32" x14ac:dyDescent="0.25">
      <c r="A23" s="5" t="s">
        <v>23</v>
      </c>
      <c r="B23" s="4" t="s">
        <v>9</v>
      </c>
      <c r="C23" s="31">
        <f>SUM(C3:C22)</f>
        <v>275639</v>
      </c>
      <c r="D23" s="31">
        <f t="shared" ref="D23:AD23" si="0">SUM(D3:D22)</f>
        <v>325071</v>
      </c>
      <c r="E23" s="31">
        <f t="shared" si="0"/>
        <v>358817</v>
      </c>
      <c r="F23" s="31">
        <f t="shared" si="0"/>
        <v>334451</v>
      </c>
      <c r="G23" s="31">
        <f t="shared" si="0"/>
        <v>366391</v>
      </c>
      <c r="H23" s="31">
        <f t="shared" si="0"/>
        <v>380783</v>
      </c>
      <c r="I23" s="31">
        <f t="shared" si="0"/>
        <v>471290</v>
      </c>
      <c r="J23" s="31">
        <f t="shared" si="0"/>
        <v>473045</v>
      </c>
      <c r="K23" s="31">
        <f t="shared" si="0"/>
        <v>652535</v>
      </c>
      <c r="L23" s="31">
        <f t="shared" si="0"/>
        <v>832203</v>
      </c>
      <c r="M23" s="31">
        <f t="shared" si="0"/>
        <v>1132158</v>
      </c>
      <c r="N23" s="31">
        <f t="shared" si="0"/>
        <v>1137345</v>
      </c>
      <c r="O23" s="31">
        <f t="shared" si="0"/>
        <v>961291</v>
      </c>
      <c r="P23" s="31">
        <f t="shared" si="0"/>
        <v>1111634</v>
      </c>
      <c r="Q23" s="31">
        <f t="shared" si="0"/>
        <v>1148264</v>
      </c>
      <c r="R23" s="31">
        <f t="shared" si="0"/>
        <v>1079152</v>
      </c>
      <c r="S23" s="31">
        <f t="shared" si="0"/>
        <v>1102964</v>
      </c>
      <c r="T23" s="31">
        <f t="shared" si="0"/>
        <v>1307728</v>
      </c>
      <c r="U23" s="31">
        <f t="shared" si="0"/>
        <v>1510993</v>
      </c>
      <c r="V23" s="31">
        <f t="shared" si="0"/>
        <v>1567164</v>
      </c>
      <c r="W23" s="31">
        <f t="shared" si="0"/>
        <v>1909687</v>
      </c>
      <c r="X23" s="31">
        <f t="shared" si="0"/>
        <v>2417766</v>
      </c>
      <c r="Y23" s="31">
        <f t="shared" si="0"/>
        <v>2430418</v>
      </c>
      <c r="Z23" s="31">
        <f t="shared" si="0"/>
        <v>2633877</v>
      </c>
      <c r="AA23" s="31">
        <f t="shared" si="0"/>
        <v>2178481</v>
      </c>
      <c r="AB23" s="31">
        <f t="shared" si="0"/>
        <v>2554676</v>
      </c>
      <c r="AC23" s="31">
        <f t="shared" si="0"/>
        <v>2693885</v>
      </c>
      <c r="AD23" s="31">
        <f t="shared" si="0"/>
        <v>2485157</v>
      </c>
      <c r="AF23" s="26">
        <f>SUM(C23:AD23)</f>
        <v>35832865</v>
      </c>
    </row>
    <row r="24" spans="1:32" x14ac:dyDescent="0.25">
      <c r="A24" s="5" t="s">
        <v>1</v>
      </c>
      <c r="B24" s="5" t="s">
        <v>1</v>
      </c>
      <c r="C24" s="31" t="s">
        <v>1</v>
      </c>
      <c r="D24" s="31" t="s">
        <v>1</v>
      </c>
      <c r="E24" s="31" t="s">
        <v>1</v>
      </c>
      <c r="F24" s="31" t="s">
        <v>1</v>
      </c>
      <c r="G24" s="31" t="s">
        <v>1</v>
      </c>
      <c r="H24" s="31" t="s">
        <v>1</v>
      </c>
      <c r="I24" s="31" t="s">
        <v>1</v>
      </c>
      <c r="J24" s="31" t="s">
        <v>1</v>
      </c>
      <c r="K24" s="31" t="s">
        <v>1</v>
      </c>
      <c r="L24" s="31" t="s">
        <v>1</v>
      </c>
      <c r="M24" s="31" t="s">
        <v>1</v>
      </c>
      <c r="N24" s="31" t="s">
        <v>1</v>
      </c>
      <c r="O24" s="31" t="s">
        <v>1</v>
      </c>
      <c r="P24" s="31" t="s">
        <v>1</v>
      </c>
      <c r="Q24" s="31" t="s">
        <v>1</v>
      </c>
      <c r="R24" s="31" t="s">
        <v>1</v>
      </c>
      <c r="S24" s="31" t="s">
        <v>1</v>
      </c>
      <c r="T24" s="31" t="s">
        <v>1</v>
      </c>
      <c r="U24" s="31" t="s">
        <v>1</v>
      </c>
      <c r="V24" s="31" t="s">
        <v>1</v>
      </c>
      <c r="W24" s="31" t="s">
        <v>1</v>
      </c>
      <c r="X24" s="31" t="s">
        <v>1</v>
      </c>
      <c r="Y24" s="31" t="s">
        <v>1</v>
      </c>
      <c r="Z24" s="31" t="s">
        <v>1</v>
      </c>
      <c r="AA24" s="31" t="s">
        <v>1</v>
      </c>
      <c r="AB24" s="31" t="s">
        <v>1</v>
      </c>
      <c r="AC24" s="31" t="s">
        <v>1</v>
      </c>
      <c r="AD24" s="31" t="s">
        <v>1</v>
      </c>
    </row>
    <row r="25" spans="1:32" ht="30" x14ac:dyDescent="0.25">
      <c r="A25" s="25" t="s">
        <v>177</v>
      </c>
      <c r="B25" s="4"/>
      <c r="C25" s="31">
        <f>C23-C44</f>
        <v>143356</v>
      </c>
      <c r="D25" s="31">
        <f t="shared" ref="D25:AD25" si="1">C25+D23-D44</f>
        <v>333667</v>
      </c>
      <c r="E25" s="31">
        <f t="shared" si="1"/>
        <v>551103</v>
      </c>
      <c r="F25" s="31">
        <f t="shared" si="1"/>
        <v>748158</v>
      </c>
      <c r="G25" s="31">
        <f t="shared" si="1"/>
        <v>874289</v>
      </c>
      <c r="H25" s="31">
        <f t="shared" si="1"/>
        <v>1002322</v>
      </c>
      <c r="I25" s="31">
        <f t="shared" si="1"/>
        <v>1214030</v>
      </c>
      <c r="J25" s="31">
        <f t="shared" si="1"/>
        <v>1420409</v>
      </c>
      <c r="K25" s="31">
        <f t="shared" si="1"/>
        <v>1514140</v>
      </c>
      <c r="L25" s="31">
        <f t="shared" si="1"/>
        <v>1710203</v>
      </c>
      <c r="M25" s="31">
        <f t="shared" si="1"/>
        <v>2195748</v>
      </c>
      <c r="N25" s="31">
        <f t="shared" si="1"/>
        <v>2679528</v>
      </c>
      <c r="O25" s="31">
        <f t="shared" si="1"/>
        <v>3044579</v>
      </c>
      <c r="P25" s="31">
        <f t="shared" si="1"/>
        <v>3503091</v>
      </c>
      <c r="Q25" s="31">
        <f t="shared" si="1"/>
        <v>3991101</v>
      </c>
      <c r="R25" s="31">
        <f t="shared" si="1"/>
        <v>4412521</v>
      </c>
      <c r="S25" s="31">
        <f t="shared" si="1"/>
        <v>4915663</v>
      </c>
      <c r="T25" s="31">
        <f t="shared" si="1"/>
        <v>5562749</v>
      </c>
      <c r="U25" s="31">
        <f t="shared" si="1"/>
        <v>6376753</v>
      </c>
      <c r="V25" s="31">
        <f t="shared" si="1"/>
        <v>7257499</v>
      </c>
      <c r="W25" s="31">
        <f t="shared" si="1"/>
        <v>7539480</v>
      </c>
      <c r="X25" s="31">
        <f t="shared" si="1"/>
        <v>8315369</v>
      </c>
      <c r="Y25" s="31">
        <f t="shared" si="1"/>
        <v>9009048</v>
      </c>
      <c r="Z25" s="31">
        <f t="shared" si="1"/>
        <v>9868783</v>
      </c>
      <c r="AA25" s="31">
        <f t="shared" si="1"/>
        <v>9692139</v>
      </c>
      <c r="AB25" s="31">
        <f t="shared" si="1"/>
        <v>9749570</v>
      </c>
      <c r="AC25" s="31">
        <f t="shared" si="1"/>
        <v>9877142</v>
      </c>
      <c r="AD25" s="31">
        <f t="shared" si="1"/>
        <v>9766634</v>
      </c>
    </row>
    <row r="26" spans="1:32" x14ac:dyDescent="0.25">
      <c r="A26" s="4"/>
      <c r="B26" s="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row>
    <row r="27" spans="1:32" x14ac:dyDescent="0.25">
      <c r="A27" s="4"/>
      <c r="B27" s="4"/>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row>
    <row r="28" spans="1:32" ht="18" x14ac:dyDescent="0.25">
      <c r="A28" s="1" t="s">
        <v>49</v>
      </c>
      <c r="B28" s="2" t="s">
        <v>1</v>
      </c>
      <c r="C28" s="49">
        <v>2011</v>
      </c>
      <c r="D28" s="50"/>
      <c r="E28" s="50"/>
      <c r="F28" s="50"/>
      <c r="G28" s="49">
        <v>2012</v>
      </c>
      <c r="H28" s="50"/>
      <c r="I28" s="50"/>
      <c r="J28" s="50"/>
      <c r="K28" s="49">
        <v>2013</v>
      </c>
      <c r="L28" s="50"/>
      <c r="M28" s="50"/>
      <c r="N28" s="50"/>
      <c r="O28" s="49">
        <v>2014</v>
      </c>
      <c r="P28" s="50"/>
      <c r="Q28" s="50"/>
      <c r="R28" s="50"/>
      <c r="S28" s="49">
        <v>2015</v>
      </c>
      <c r="T28" s="50"/>
      <c r="U28" s="50"/>
      <c r="V28" s="50"/>
      <c r="W28" s="49">
        <v>2016</v>
      </c>
      <c r="X28" s="50"/>
      <c r="Y28" s="50"/>
      <c r="Z28" s="50"/>
      <c r="AA28" s="49">
        <v>2017</v>
      </c>
      <c r="AB28" s="50"/>
      <c r="AC28" s="50"/>
      <c r="AD28" s="50"/>
    </row>
    <row r="29" spans="1:32" x14ac:dyDescent="0.25">
      <c r="A29" s="3" t="s">
        <v>2</v>
      </c>
      <c r="B29" s="4" t="s">
        <v>3</v>
      </c>
      <c r="C29" s="32" t="s">
        <v>163</v>
      </c>
      <c r="D29" s="32" t="s">
        <v>5</v>
      </c>
      <c r="E29" s="32" t="s">
        <v>6</v>
      </c>
      <c r="F29" s="32" t="s">
        <v>7</v>
      </c>
      <c r="G29" s="32" t="s">
        <v>164</v>
      </c>
      <c r="H29" s="32" t="s">
        <v>5</v>
      </c>
      <c r="I29" s="32" t="s">
        <v>6</v>
      </c>
      <c r="J29" s="32" t="s">
        <v>7</v>
      </c>
      <c r="K29" s="32" t="s">
        <v>165</v>
      </c>
      <c r="L29" s="32" t="s">
        <v>5</v>
      </c>
      <c r="M29" s="32" t="s">
        <v>6</v>
      </c>
      <c r="N29" s="32" t="s">
        <v>7</v>
      </c>
      <c r="O29" s="32" t="s">
        <v>166</v>
      </c>
      <c r="P29" s="32" t="s">
        <v>5</v>
      </c>
      <c r="Q29" s="32" t="s">
        <v>6</v>
      </c>
      <c r="R29" s="32" t="s">
        <v>7</v>
      </c>
      <c r="S29" s="32" t="s">
        <v>167</v>
      </c>
      <c r="T29" s="32" t="s">
        <v>5</v>
      </c>
      <c r="U29" s="32" t="s">
        <v>6</v>
      </c>
      <c r="V29" s="32" t="s">
        <v>7</v>
      </c>
      <c r="W29" s="32" t="s">
        <v>168</v>
      </c>
      <c r="X29" s="32" t="s">
        <v>5</v>
      </c>
      <c r="Y29" s="32" t="s">
        <v>6</v>
      </c>
      <c r="Z29" s="32" t="s">
        <v>7</v>
      </c>
      <c r="AA29" s="32" t="s">
        <v>169</v>
      </c>
      <c r="AB29" s="32" t="s">
        <v>5</v>
      </c>
      <c r="AC29" s="32" t="s">
        <v>6</v>
      </c>
      <c r="AD29" s="32" t="s">
        <v>7</v>
      </c>
    </row>
    <row r="30" spans="1:32" x14ac:dyDescent="0.25">
      <c r="A30" s="4" t="s">
        <v>8</v>
      </c>
      <c r="B30" s="4" t="s">
        <v>9</v>
      </c>
      <c r="C30" s="31"/>
      <c r="D30" s="31"/>
      <c r="E30" s="31"/>
      <c r="F30" s="31"/>
      <c r="G30" s="31"/>
      <c r="H30" s="31"/>
      <c r="I30" s="31"/>
      <c r="J30" s="31"/>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row>
    <row r="31" spans="1:32" x14ac:dyDescent="0.25">
      <c r="A31" s="4" t="s">
        <v>10</v>
      </c>
      <c r="B31" s="4" t="s">
        <v>9</v>
      </c>
      <c r="C31" s="31">
        <v>0</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row>
    <row r="32" spans="1:32" x14ac:dyDescent="0.25">
      <c r="A32" s="4" t="s">
        <v>11</v>
      </c>
      <c r="B32" s="4" t="s">
        <v>9</v>
      </c>
      <c r="C32" s="31">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11</v>
      </c>
      <c r="Z32" s="31">
        <v>32</v>
      </c>
      <c r="AA32" s="31">
        <v>131</v>
      </c>
      <c r="AB32" s="31">
        <v>132</v>
      </c>
      <c r="AC32" s="31">
        <v>145</v>
      </c>
      <c r="AD32" s="31">
        <v>169</v>
      </c>
    </row>
    <row r="33" spans="1:32" x14ac:dyDescent="0.25">
      <c r="A33" s="4" t="s">
        <v>12</v>
      </c>
      <c r="B33" s="4" t="s">
        <v>9</v>
      </c>
      <c r="C33" s="31">
        <v>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46</v>
      </c>
      <c r="AB33" s="31">
        <v>0</v>
      </c>
      <c r="AC33" s="31">
        <v>1</v>
      </c>
      <c r="AD33" s="31">
        <v>0</v>
      </c>
    </row>
    <row r="34" spans="1:32" x14ac:dyDescent="0.25">
      <c r="A34" s="4" t="s">
        <v>13</v>
      </c>
      <c r="B34" s="4" t="s">
        <v>9</v>
      </c>
      <c r="C34" s="31"/>
      <c r="D34" s="31"/>
      <c r="E34" s="31"/>
      <c r="F34" s="31"/>
      <c r="G34" s="31"/>
      <c r="H34" s="31"/>
      <c r="I34" s="31"/>
      <c r="J34" s="31"/>
      <c r="K34" s="31"/>
      <c r="L34" s="31"/>
      <c r="M34" s="31"/>
      <c r="N34" s="31"/>
      <c r="O34" s="31"/>
      <c r="P34" s="31"/>
      <c r="Q34" s="31"/>
      <c r="R34" s="31"/>
      <c r="S34" s="31">
        <v>0</v>
      </c>
      <c r="T34" s="31">
        <v>0</v>
      </c>
      <c r="U34" s="31">
        <v>0</v>
      </c>
      <c r="V34" s="31">
        <v>0</v>
      </c>
      <c r="W34" s="31">
        <v>0</v>
      </c>
      <c r="X34" s="31">
        <v>0</v>
      </c>
      <c r="Y34" s="31">
        <v>0</v>
      </c>
      <c r="Z34" s="31">
        <v>0</v>
      </c>
      <c r="AA34" s="31">
        <v>0</v>
      </c>
      <c r="AB34" s="31">
        <v>0</v>
      </c>
      <c r="AC34" s="31">
        <v>0</v>
      </c>
      <c r="AD34" s="31">
        <v>0</v>
      </c>
    </row>
    <row r="35" spans="1:32" x14ac:dyDescent="0.25">
      <c r="A35" s="4" t="s">
        <v>14</v>
      </c>
      <c r="B35" s="4" t="s">
        <v>9</v>
      </c>
      <c r="C35" s="31">
        <v>0</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row>
    <row r="36" spans="1:32" x14ac:dyDescent="0.25">
      <c r="A36" s="4" t="s">
        <v>15</v>
      </c>
      <c r="B36" s="4" t="s">
        <v>9</v>
      </c>
      <c r="C36" s="31"/>
      <c r="D36" s="31"/>
      <c r="E36" s="31"/>
      <c r="F36" s="31"/>
      <c r="G36" s="31"/>
      <c r="H36" s="31"/>
      <c r="I36" s="31"/>
      <c r="J36" s="31"/>
      <c r="K36" s="31"/>
      <c r="L36" s="31"/>
      <c r="M36" s="31"/>
      <c r="N36" s="31"/>
      <c r="O36" s="31"/>
      <c r="P36" s="31"/>
      <c r="Q36" s="31"/>
      <c r="R36" s="31"/>
      <c r="S36" s="31"/>
      <c r="T36" s="31"/>
      <c r="U36" s="31"/>
      <c r="V36" s="31"/>
      <c r="W36" s="31">
        <v>0</v>
      </c>
      <c r="X36" s="31">
        <v>0</v>
      </c>
      <c r="Y36" s="31">
        <v>0</v>
      </c>
      <c r="Z36" s="31">
        <v>0</v>
      </c>
      <c r="AA36" s="31">
        <v>0</v>
      </c>
      <c r="AB36" s="31">
        <v>0</v>
      </c>
      <c r="AC36" s="31">
        <v>0</v>
      </c>
      <c r="AD36" s="31">
        <v>0</v>
      </c>
    </row>
    <row r="37" spans="1:32" x14ac:dyDescent="0.25">
      <c r="A37" s="4" t="s">
        <v>16</v>
      </c>
      <c r="B37" s="4" t="s">
        <v>9</v>
      </c>
      <c r="C37" s="31">
        <v>0</v>
      </c>
      <c r="D37" s="31">
        <v>0</v>
      </c>
      <c r="E37" s="31">
        <v>0</v>
      </c>
      <c r="F37" s="31">
        <v>0</v>
      </c>
      <c r="G37" s="31">
        <v>0</v>
      </c>
      <c r="H37" s="31">
        <v>0</v>
      </c>
      <c r="I37" s="31">
        <v>0</v>
      </c>
      <c r="J37" s="31">
        <v>0</v>
      </c>
      <c r="K37" s="31">
        <v>0</v>
      </c>
      <c r="L37" s="31">
        <v>0</v>
      </c>
      <c r="M37" s="31">
        <v>0</v>
      </c>
      <c r="N37" s="31">
        <v>7911</v>
      </c>
      <c r="O37" s="31">
        <v>0</v>
      </c>
      <c r="P37" s="31">
        <v>114</v>
      </c>
      <c r="Q37" s="31">
        <v>233</v>
      </c>
      <c r="R37" s="31">
        <v>51</v>
      </c>
      <c r="S37" s="31">
        <v>516</v>
      </c>
      <c r="T37" s="31">
        <v>61</v>
      </c>
      <c r="U37" s="31">
        <v>313</v>
      </c>
      <c r="V37" s="31">
        <v>16008</v>
      </c>
      <c r="W37" s="31">
        <v>28639</v>
      </c>
      <c r="X37" s="31">
        <v>1160</v>
      </c>
      <c r="Y37" s="31">
        <v>4444</v>
      </c>
      <c r="Z37" s="31">
        <v>35790</v>
      </c>
      <c r="AA37" s="31">
        <v>3012</v>
      </c>
      <c r="AB37" s="31">
        <v>12933</v>
      </c>
      <c r="AC37" s="31">
        <v>37143</v>
      </c>
      <c r="AD37" s="31">
        <v>64158</v>
      </c>
    </row>
    <row r="38" spans="1:32" x14ac:dyDescent="0.25">
      <c r="A38" s="4" t="s">
        <v>17</v>
      </c>
      <c r="B38" s="4" t="s">
        <v>9</v>
      </c>
      <c r="C38" s="31">
        <v>0</v>
      </c>
      <c r="D38" s="31">
        <v>0</v>
      </c>
      <c r="E38" s="31">
        <v>0</v>
      </c>
      <c r="F38" s="31">
        <v>0</v>
      </c>
      <c r="G38" s="31">
        <v>0</v>
      </c>
      <c r="H38" s="31">
        <v>0</v>
      </c>
      <c r="I38" s="31">
        <v>0</v>
      </c>
      <c r="J38" s="31">
        <v>0</v>
      </c>
      <c r="K38" s="31">
        <v>0</v>
      </c>
      <c r="L38" s="31">
        <v>1113</v>
      </c>
      <c r="M38" s="31">
        <v>0</v>
      </c>
      <c r="N38" s="31">
        <v>942</v>
      </c>
      <c r="O38" s="31">
        <v>1064</v>
      </c>
      <c r="P38" s="31">
        <v>0</v>
      </c>
      <c r="Q38" s="31">
        <v>133</v>
      </c>
      <c r="R38" s="31">
        <v>0</v>
      </c>
      <c r="S38" s="31">
        <v>127</v>
      </c>
      <c r="T38" s="31">
        <v>3</v>
      </c>
      <c r="U38" s="31">
        <v>0</v>
      </c>
      <c r="V38" s="31">
        <v>0</v>
      </c>
      <c r="W38" s="31">
        <v>3443</v>
      </c>
      <c r="X38" s="31">
        <v>12474</v>
      </c>
      <c r="Y38" s="31">
        <v>32879</v>
      </c>
      <c r="Z38" s="31">
        <v>40425</v>
      </c>
      <c r="AA38" s="31">
        <v>52138</v>
      </c>
      <c r="AB38" s="31">
        <v>21482</v>
      </c>
      <c r="AC38" s="31">
        <v>22322</v>
      </c>
      <c r="AD38" s="31">
        <v>45758</v>
      </c>
    </row>
    <row r="39" spans="1:32" x14ac:dyDescent="0.25">
      <c r="A39" s="4" t="s">
        <v>18</v>
      </c>
      <c r="B39" s="4" t="s">
        <v>9</v>
      </c>
      <c r="C39" s="31">
        <v>10912</v>
      </c>
      <c r="D39" s="31">
        <v>5631</v>
      </c>
      <c r="E39" s="31">
        <v>9159</v>
      </c>
      <c r="F39" s="31">
        <v>8294</v>
      </c>
      <c r="G39" s="31">
        <v>2721</v>
      </c>
      <c r="H39" s="31">
        <v>2069</v>
      </c>
      <c r="I39" s="31">
        <v>3686</v>
      </c>
      <c r="J39" s="31">
        <v>6188</v>
      </c>
      <c r="K39" s="31">
        <v>14700</v>
      </c>
      <c r="L39" s="31">
        <v>25661</v>
      </c>
      <c r="M39" s="31">
        <v>23745</v>
      </c>
      <c r="N39" s="31">
        <v>26142</v>
      </c>
      <c r="O39" s="31">
        <v>25586</v>
      </c>
      <c r="P39" s="31">
        <v>29089</v>
      </c>
      <c r="Q39" s="31">
        <v>18396</v>
      </c>
      <c r="R39" s="31">
        <v>13320</v>
      </c>
      <c r="S39" s="31">
        <v>14215</v>
      </c>
      <c r="T39" s="31">
        <v>20478</v>
      </c>
      <c r="U39" s="31">
        <v>32481</v>
      </c>
      <c r="V39" s="31">
        <v>44173</v>
      </c>
      <c r="W39" s="31">
        <v>6195</v>
      </c>
      <c r="X39" s="31">
        <v>12525</v>
      </c>
      <c r="Y39" s="31">
        <v>8824</v>
      </c>
      <c r="Z39" s="31">
        <v>15291</v>
      </c>
      <c r="AA39" s="31">
        <v>5444</v>
      </c>
      <c r="AB39" s="31">
        <v>12676</v>
      </c>
      <c r="AC39" s="31">
        <v>1975</v>
      </c>
      <c r="AD39" s="31">
        <v>4713</v>
      </c>
    </row>
    <row r="40" spans="1:32" x14ac:dyDescent="0.25">
      <c r="A40" s="4" t="s">
        <v>19</v>
      </c>
      <c r="B40" s="4" t="s">
        <v>9</v>
      </c>
      <c r="C40" s="31">
        <v>0</v>
      </c>
      <c r="D40" s="31">
        <v>271</v>
      </c>
      <c r="E40" s="31">
        <v>359</v>
      </c>
      <c r="F40" s="31">
        <v>276</v>
      </c>
      <c r="G40" s="31">
        <v>924</v>
      </c>
      <c r="H40" s="31">
        <v>24</v>
      </c>
      <c r="I40" s="31">
        <v>1</v>
      </c>
      <c r="J40" s="31">
        <v>96</v>
      </c>
      <c r="K40" s="31">
        <v>439</v>
      </c>
      <c r="L40" s="31">
        <v>970</v>
      </c>
      <c r="M40" s="31">
        <v>7289</v>
      </c>
      <c r="N40" s="31">
        <v>13425</v>
      </c>
      <c r="O40" s="31">
        <v>10373</v>
      </c>
      <c r="P40" s="31">
        <v>26434</v>
      </c>
      <c r="Q40" s="31">
        <v>11558</v>
      </c>
      <c r="R40" s="31">
        <v>6288</v>
      </c>
      <c r="S40" s="31">
        <v>16913</v>
      </c>
      <c r="T40" s="31">
        <v>17806</v>
      </c>
      <c r="U40" s="31">
        <v>20768</v>
      </c>
      <c r="V40" s="31">
        <v>24665</v>
      </c>
      <c r="W40" s="31">
        <v>21255</v>
      </c>
      <c r="X40" s="31">
        <v>3458</v>
      </c>
      <c r="Y40" s="31">
        <v>674</v>
      </c>
      <c r="Z40" s="31">
        <v>407</v>
      </c>
      <c r="AA40" s="31">
        <v>8</v>
      </c>
      <c r="AB40" s="31">
        <v>1506</v>
      </c>
      <c r="AC40" s="31">
        <v>2954</v>
      </c>
      <c r="AD40" s="31">
        <v>3173</v>
      </c>
    </row>
    <row r="41" spans="1:32" x14ac:dyDescent="0.25">
      <c r="A41" s="4" t="s">
        <v>20</v>
      </c>
      <c r="B41" s="4" t="s">
        <v>9</v>
      </c>
      <c r="C41" s="31">
        <v>0</v>
      </c>
      <c r="D41" s="31">
        <v>0</v>
      </c>
      <c r="E41" s="31">
        <v>0</v>
      </c>
      <c r="F41" s="31">
        <v>0</v>
      </c>
      <c r="G41" s="31">
        <v>0</v>
      </c>
      <c r="H41" s="31">
        <v>0</v>
      </c>
      <c r="I41" s="31">
        <v>0</v>
      </c>
      <c r="J41" s="31">
        <v>0</v>
      </c>
      <c r="K41" s="31">
        <v>48</v>
      </c>
      <c r="L41" s="31">
        <v>128</v>
      </c>
      <c r="M41" s="31">
        <v>7700</v>
      </c>
      <c r="N41" s="31">
        <v>4743</v>
      </c>
      <c r="O41" s="31">
        <v>232</v>
      </c>
      <c r="P41" s="31">
        <v>0</v>
      </c>
      <c r="Q41" s="31">
        <v>399</v>
      </c>
      <c r="R41" s="31">
        <v>162</v>
      </c>
      <c r="S41" s="31">
        <v>298</v>
      </c>
      <c r="T41" s="31">
        <v>1416</v>
      </c>
      <c r="U41" s="31">
        <v>1823</v>
      </c>
      <c r="V41" s="31">
        <v>1155</v>
      </c>
      <c r="W41" s="31">
        <v>8060</v>
      </c>
      <c r="X41" s="31">
        <v>1189</v>
      </c>
      <c r="Y41" s="31">
        <v>93</v>
      </c>
      <c r="Z41" s="31">
        <v>67925</v>
      </c>
      <c r="AA41" s="31">
        <v>2043</v>
      </c>
      <c r="AB41" s="31">
        <v>2565</v>
      </c>
      <c r="AC41" s="31">
        <v>2218</v>
      </c>
      <c r="AD41" s="31">
        <v>861</v>
      </c>
    </row>
    <row r="42" spans="1:32" x14ac:dyDescent="0.25">
      <c r="A42" s="4" t="s">
        <v>21</v>
      </c>
      <c r="B42" s="4" t="s">
        <v>9</v>
      </c>
      <c r="C42" s="31">
        <v>95253</v>
      </c>
      <c r="D42" s="31">
        <v>98992</v>
      </c>
      <c r="E42" s="31">
        <v>100463</v>
      </c>
      <c r="F42" s="31">
        <v>99485</v>
      </c>
      <c r="G42" s="31">
        <v>186996</v>
      </c>
      <c r="H42" s="31">
        <v>192643</v>
      </c>
      <c r="I42" s="31">
        <v>193200</v>
      </c>
      <c r="J42" s="31">
        <v>202006</v>
      </c>
      <c r="K42" s="31">
        <v>437209</v>
      </c>
      <c r="L42" s="31">
        <v>483643</v>
      </c>
      <c r="M42" s="31">
        <v>486650</v>
      </c>
      <c r="N42" s="31">
        <v>488597</v>
      </c>
      <c r="O42" s="31">
        <v>455882</v>
      </c>
      <c r="P42" s="31">
        <v>480051</v>
      </c>
      <c r="Q42" s="31">
        <v>496025</v>
      </c>
      <c r="R42" s="31">
        <v>516229</v>
      </c>
      <c r="S42" s="31">
        <v>463914</v>
      </c>
      <c r="T42" s="31">
        <v>500975</v>
      </c>
      <c r="U42" s="31">
        <v>514683</v>
      </c>
      <c r="V42" s="31">
        <v>488172</v>
      </c>
      <c r="W42" s="31">
        <v>1347800</v>
      </c>
      <c r="X42" s="31">
        <v>1373035</v>
      </c>
      <c r="Y42" s="31">
        <v>1415623</v>
      </c>
      <c r="Z42" s="31">
        <v>1400611</v>
      </c>
      <c r="AA42" s="31">
        <v>1912169</v>
      </c>
      <c r="AB42" s="31">
        <v>2044398</v>
      </c>
      <c r="AC42" s="31">
        <v>2066545</v>
      </c>
      <c r="AD42" s="31">
        <v>2037495</v>
      </c>
    </row>
    <row r="43" spans="1:32" x14ac:dyDescent="0.25">
      <c r="A43" s="4" t="s">
        <v>22</v>
      </c>
      <c r="B43" s="4" t="s">
        <v>9</v>
      </c>
      <c r="C43" s="31">
        <v>26118</v>
      </c>
      <c r="D43" s="31">
        <v>29866</v>
      </c>
      <c r="E43" s="31">
        <v>31400</v>
      </c>
      <c r="F43" s="31">
        <v>29341</v>
      </c>
      <c r="G43" s="31">
        <v>49619</v>
      </c>
      <c r="H43" s="31">
        <v>58014</v>
      </c>
      <c r="I43" s="31">
        <v>62695</v>
      </c>
      <c r="J43" s="31">
        <v>58376</v>
      </c>
      <c r="K43" s="31">
        <v>106408</v>
      </c>
      <c r="L43" s="31">
        <v>124625</v>
      </c>
      <c r="M43" s="31">
        <v>121229</v>
      </c>
      <c r="N43" s="31">
        <v>111805</v>
      </c>
      <c r="O43" s="31">
        <v>103103</v>
      </c>
      <c r="P43" s="31">
        <v>117434</v>
      </c>
      <c r="Q43" s="31">
        <v>133510</v>
      </c>
      <c r="R43" s="31">
        <v>121682</v>
      </c>
      <c r="S43" s="31">
        <v>103839</v>
      </c>
      <c r="T43" s="31">
        <v>119903</v>
      </c>
      <c r="U43" s="31">
        <v>126921</v>
      </c>
      <c r="V43" s="31">
        <v>112245</v>
      </c>
      <c r="W43" s="31">
        <v>212314</v>
      </c>
      <c r="X43" s="31">
        <v>238036</v>
      </c>
      <c r="Y43" s="31">
        <v>274191</v>
      </c>
      <c r="Z43" s="31">
        <v>213661</v>
      </c>
      <c r="AA43" s="31">
        <v>380134</v>
      </c>
      <c r="AB43" s="31">
        <v>401553</v>
      </c>
      <c r="AC43" s="31">
        <v>433010</v>
      </c>
      <c r="AD43" s="31">
        <v>439338</v>
      </c>
    </row>
    <row r="44" spans="1:32" x14ac:dyDescent="0.25">
      <c r="A44" s="5" t="s">
        <v>23</v>
      </c>
      <c r="B44" s="4" t="s">
        <v>9</v>
      </c>
      <c r="C44" s="31">
        <v>132283</v>
      </c>
      <c r="D44" s="31">
        <v>134760</v>
      </c>
      <c r="E44" s="31">
        <v>141381</v>
      </c>
      <c r="F44" s="31">
        <v>137396</v>
      </c>
      <c r="G44" s="31">
        <v>240260</v>
      </c>
      <c r="H44" s="31">
        <v>252750</v>
      </c>
      <c r="I44" s="31">
        <v>259582</v>
      </c>
      <c r="J44" s="31">
        <v>266666</v>
      </c>
      <c r="K44" s="31">
        <v>558804</v>
      </c>
      <c r="L44" s="31">
        <v>636140</v>
      </c>
      <c r="M44" s="31">
        <v>646613</v>
      </c>
      <c r="N44" s="31">
        <v>653565</v>
      </c>
      <c r="O44" s="31">
        <v>596240</v>
      </c>
      <c r="P44" s="31">
        <v>653122</v>
      </c>
      <c r="Q44" s="31">
        <v>660254</v>
      </c>
      <c r="R44" s="31">
        <v>657732</v>
      </c>
      <c r="S44" s="31">
        <v>599822</v>
      </c>
      <c r="T44" s="31">
        <v>660642</v>
      </c>
      <c r="U44" s="31">
        <v>696989</v>
      </c>
      <c r="V44" s="31">
        <v>686418</v>
      </c>
      <c r="W44" s="31">
        <v>1627706</v>
      </c>
      <c r="X44" s="31">
        <v>1641877</v>
      </c>
      <c r="Y44" s="31">
        <v>1736739</v>
      </c>
      <c r="Z44" s="31">
        <v>1774142</v>
      </c>
      <c r="AA44" s="31">
        <v>2355125</v>
      </c>
      <c r="AB44" s="31">
        <v>2497245</v>
      </c>
      <c r="AC44" s="31">
        <v>2566313</v>
      </c>
      <c r="AD44" s="31">
        <v>2595665</v>
      </c>
      <c r="AF44" s="26">
        <f>SUM(C44:AD44)</f>
        <v>26066231</v>
      </c>
    </row>
    <row r="45" spans="1:32" x14ac:dyDescent="0.25">
      <c r="A45" s="5" t="s">
        <v>1</v>
      </c>
      <c r="B45" s="5" t="s">
        <v>1</v>
      </c>
      <c r="C45" s="32" t="s">
        <v>1</v>
      </c>
      <c r="D45" s="32" t="s">
        <v>1</v>
      </c>
      <c r="E45" s="32" t="s">
        <v>1</v>
      </c>
      <c r="F45" s="32" t="s">
        <v>1</v>
      </c>
      <c r="G45" s="32" t="s">
        <v>1</v>
      </c>
      <c r="H45" s="32"/>
      <c r="I45" s="32" t="s">
        <v>1</v>
      </c>
      <c r="J45" s="32" t="s">
        <v>1</v>
      </c>
      <c r="K45" s="32" t="s">
        <v>1</v>
      </c>
      <c r="L45" s="32" t="s">
        <v>1</v>
      </c>
      <c r="M45" s="32" t="s">
        <v>1</v>
      </c>
      <c r="N45" s="32" t="s">
        <v>1</v>
      </c>
      <c r="O45" s="32" t="s">
        <v>1</v>
      </c>
      <c r="P45" s="32" t="s">
        <v>1</v>
      </c>
      <c r="Q45" s="32" t="s">
        <v>1</v>
      </c>
      <c r="R45" s="32" t="s">
        <v>1</v>
      </c>
      <c r="S45" s="32" t="s">
        <v>1</v>
      </c>
      <c r="T45" s="32" t="s">
        <v>1</v>
      </c>
      <c r="U45" s="32" t="s">
        <v>1</v>
      </c>
      <c r="V45" s="32" t="s">
        <v>1</v>
      </c>
      <c r="W45" s="32" t="s">
        <v>1</v>
      </c>
      <c r="X45" s="32" t="s">
        <v>1</v>
      </c>
      <c r="Y45" s="32" t="s">
        <v>1</v>
      </c>
      <c r="Z45" s="32" t="s">
        <v>1</v>
      </c>
      <c r="AA45" s="32" t="s">
        <v>1</v>
      </c>
      <c r="AB45" s="32" t="s">
        <v>1</v>
      </c>
      <c r="AC45" s="32" t="s">
        <v>1</v>
      </c>
      <c r="AD45" s="32" t="s">
        <v>1</v>
      </c>
    </row>
    <row r="46" spans="1:32" ht="18" x14ac:dyDescent="0.25">
      <c r="A46" s="1" t="s">
        <v>50</v>
      </c>
      <c r="B46" s="2" t="s">
        <v>1</v>
      </c>
      <c r="C46" s="49">
        <v>2011</v>
      </c>
      <c r="D46" s="50"/>
      <c r="E46" s="50"/>
      <c r="F46" s="50"/>
      <c r="G46" s="49">
        <v>2012</v>
      </c>
      <c r="H46" s="50"/>
      <c r="I46" s="50"/>
      <c r="J46" s="50"/>
      <c r="K46" s="49">
        <v>2013</v>
      </c>
      <c r="L46" s="50"/>
      <c r="M46" s="50"/>
      <c r="N46" s="50"/>
      <c r="O46" s="49">
        <v>2014</v>
      </c>
      <c r="P46" s="50"/>
      <c r="Q46" s="50"/>
      <c r="R46" s="50"/>
      <c r="S46" s="49">
        <v>2015</v>
      </c>
      <c r="T46" s="50"/>
      <c r="U46" s="50"/>
      <c r="V46" s="50"/>
      <c r="W46" s="49">
        <v>2016</v>
      </c>
      <c r="X46" s="50"/>
      <c r="Y46" s="50"/>
      <c r="Z46" s="50"/>
      <c r="AA46" s="49">
        <v>2017</v>
      </c>
      <c r="AB46" s="50"/>
      <c r="AC46" s="50"/>
      <c r="AD46" s="50"/>
    </row>
    <row r="47" spans="1:32" x14ac:dyDescent="0.25">
      <c r="A47" s="3" t="s">
        <v>2</v>
      </c>
      <c r="B47" s="4" t="s">
        <v>51</v>
      </c>
      <c r="C47" s="32" t="s">
        <v>163</v>
      </c>
      <c r="D47" s="32" t="s">
        <v>5</v>
      </c>
      <c r="E47" s="32" t="s">
        <v>6</v>
      </c>
      <c r="F47" s="32" t="s">
        <v>7</v>
      </c>
      <c r="G47" s="32" t="s">
        <v>164</v>
      </c>
      <c r="H47" s="32" t="s">
        <v>5</v>
      </c>
      <c r="I47" s="32" t="s">
        <v>6</v>
      </c>
      <c r="J47" s="32" t="s">
        <v>7</v>
      </c>
      <c r="K47" s="32" t="s">
        <v>165</v>
      </c>
      <c r="L47" s="32" t="s">
        <v>5</v>
      </c>
      <c r="M47" s="32" t="s">
        <v>6</v>
      </c>
      <c r="N47" s="32" t="s">
        <v>7</v>
      </c>
      <c r="O47" s="32" t="s">
        <v>166</v>
      </c>
      <c r="P47" s="32" t="s">
        <v>5</v>
      </c>
      <c r="Q47" s="32" t="s">
        <v>6</v>
      </c>
      <c r="R47" s="32" t="s">
        <v>7</v>
      </c>
      <c r="S47" s="32" t="s">
        <v>167</v>
      </c>
      <c r="T47" s="32" t="s">
        <v>5</v>
      </c>
      <c r="U47" s="32" t="s">
        <v>6</v>
      </c>
      <c r="V47" s="32" t="s">
        <v>7</v>
      </c>
      <c r="W47" s="32" t="s">
        <v>168</v>
      </c>
      <c r="X47" s="32" t="s">
        <v>5</v>
      </c>
      <c r="Y47" s="32" t="s">
        <v>6</v>
      </c>
      <c r="Z47" s="32" t="s">
        <v>7</v>
      </c>
      <c r="AA47" s="32" t="s">
        <v>169</v>
      </c>
      <c r="AB47" s="32" t="s">
        <v>5</v>
      </c>
      <c r="AC47" s="32" t="s">
        <v>6</v>
      </c>
      <c r="AD47" s="32" t="s">
        <v>7</v>
      </c>
    </row>
    <row r="48" spans="1:32" x14ac:dyDescent="0.25">
      <c r="A48" s="4" t="s">
        <v>8</v>
      </c>
      <c r="B48" s="4" t="s">
        <v>52</v>
      </c>
      <c r="C48" s="31">
        <v>0</v>
      </c>
      <c r="D48" s="31">
        <v>0</v>
      </c>
      <c r="E48" s="31">
        <v>0</v>
      </c>
      <c r="F48" s="31">
        <v>0</v>
      </c>
      <c r="G48" s="31">
        <v>0</v>
      </c>
      <c r="H48" s="31">
        <v>0</v>
      </c>
      <c r="I48" s="31">
        <v>0</v>
      </c>
      <c r="J48" s="31">
        <v>0</v>
      </c>
      <c r="K48" s="31">
        <v>0</v>
      </c>
      <c r="L48" s="31">
        <v>7057</v>
      </c>
      <c r="M48" s="31">
        <v>2581062</v>
      </c>
      <c r="N48" s="31">
        <v>2991956</v>
      </c>
      <c r="O48" s="31">
        <v>2721301</v>
      </c>
      <c r="P48" s="31">
        <v>2872577</v>
      </c>
      <c r="Q48" s="31">
        <v>4603224</v>
      </c>
      <c r="R48" s="31">
        <v>5242459</v>
      </c>
      <c r="S48" s="31">
        <v>6712019</v>
      </c>
      <c r="T48" s="31">
        <v>10178847</v>
      </c>
      <c r="U48" s="31">
        <v>11654608</v>
      </c>
      <c r="V48" s="31">
        <v>12063341</v>
      </c>
      <c r="W48" s="31">
        <v>14114208</v>
      </c>
      <c r="X48" s="31">
        <v>14362989</v>
      </c>
      <c r="Y48" s="31">
        <v>15018681</v>
      </c>
      <c r="Z48" s="31">
        <v>15813745</v>
      </c>
      <c r="AA48" s="31">
        <v>16903509</v>
      </c>
      <c r="AB48" s="31">
        <v>21264235</v>
      </c>
      <c r="AC48" s="31">
        <v>24167925</v>
      </c>
      <c r="AD48" s="31">
        <v>24051368</v>
      </c>
    </row>
    <row r="49" spans="1:30" x14ac:dyDescent="0.25">
      <c r="A49" s="4" t="s">
        <v>10</v>
      </c>
      <c r="B49" s="4" t="s">
        <v>52</v>
      </c>
      <c r="C49" s="31">
        <v>236835</v>
      </c>
      <c r="D49" s="31">
        <v>328532</v>
      </c>
      <c r="E49" s="31">
        <v>530962</v>
      </c>
      <c r="F49" s="31">
        <v>478928</v>
      </c>
      <c r="G49" s="31">
        <v>468876</v>
      </c>
      <c r="H49" s="31">
        <v>453202</v>
      </c>
      <c r="I49" s="31">
        <v>384063</v>
      </c>
      <c r="J49" s="31">
        <v>287824</v>
      </c>
      <c r="K49" s="31">
        <v>439275</v>
      </c>
      <c r="L49" s="31">
        <v>612128</v>
      </c>
      <c r="M49" s="31">
        <v>2546125</v>
      </c>
      <c r="N49" s="31">
        <v>1052125</v>
      </c>
      <c r="O49" s="31">
        <v>1639132</v>
      </c>
      <c r="P49" s="31">
        <v>1064074</v>
      </c>
      <c r="Q49" s="31">
        <v>4714630</v>
      </c>
      <c r="R49" s="31">
        <v>5841140</v>
      </c>
      <c r="S49" s="31">
        <v>5923238</v>
      </c>
      <c r="T49" s="31">
        <v>6985481</v>
      </c>
      <c r="U49" s="31">
        <v>7473917</v>
      </c>
      <c r="V49" s="31">
        <v>8307511</v>
      </c>
      <c r="W49" s="31">
        <v>7365131</v>
      </c>
      <c r="X49" s="31">
        <v>8462020</v>
      </c>
      <c r="Y49" s="31">
        <v>8055031</v>
      </c>
      <c r="Z49" s="31">
        <v>7260056</v>
      </c>
      <c r="AA49" s="31">
        <v>6712351</v>
      </c>
      <c r="AB49" s="31">
        <v>6146649</v>
      </c>
      <c r="AC49" s="31">
        <v>3943161</v>
      </c>
      <c r="AD49" s="31">
        <v>3529130</v>
      </c>
    </row>
    <row r="50" spans="1:30" x14ac:dyDescent="0.25">
      <c r="A50" s="4" t="s">
        <v>11</v>
      </c>
      <c r="B50" s="4" t="s">
        <v>52</v>
      </c>
      <c r="C50" s="31">
        <v>12882107</v>
      </c>
      <c r="D50" s="31">
        <v>13284682</v>
      </c>
      <c r="E50" s="31">
        <v>13100333</v>
      </c>
      <c r="F50" s="31">
        <v>12816759</v>
      </c>
      <c r="G50" s="31">
        <v>12797724</v>
      </c>
      <c r="H50" s="31">
        <v>13185688</v>
      </c>
      <c r="I50" s="31">
        <v>15819989</v>
      </c>
      <c r="J50" s="31">
        <v>15375874</v>
      </c>
      <c r="K50" s="31">
        <v>15442500</v>
      </c>
      <c r="L50" s="31">
        <v>15804549</v>
      </c>
      <c r="M50" s="31">
        <v>14516004</v>
      </c>
      <c r="N50" s="31">
        <v>14958965</v>
      </c>
      <c r="O50" s="31">
        <v>16677906</v>
      </c>
      <c r="P50" s="31">
        <v>20212717</v>
      </c>
      <c r="Q50" s="31">
        <v>19745523</v>
      </c>
      <c r="R50" s="31">
        <v>19375567</v>
      </c>
      <c r="S50" s="31">
        <v>18259642</v>
      </c>
      <c r="T50" s="31">
        <v>15138256</v>
      </c>
      <c r="U50" s="31">
        <v>15055919</v>
      </c>
      <c r="V50" s="31">
        <v>14647691</v>
      </c>
      <c r="W50" s="31">
        <v>12925468</v>
      </c>
      <c r="X50" s="31">
        <v>13298188</v>
      </c>
      <c r="Y50" s="31">
        <v>13399693</v>
      </c>
      <c r="Z50" s="31">
        <v>13109926</v>
      </c>
      <c r="AA50" s="31">
        <v>13578445</v>
      </c>
      <c r="AB50" s="31">
        <v>12302767</v>
      </c>
      <c r="AC50" s="31">
        <v>12395908</v>
      </c>
      <c r="AD50" s="31">
        <v>11815988</v>
      </c>
    </row>
    <row r="51" spans="1:30" x14ac:dyDescent="0.25">
      <c r="A51" s="4" t="s">
        <v>12</v>
      </c>
      <c r="B51" s="4" t="s">
        <v>52</v>
      </c>
      <c r="C51" s="31">
        <v>4873272</v>
      </c>
      <c r="D51" s="31">
        <v>5280822</v>
      </c>
      <c r="E51" s="31">
        <v>5590548</v>
      </c>
      <c r="F51" s="31">
        <v>5575898</v>
      </c>
      <c r="G51" s="31">
        <v>5700917</v>
      </c>
      <c r="H51" s="31">
        <v>6766131</v>
      </c>
      <c r="I51" s="31">
        <v>7146246</v>
      </c>
      <c r="J51" s="31">
        <v>7770974</v>
      </c>
      <c r="K51" s="31">
        <v>9049261</v>
      </c>
      <c r="L51" s="31">
        <v>7133604</v>
      </c>
      <c r="M51" s="31">
        <v>5511333</v>
      </c>
      <c r="N51" s="31">
        <v>6737719</v>
      </c>
      <c r="O51" s="31">
        <v>6364147</v>
      </c>
      <c r="P51" s="31">
        <v>7378353</v>
      </c>
      <c r="Q51" s="31">
        <v>4195237</v>
      </c>
      <c r="R51" s="31">
        <v>2980243</v>
      </c>
      <c r="S51" s="31">
        <v>2596102</v>
      </c>
      <c r="T51" s="31">
        <v>1654703</v>
      </c>
      <c r="U51" s="31">
        <v>1302595</v>
      </c>
      <c r="V51" s="31">
        <v>496127</v>
      </c>
      <c r="W51" s="31">
        <v>760255</v>
      </c>
      <c r="X51" s="31">
        <v>605486</v>
      </c>
      <c r="Y51" s="31">
        <v>538326</v>
      </c>
      <c r="Z51" s="31">
        <v>550085</v>
      </c>
      <c r="AA51" s="31">
        <v>426898</v>
      </c>
      <c r="AB51" s="31">
        <v>75136</v>
      </c>
      <c r="AC51" s="31">
        <v>422474</v>
      </c>
      <c r="AD51" s="31">
        <v>616215</v>
      </c>
    </row>
    <row r="52" spans="1:30" x14ac:dyDescent="0.25">
      <c r="A52" s="4" t="s">
        <v>13</v>
      </c>
      <c r="B52" s="4" t="s">
        <v>53</v>
      </c>
      <c r="C52" s="31">
        <v>0</v>
      </c>
      <c r="D52" s="31">
        <v>0</v>
      </c>
      <c r="E52" s="31">
        <v>0</v>
      </c>
      <c r="F52" s="31">
        <v>0</v>
      </c>
      <c r="G52" s="31">
        <v>0</v>
      </c>
      <c r="H52" s="31">
        <v>0</v>
      </c>
      <c r="I52" s="31">
        <v>0</v>
      </c>
      <c r="J52" s="31">
        <v>0</v>
      </c>
      <c r="K52" s="31">
        <v>0</v>
      </c>
      <c r="L52" s="31">
        <v>0</v>
      </c>
      <c r="M52" s="31">
        <v>0</v>
      </c>
      <c r="N52" s="31">
        <v>0</v>
      </c>
      <c r="O52" s="31">
        <v>0</v>
      </c>
      <c r="P52" s="31">
        <v>0</v>
      </c>
      <c r="Q52" s="31">
        <v>0</v>
      </c>
      <c r="R52" s="31">
        <v>0</v>
      </c>
      <c r="S52" s="31">
        <v>0</v>
      </c>
      <c r="T52" s="31">
        <v>0</v>
      </c>
      <c r="U52" s="31">
        <v>2364</v>
      </c>
      <c r="V52" s="31">
        <v>1113</v>
      </c>
      <c r="W52" s="31">
        <v>1519</v>
      </c>
      <c r="X52" s="31">
        <v>1255</v>
      </c>
      <c r="Y52" s="31">
        <v>41</v>
      </c>
      <c r="Z52" s="31">
        <v>88</v>
      </c>
      <c r="AA52" s="31">
        <v>43492</v>
      </c>
      <c r="AB52" s="31">
        <v>63903</v>
      </c>
      <c r="AC52" s="31">
        <v>76453</v>
      </c>
      <c r="AD52" s="31">
        <v>84347</v>
      </c>
    </row>
    <row r="53" spans="1:30" x14ac:dyDescent="0.25">
      <c r="A53" s="4" t="s">
        <v>14</v>
      </c>
      <c r="B53" s="4" t="s">
        <v>53</v>
      </c>
      <c r="C53" s="31">
        <v>21816</v>
      </c>
      <c r="D53" s="31">
        <v>62215</v>
      </c>
      <c r="E53" s="31">
        <v>119059</v>
      </c>
      <c r="F53" s="31">
        <v>171607</v>
      </c>
      <c r="G53" s="31">
        <v>220891</v>
      </c>
      <c r="H53" s="31">
        <v>271182</v>
      </c>
      <c r="I53" s="31">
        <v>355146</v>
      </c>
      <c r="J53" s="31">
        <v>468250</v>
      </c>
      <c r="K53" s="31">
        <v>575616</v>
      </c>
      <c r="L53" s="31">
        <v>746463</v>
      </c>
      <c r="M53" s="31">
        <v>957651</v>
      </c>
      <c r="N53" s="31">
        <v>1320152</v>
      </c>
      <c r="O53" s="31">
        <v>1595428</v>
      </c>
      <c r="P53" s="31">
        <v>1950331</v>
      </c>
      <c r="Q53" s="31">
        <v>2266453</v>
      </c>
      <c r="R53" s="31">
        <v>2640447</v>
      </c>
      <c r="S53" s="31">
        <v>2820478</v>
      </c>
      <c r="T53" s="31">
        <v>2990665</v>
      </c>
      <c r="U53" s="31">
        <v>3505515</v>
      </c>
      <c r="V53" s="31">
        <v>3659154</v>
      </c>
      <c r="W53" s="31">
        <v>4881157</v>
      </c>
      <c r="X53" s="31">
        <v>5177575</v>
      </c>
      <c r="Y53" s="31">
        <v>5549182</v>
      </c>
      <c r="Z53" s="31">
        <v>6466355</v>
      </c>
      <c r="AA53" s="31">
        <v>7514399</v>
      </c>
      <c r="AB53" s="31">
        <v>7596637</v>
      </c>
      <c r="AC53" s="31">
        <v>8049178</v>
      </c>
      <c r="AD53" s="31">
        <v>8655735</v>
      </c>
    </row>
    <row r="54" spans="1:30" x14ac:dyDescent="0.25">
      <c r="A54" s="4" t="s">
        <v>15</v>
      </c>
      <c r="B54" s="4" t="s">
        <v>53</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8804701</v>
      </c>
      <c r="X54" s="31">
        <v>9520697</v>
      </c>
      <c r="Y54" s="31">
        <v>9519285</v>
      </c>
      <c r="Z54" s="31">
        <v>10408775</v>
      </c>
      <c r="AA54" s="31">
        <v>10146467</v>
      </c>
      <c r="AB54" s="31">
        <v>11143855</v>
      </c>
      <c r="AC54" s="31">
        <v>11075179</v>
      </c>
      <c r="AD54" s="31">
        <v>11525077</v>
      </c>
    </row>
    <row r="55" spans="1:30" x14ac:dyDescent="0.25">
      <c r="A55" s="4" t="s">
        <v>16</v>
      </c>
      <c r="B55" s="4" t="s">
        <v>54</v>
      </c>
      <c r="C55" s="31">
        <v>2705490</v>
      </c>
      <c r="D55" s="31">
        <v>2880741</v>
      </c>
      <c r="E55" s="31">
        <v>3357486</v>
      </c>
      <c r="F55" s="31">
        <v>4699117</v>
      </c>
      <c r="G55" s="31">
        <v>7533361</v>
      </c>
      <c r="H55" s="31">
        <v>9294798</v>
      </c>
      <c r="I55" s="31">
        <v>16703192</v>
      </c>
      <c r="J55" s="31">
        <v>9395869</v>
      </c>
      <c r="K55" s="31">
        <v>11497145</v>
      </c>
      <c r="L55" s="31">
        <v>9448077</v>
      </c>
      <c r="M55" s="31">
        <v>26956570</v>
      </c>
      <c r="N55" s="31">
        <v>21828420</v>
      </c>
      <c r="O55" s="31">
        <v>19277677</v>
      </c>
      <c r="P55" s="31">
        <v>41294315</v>
      </c>
      <c r="Q55" s="31">
        <v>36352506</v>
      </c>
      <c r="R55" s="31">
        <v>35963633</v>
      </c>
      <c r="S55" s="31">
        <v>28064075</v>
      </c>
      <c r="T55" s="31">
        <v>32413548</v>
      </c>
      <c r="U55" s="31">
        <v>40064634</v>
      </c>
      <c r="V55" s="31">
        <v>56256011</v>
      </c>
      <c r="W55" s="31">
        <v>50171587</v>
      </c>
      <c r="X55" s="31">
        <v>60881376</v>
      </c>
      <c r="Y55" s="31">
        <v>68542888</v>
      </c>
      <c r="Z55" s="31">
        <v>52309220</v>
      </c>
      <c r="AA55" s="31">
        <v>12970436</v>
      </c>
      <c r="AB55" s="31">
        <v>32001059</v>
      </c>
      <c r="AC55" s="31">
        <v>44219652</v>
      </c>
      <c r="AD55" s="31">
        <v>38726239</v>
      </c>
    </row>
    <row r="56" spans="1:30" x14ac:dyDescent="0.25">
      <c r="A56" s="4" t="s">
        <v>17</v>
      </c>
      <c r="B56" s="4" t="s">
        <v>54</v>
      </c>
      <c r="C56" s="31">
        <v>7090904</v>
      </c>
      <c r="D56" s="31">
        <v>7042552</v>
      </c>
      <c r="E56" s="31">
        <v>15243052</v>
      </c>
      <c r="F56" s="31">
        <v>16267198</v>
      </c>
      <c r="G56" s="31">
        <v>5264355</v>
      </c>
      <c r="H56" s="31">
        <v>7021970</v>
      </c>
      <c r="I56" s="31">
        <v>36472009</v>
      </c>
      <c r="J56" s="31">
        <v>35885653</v>
      </c>
      <c r="K56" s="31">
        <v>37934868</v>
      </c>
      <c r="L56" s="31">
        <v>22879854</v>
      </c>
      <c r="M56" s="31">
        <v>58567789</v>
      </c>
      <c r="N56" s="31">
        <v>14246341</v>
      </c>
      <c r="O56" s="31">
        <v>10174174</v>
      </c>
      <c r="P56" s="31">
        <v>9199426</v>
      </c>
      <c r="Q56" s="31">
        <v>9571027</v>
      </c>
      <c r="R56" s="31">
        <v>10245139</v>
      </c>
      <c r="S56" s="31">
        <v>1421303</v>
      </c>
      <c r="T56" s="31">
        <v>377343</v>
      </c>
      <c r="U56" s="31">
        <v>1363144</v>
      </c>
      <c r="V56" s="31">
        <v>13814327</v>
      </c>
      <c r="W56" s="31">
        <v>246211598</v>
      </c>
      <c r="X56" s="31">
        <v>263802478</v>
      </c>
      <c r="Y56" s="31">
        <v>279046401</v>
      </c>
      <c r="Z56" s="31">
        <v>300266965</v>
      </c>
      <c r="AA56" s="31">
        <v>324245156</v>
      </c>
      <c r="AB56" s="31">
        <v>334898793</v>
      </c>
      <c r="AC56" s="31">
        <v>357302752</v>
      </c>
      <c r="AD56" s="31">
        <v>319179067</v>
      </c>
    </row>
    <row r="57" spans="1:30" x14ac:dyDescent="0.25">
      <c r="A57" s="4" t="s">
        <v>18</v>
      </c>
      <c r="B57" s="4" t="s">
        <v>54</v>
      </c>
      <c r="C57" s="31">
        <v>346146902</v>
      </c>
      <c r="D57" s="31">
        <v>377927936</v>
      </c>
      <c r="E57" s="31">
        <v>370271893</v>
      </c>
      <c r="F57" s="31">
        <v>336520737</v>
      </c>
      <c r="G57" s="31">
        <v>357494627</v>
      </c>
      <c r="H57" s="31">
        <v>358600620</v>
      </c>
      <c r="I57" s="31">
        <v>312843923</v>
      </c>
      <c r="J57" s="31">
        <v>317987817</v>
      </c>
      <c r="K57" s="31">
        <v>319375839</v>
      </c>
      <c r="L57" s="31">
        <v>325718270</v>
      </c>
      <c r="M57" s="31">
        <v>304339530</v>
      </c>
      <c r="N57" s="31">
        <v>326086265</v>
      </c>
      <c r="O57" s="31">
        <v>321334268</v>
      </c>
      <c r="P57" s="31">
        <v>314187595</v>
      </c>
      <c r="Q57" s="31">
        <v>346607917</v>
      </c>
      <c r="R57" s="31">
        <v>330646430</v>
      </c>
      <c r="S57" s="31">
        <v>342983907</v>
      </c>
      <c r="T57" s="31">
        <v>357708903</v>
      </c>
      <c r="U57" s="31">
        <v>342544994</v>
      </c>
      <c r="V57" s="31">
        <v>282213601</v>
      </c>
      <c r="W57" s="31">
        <v>118007434</v>
      </c>
      <c r="X57" s="31">
        <v>72543882</v>
      </c>
      <c r="Y57" s="31">
        <v>56482040</v>
      </c>
      <c r="Z57" s="31">
        <v>29619826</v>
      </c>
      <c r="AA57" s="31">
        <v>39159186</v>
      </c>
      <c r="AB57" s="31">
        <v>34925533</v>
      </c>
      <c r="AC57" s="31">
        <v>17000192</v>
      </c>
      <c r="AD57" s="31">
        <v>19882574</v>
      </c>
    </row>
    <row r="58" spans="1:30" x14ac:dyDescent="0.25">
      <c r="A58" s="4" t="s">
        <v>19</v>
      </c>
      <c r="B58" s="4" t="s">
        <v>54</v>
      </c>
      <c r="C58" s="31">
        <v>1954349</v>
      </c>
      <c r="D58" s="31">
        <v>2623187</v>
      </c>
      <c r="E58" s="31">
        <v>3477614</v>
      </c>
      <c r="F58" s="31">
        <v>4482442</v>
      </c>
      <c r="G58" s="31">
        <v>5006202</v>
      </c>
      <c r="H58" s="31">
        <v>6502404</v>
      </c>
      <c r="I58" s="31">
        <v>4240695</v>
      </c>
      <c r="J58" s="31">
        <v>4226644</v>
      </c>
      <c r="K58" s="31">
        <v>5481532</v>
      </c>
      <c r="L58" s="31">
        <v>13975203</v>
      </c>
      <c r="M58" s="31">
        <v>13936349</v>
      </c>
      <c r="N58" s="31">
        <v>26508045</v>
      </c>
      <c r="O58" s="31">
        <v>16037416</v>
      </c>
      <c r="P58" s="31">
        <v>16122376</v>
      </c>
      <c r="Q58" s="31">
        <v>13880356</v>
      </c>
      <c r="R58" s="31">
        <v>20757948</v>
      </c>
      <c r="S58" s="31">
        <v>19632811</v>
      </c>
      <c r="T58" s="31">
        <v>28502517</v>
      </c>
      <c r="U58" s="31">
        <v>42889152</v>
      </c>
      <c r="V58" s="31">
        <v>35425955</v>
      </c>
      <c r="W58" s="31">
        <v>28882258</v>
      </c>
      <c r="X58" s="31">
        <v>35790526</v>
      </c>
      <c r="Y58" s="31">
        <v>45225506</v>
      </c>
      <c r="Z58" s="31">
        <v>53450453</v>
      </c>
      <c r="AA58" s="31">
        <v>38756396</v>
      </c>
      <c r="AB58" s="31">
        <v>38464518</v>
      </c>
      <c r="AC58" s="31">
        <v>50261472</v>
      </c>
      <c r="AD58" s="31">
        <v>43996803</v>
      </c>
    </row>
    <row r="59" spans="1:30" x14ac:dyDescent="0.25">
      <c r="A59" s="4" t="s">
        <v>20</v>
      </c>
      <c r="B59" s="4" t="s">
        <v>54</v>
      </c>
      <c r="C59" s="31">
        <v>325266</v>
      </c>
      <c r="D59" s="31">
        <v>356935</v>
      </c>
      <c r="E59" s="31">
        <v>462226</v>
      </c>
      <c r="F59" s="31">
        <v>659061</v>
      </c>
      <c r="G59" s="31">
        <v>712233</v>
      </c>
      <c r="H59" s="31">
        <v>723231</v>
      </c>
      <c r="I59" s="31">
        <v>843696</v>
      </c>
      <c r="J59" s="31">
        <v>6535747</v>
      </c>
      <c r="K59" s="31">
        <v>8182191</v>
      </c>
      <c r="L59" s="31">
        <v>23562582</v>
      </c>
      <c r="M59" s="31">
        <v>40409392</v>
      </c>
      <c r="N59" s="31">
        <v>44784857</v>
      </c>
      <c r="O59" s="31">
        <v>25871987</v>
      </c>
      <c r="P59" s="31">
        <v>26668165</v>
      </c>
      <c r="Q59" s="31">
        <v>36487197</v>
      </c>
      <c r="R59" s="31">
        <v>23817520</v>
      </c>
      <c r="S59" s="31">
        <v>27058770</v>
      </c>
      <c r="T59" s="31">
        <v>40776364</v>
      </c>
      <c r="U59" s="31">
        <v>51165569</v>
      </c>
      <c r="V59" s="31">
        <v>46155232</v>
      </c>
      <c r="W59" s="31">
        <v>43663408</v>
      </c>
      <c r="X59" s="31">
        <v>75711296</v>
      </c>
      <c r="Y59" s="31">
        <v>63846512</v>
      </c>
      <c r="Z59" s="31">
        <v>72449941</v>
      </c>
      <c r="AA59" s="31">
        <v>68700606</v>
      </c>
      <c r="AB59" s="31">
        <v>94202959</v>
      </c>
      <c r="AC59" s="31">
        <v>95429959</v>
      </c>
      <c r="AD59" s="31">
        <v>77130870</v>
      </c>
    </row>
    <row r="60" spans="1:30" x14ac:dyDescent="0.25">
      <c r="A60" s="4" t="s">
        <v>21</v>
      </c>
      <c r="B60" s="4" t="s">
        <v>54</v>
      </c>
      <c r="C60" s="31">
        <v>3187578208</v>
      </c>
      <c r="D60" s="31">
        <v>3294107893</v>
      </c>
      <c r="E60" s="31">
        <v>3320247258</v>
      </c>
      <c r="F60" s="31">
        <v>3323012827</v>
      </c>
      <c r="G60" s="31">
        <v>3189895483</v>
      </c>
      <c r="H60" s="31">
        <v>3273254068</v>
      </c>
      <c r="I60" s="31">
        <v>3298505633</v>
      </c>
      <c r="J60" s="31">
        <v>3449039221</v>
      </c>
      <c r="K60" s="31">
        <v>2991042519</v>
      </c>
      <c r="L60" s="31">
        <v>3298305567</v>
      </c>
      <c r="M60" s="31">
        <v>3336711067</v>
      </c>
      <c r="N60" s="31">
        <v>3347165477</v>
      </c>
      <c r="O60" s="31">
        <v>3118899568</v>
      </c>
      <c r="P60" s="31">
        <v>3279279406</v>
      </c>
      <c r="Q60" s="31">
        <v>3395731910</v>
      </c>
      <c r="R60" s="31">
        <v>3539912317</v>
      </c>
      <c r="S60" s="31">
        <v>3158733458</v>
      </c>
      <c r="T60" s="31">
        <v>3433573365</v>
      </c>
      <c r="U60" s="31">
        <v>3514621395</v>
      </c>
      <c r="V60" s="31">
        <v>3337634199</v>
      </c>
      <c r="W60" s="31">
        <v>3435633723</v>
      </c>
      <c r="X60" s="31">
        <v>3478700777</v>
      </c>
      <c r="Y60" s="31">
        <v>3566483826</v>
      </c>
      <c r="Z60" s="31">
        <v>3572453275</v>
      </c>
      <c r="AA60" s="31">
        <v>3340410210</v>
      </c>
      <c r="AB60" s="31">
        <v>3528790480</v>
      </c>
      <c r="AC60" s="31">
        <v>3616680128</v>
      </c>
      <c r="AD60" s="31">
        <v>3579243834</v>
      </c>
    </row>
    <row r="61" spans="1:30" x14ac:dyDescent="0.25">
      <c r="A61" s="4" t="s">
        <v>22</v>
      </c>
      <c r="B61" s="4" t="s">
        <v>54</v>
      </c>
      <c r="C61" s="31">
        <v>806819602</v>
      </c>
      <c r="D61" s="31">
        <v>898714606</v>
      </c>
      <c r="E61" s="31">
        <v>969964838</v>
      </c>
      <c r="F61" s="31">
        <v>909161464</v>
      </c>
      <c r="G61" s="31">
        <v>771973725</v>
      </c>
      <c r="H61" s="31">
        <v>891135601</v>
      </c>
      <c r="I61" s="31">
        <v>990066549</v>
      </c>
      <c r="J61" s="31">
        <v>922317155</v>
      </c>
      <c r="K61" s="31">
        <v>801458731</v>
      </c>
      <c r="L61" s="31">
        <v>933891967</v>
      </c>
      <c r="M61" s="31">
        <v>914337244</v>
      </c>
      <c r="N61" s="31">
        <v>848422498</v>
      </c>
      <c r="O61" s="31">
        <v>782052674</v>
      </c>
      <c r="P61" s="31">
        <v>853357445</v>
      </c>
      <c r="Q61" s="31">
        <v>928242072</v>
      </c>
      <c r="R61" s="31">
        <v>923253715</v>
      </c>
      <c r="S61" s="31">
        <v>777867437</v>
      </c>
      <c r="T61" s="31">
        <v>891671794</v>
      </c>
      <c r="U61" s="31">
        <v>946775316</v>
      </c>
      <c r="V61" s="31">
        <v>850145084</v>
      </c>
      <c r="W61" s="31">
        <v>773335255</v>
      </c>
      <c r="X61" s="31">
        <v>853675828</v>
      </c>
      <c r="Y61" s="31">
        <v>996590519</v>
      </c>
      <c r="Z61" s="31">
        <v>758380990</v>
      </c>
      <c r="AA61" s="31">
        <v>756646621</v>
      </c>
      <c r="AB61" s="31">
        <v>811131475</v>
      </c>
      <c r="AC61" s="31">
        <v>878738539</v>
      </c>
      <c r="AD61" s="31">
        <v>893171901</v>
      </c>
    </row>
    <row r="62" spans="1:30" x14ac:dyDescent="0.25">
      <c r="A62" s="4" t="s">
        <v>1</v>
      </c>
      <c r="B62" s="4" t="s">
        <v>1</v>
      </c>
      <c r="C62" s="32" t="s">
        <v>1</v>
      </c>
      <c r="D62" s="32" t="s">
        <v>1</v>
      </c>
      <c r="E62" s="32" t="s">
        <v>1</v>
      </c>
      <c r="F62" s="32" t="s">
        <v>1</v>
      </c>
      <c r="G62" s="32" t="s">
        <v>1</v>
      </c>
      <c r="H62" s="32" t="s">
        <v>1</v>
      </c>
      <c r="I62" s="32" t="s">
        <v>1</v>
      </c>
      <c r="J62" s="32" t="s">
        <v>1</v>
      </c>
      <c r="K62" s="32" t="s">
        <v>1</v>
      </c>
      <c r="L62" s="32" t="s">
        <v>1</v>
      </c>
      <c r="M62" s="32" t="s">
        <v>1</v>
      </c>
      <c r="N62" s="32" t="s">
        <v>1</v>
      </c>
      <c r="O62" s="32" t="s">
        <v>1</v>
      </c>
      <c r="P62" s="32" t="s">
        <v>1</v>
      </c>
      <c r="Q62" s="32" t="s">
        <v>1</v>
      </c>
      <c r="R62" s="32" t="s">
        <v>1</v>
      </c>
      <c r="S62" s="32" t="s">
        <v>1</v>
      </c>
      <c r="T62" s="32" t="s">
        <v>1</v>
      </c>
      <c r="U62" s="32" t="s">
        <v>1</v>
      </c>
      <c r="V62" s="32" t="s">
        <v>1</v>
      </c>
      <c r="W62" s="32" t="s">
        <v>1</v>
      </c>
      <c r="X62" s="32" t="s">
        <v>1</v>
      </c>
      <c r="Y62" s="32" t="s">
        <v>1</v>
      </c>
      <c r="Z62" s="32" t="s">
        <v>1</v>
      </c>
      <c r="AA62" s="32" t="s">
        <v>1</v>
      </c>
      <c r="AB62" s="32" t="s">
        <v>1</v>
      </c>
      <c r="AC62" s="32" t="s">
        <v>1</v>
      </c>
      <c r="AD62" s="32" t="s">
        <v>1</v>
      </c>
    </row>
    <row r="63" spans="1:30" ht="36" x14ac:dyDescent="0.25">
      <c r="A63" s="1" t="s">
        <v>56</v>
      </c>
      <c r="B63" s="2" t="s">
        <v>1</v>
      </c>
      <c r="C63" s="49">
        <v>2011</v>
      </c>
      <c r="D63" s="50"/>
      <c r="E63" s="50"/>
      <c r="F63" s="50"/>
      <c r="G63" s="49">
        <v>2012</v>
      </c>
      <c r="H63" s="50"/>
      <c r="I63" s="50"/>
      <c r="J63" s="50"/>
      <c r="K63" s="49">
        <v>2013</v>
      </c>
      <c r="L63" s="50"/>
      <c r="M63" s="50"/>
      <c r="N63" s="50"/>
      <c r="O63" s="49">
        <v>2014</v>
      </c>
      <c r="P63" s="50"/>
      <c r="Q63" s="50"/>
      <c r="R63" s="50"/>
      <c r="S63" s="49">
        <v>2015</v>
      </c>
      <c r="T63" s="50"/>
      <c r="U63" s="50"/>
      <c r="V63" s="50"/>
      <c r="W63" s="49">
        <v>2016</v>
      </c>
      <c r="X63" s="50"/>
      <c r="Y63" s="50"/>
      <c r="Z63" s="50"/>
      <c r="AA63" s="49">
        <v>2017</v>
      </c>
      <c r="AB63" s="50"/>
      <c r="AC63" s="50"/>
      <c r="AD63" s="50"/>
    </row>
    <row r="64" spans="1:30" x14ac:dyDescent="0.25">
      <c r="A64" s="4" t="s">
        <v>1</v>
      </c>
      <c r="B64" s="4" t="s">
        <v>1</v>
      </c>
      <c r="C64" s="32" t="s">
        <v>163</v>
      </c>
      <c r="D64" s="32" t="s">
        <v>5</v>
      </c>
      <c r="E64" s="32" t="s">
        <v>6</v>
      </c>
      <c r="F64" s="32" t="s">
        <v>7</v>
      </c>
      <c r="G64" s="32" t="s">
        <v>164</v>
      </c>
      <c r="H64" s="32" t="s">
        <v>5</v>
      </c>
      <c r="I64" s="32" t="s">
        <v>6</v>
      </c>
      <c r="J64" s="32" t="s">
        <v>7</v>
      </c>
      <c r="K64" s="32" t="s">
        <v>165</v>
      </c>
      <c r="L64" s="32" t="s">
        <v>5</v>
      </c>
      <c r="M64" s="32" t="s">
        <v>6</v>
      </c>
      <c r="N64" s="32" t="s">
        <v>7</v>
      </c>
      <c r="O64" s="32" t="s">
        <v>166</v>
      </c>
      <c r="P64" s="32" t="s">
        <v>5</v>
      </c>
      <c r="Q64" s="32" t="s">
        <v>6</v>
      </c>
      <c r="R64" s="32" t="s">
        <v>7</v>
      </c>
      <c r="S64" s="32" t="s">
        <v>167</v>
      </c>
      <c r="T64" s="32" t="s">
        <v>5</v>
      </c>
      <c r="U64" s="32" t="s">
        <v>6</v>
      </c>
      <c r="V64" s="32" t="s">
        <v>7</v>
      </c>
      <c r="W64" s="32" t="s">
        <v>168</v>
      </c>
      <c r="X64" s="32" t="s">
        <v>5</v>
      </c>
      <c r="Y64" s="32" t="s">
        <v>6</v>
      </c>
      <c r="Z64" s="32" t="s">
        <v>7</v>
      </c>
      <c r="AA64" s="32" t="s">
        <v>169</v>
      </c>
      <c r="AB64" s="32" t="s">
        <v>5</v>
      </c>
      <c r="AC64" s="32" t="s">
        <v>6</v>
      </c>
      <c r="AD64" s="32" t="s">
        <v>7</v>
      </c>
    </row>
    <row r="65" spans="1:30" x14ac:dyDescent="0.25">
      <c r="A65" s="4" t="s">
        <v>57</v>
      </c>
      <c r="B65" s="4" t="s">
        <v>1</v>
      </c>
      <c r="C65" s="32">
        <v>88.48</v>
      </c>
      <c r="D65" s="32">
        <v>87.8</v>
      </c>
      <c r="E65" s="32">
        <v>87</v>
      </c>
      <c r="F65" s="32">
        <v>86.6</v>
      </c>
      <c r="G65" s="32">
        <v>86.8</v>
      </c>
      <c r="H65" s="32">
        <v>86.78</v>
      </c>
      <c r="I65" s="32">
        <v>83.48</v>
      </c>
      <c r="J65" s="32">
        <v>84.27</v>
      </c>
      <c r="K65" s="32">
        <v>83.6</v>
      </c>
      <c r="L65" s="32">
        <v>83.81</v>
      </c>
      <c r="M65" s="32">
        <v>80.239999999999995</v>
      </c>
      <c r="N65" s="32">
        <v>81.84</v>
      </c>
      <c r="O65" s="32">
        <v>82.83</v>
      </c>
      <c r="P65" s="32">
        <v>80.400000000000006</v>
      </c>
      <c r="Q65" s="32">
        <v>82.03</v>
      </c>
      <c r="R65" s="32">
        <v>82.38</v>
      </c>
      <c r="S65" s="32">
        <v>82.86</v>
      </c>
      <c r="T65" s="32">
        <v>82.75</v>
      </c>
      <c r="U65" s="32">
        <v>81.8</v>
      </c>
      <c r="V65" s="32">
        <v>78.87</v>
      </c>
      <c r="W65" s="32">
        <v>72.87</v>
      </c>
      <c r="X65" s="32">
        <v>70.83</v>
      </c>
      <c r="Y65" s="32">
        <v>69.98</v>
      </c>
      <c r="Z65" s="32">
        <v>70.34</v>
      </c>
      <c r="AA65" s="32">
        <v>71.48</v>
      </c>
      <c r="AB65" s="32">
        <v>70.290000000000006</v>
      </c>
      <c r="AC65" s="32">
        <v>69.510000000000005</v>
      </c>
      <c r="AD65" s="32">
        <v>68.98</v>
      </c>
    </row>
    <row r="66" spans="1:30" ht="11.25" customHeight="1" x14ac:dyDescent="0.25"/>
    <row r="67" spans="1:30" ht="36" x14ac:dyDescent="0.25">
      <c r="A67" s="1" t="s">
        <v>58</v>
      </c>
      <c r="B67" s="2" t="s">
        <v>1</v>
      </c>
      <c r="C67" s="46">
        <v>2011</v>
      </c>
      <c r="D67" s="47"/>
      <c r="E67" s="47"/>
      <c r="F67" s="48"/>
      <c r="G67" s="46">
        <v>2012</v>
      </c>
      <c r="H67" s="47"/>
      <c r="I67" s="47"/>
      <c r="J67" s="48"/>
      <c r="K67" s="46">
        <v>2013</v>
      </c>
      <c r="L67" s="47"/>
      <c r="M67" s="47"/>
      <c r="N67" s="48"/>
      <c r="O67" s="46">
        <v>2014</v>
      </c>
      <c r="P67" s="47"/>
      <c r="Q67" s="47"/>
      <c r="R67" s="48"/>
      <c r="S67" s="46">
        <v>2015</v>
      </c>
      <c r="T67" s="47"/>
      <c r="U67" s="47"/>
      <c r="V67" s="48"/>
      <c r="W67" s="46">
        <v>2016</v>
      </c>
      <c r="X67" s="47"/>
      <c r="Y67" s="47"/>
      <c r="Z67" s="48"/>
      <c r="AA67" s="46">
        <v>2017</v>
      </c>
      <c r="AB67" s="47"/>
      <c r="AC67" s="47"/>
      <c r="AD67" s="48"/>
    </row>
    <row r="68" spans="1:30" x14ac:dyDescent="0.25">
      <c r="A68" s="4" t="s">
        <v>1</v>
      </c>
      <c r="B68" s="4" t="s">
        <v>1</v>
      </c>
      <c r="C68" s="32" t="s">
        <v>163</v>
      </c>
      <c r="D68" s="32" t="s">
        <v>5</v>
      </c>
      <c r="E68" s="32" t="s">
        <v>6</v>
      </c>
      <c r="F68" s="32" t="s">
        <v>7</v>
      </c>
      <c r="G68" s="32" t="s">
        <v>164</v>
      </c>
      <c r="H68" s="32" t="s">
        <v>5</v>
      </c>
      <c r="I68" s="32" t="s">
        <v>6</v>
      </c>
      <c r="J68" s="32" t="s">
        <v>7</v>
      </c>
      <c r="K68" s="32" t="s">
        <v>165</v>
      </c>
      <c r="L68" s="32" t="s">
        <v>5</v>
      </c>
      <c r="M68" s="32" t="s">
        <v>6</v>
      </c>
      <c r="N68" s="32" t="s">
        <v>7</v>
      </c>
      <c r="O68" s="32" t="s">
        <v>166</v>
      </c>
      <c r="P68" s="32" t="s">
        <v>5</v>
      </c>
      <c r="Q68" s="32" t="s">
        <v>6</v>
      </c>
      <c r="R68" s="32" t="s">
        <v>7</v>
      </c>
      <c r="S68" s="32" t="s">
        <v>167</v>
      </c>
      <c r="T68" s="32" t="s">
        <v>5</v>
      </c>
      <c r="U68" s="32" t="s">
        <v>6</v>
      </c>
      <c r="V68" s="32" t="s">
        <v>7</v>
      </c>
      <c r="W68" s="32" t="s">
        <v>168</v>
      </c>
      <c r="X68" s="32" t="s">
        <v>5</v>
      </c>
      <c r="Y68" s="32" t="s">
        <v>6</v>
      </c>
      <c r="Z68" s="32" t="s">
        <v>7</v>
      </c>
      <c r="AA68" s="32" t="s">
        <v>169</v>
      </c>
      <c r="AB68" s="32" t="s">
        <v>5</v>
      </c>
      <c r="AC68" s="32" t="s">
        <v>6</v>
      </c>
      <c r="AD68" s="32" t="s">
        <v>7</v>
      </c>
    </row>
    <row r="69" spans="1:30" x14ac:dyDescent="0.25">
      <c r="A69" s="4" t="s">
        <v>19</v>
      </c>
      <c r="B69" s="4" t="s">
        <v>1</v>
      </c>
      <c r="C69" s="32">
        <v>44.57</v>
      </c>
      <c r="D69" s="32">
        <v>30.14</v>
      </c>
      <c r="E69" s="32">
        <v>44.16</v>
      </c>
      <c r="F69" s="32">
        <v>45.45</v>
      </c>
      <c r="G69" s="32">
        <v>39.68</v>
      </c>
      <c r="H69" s="32">
        <v>43.15</v>
      </c>
      <c r="I69" s="32">
        <v>30.58</v>
      </c>
      <c r="J69" s="32">
        <v>23.16</v>
      </c>
      <c r="K69" s="32">
        <v>29.14</v>
      </c>
      <c r="L69" s="32">
        <v>27.78</v>
      </c>
      <c r="M69" s="32">
        <v>26.97</v>
      </c>
      <c r="N69" s="32">
        <v>21.59</v>
      </c>
      <c r="O69" s="32">
        <v>18.52</v>
      </c>
      <c r="P69" s="32">
        <v>19.91</v>
      </c>
      <c r="Q69" s="32">
        <v>15.16</v>
      </c>
      <c r="R69" s="32">
        <v>19.04</v>
      </c>
      <c r="S69" s="32">
        <v>24.88</v>
      </c>
      <c r="T69" s="32">
        <v>21.9</v>
      </c>
      <c r="U69" s="32">
        <v>33.51</v>
      </c>
      <c r="V69" s="32">
        <v>20.7</v>
      </c>
      <c r="W69" s="32">
        <v>17.25</v>
      </c>
      <c r="X69" s="32">
        <v>13.83</v>
      </c>
      <c r="Y69" s="32">
        <v>17.53</v>
      </c>
      <c r="Z69" s="32">
        <v>18.309999999999999</v>
      </c>
      <c r="AA69" s="32">
        <v>34.86</v>
      </c>
      <c r="AB69" s="32">
        <v>31.16</v>
      </c>
      <c r="AC69" s="32">
        <v>36.840000000000003</v>
      </c>
      <c r="AD69" s="32">
        <v>34.15</v>
      </c>
    </row>
    <row r="70" spans="1:30" ht="14.1" customHeight="1" x14ac:dyDescent="0.25"/>
    <row r="71" spans="1:30" ht="36" x14ac:dyDescent="0.25">
      <c r="A71" s="1" t="s">
        <v>59</v>
      </c>
      <c r="B71" s="2" t="s">
        <v>1</v>
      </c>
      <c r="C71" s="46">
        <v>2011</v>
      </c>
      <c r="D71" s="47"/>
      <c r="E71" s="47"/>
      <c r="F71" s="48"/>
      <c r="G71" s="46">
        <v>2012</v>
      </c>
      <c r="H71" s="47"/>
      <c r="I71" s="47"/>
      <c r="J71" s="48"/>
      <c r="K71" s="46">
        <v>2013</v>
      </c>
      <c r="L71" s="47"/>
      <c r="M71" s="47"/>
      <c r="N71" s="48"/>
      <c r="O71" s="46">
        <v>2014</v>
      </c>
      <c r="P71" s="47"/>
      <c r="Q71" s="47"/>
      <c r="R71" s="48"/>
      <c r="S71" s="46">
        <v>2015</v>
      </c>
      <c r="T71" s="47"/>
      <c r="U71" s="47"/>
      <c r="V71" s="48"/>
      <c r="W71" s="46">
        <v>2016</v>
      </c>
      <c r="X71" s="47"/>
      <c r="Y71" s="47"/>
      <c r="Z71" s="48"/>
      <c r="AA71" s="46">
        <v>2017</v>
      </c>
      <c r="AB71" s="47"/>
      <c r="AC71" s="47"/>
      <c r="AD71" s="48"/>
    </row>
    <row r="72" spans="1:30" x14ac:dyDescent="0.25">
      <c r="A72" s="4" t="s">
        <v>1</v>
      </c>
      <c r="B72" s="4" t="s">
        <v>1</v>
      </c>
      <c r="C72" s="32" t="s">
        <v>163</v>
      </c>
      <c r="D72" s="32" t="s">
        <v>5</v>
      </c>
      <c r="E72" s="32" t="s">
        <v>6</v>
      </c>
      <c r="F72" s="32" t="s">
        <v>7</v>
      </c>
      <c r="G72" s="32" t="s">
        <v>164</v>
      </c>
      <c r="H72" s="32" t="s">
        <v>5</v>
      </c>
      <c r="I72" s="32" t="s">
        <v>6</v>
      </c>
      <c r="J72" s="32" t="s">
        <v>7</v>
      </c>
      <c r="K72" s="32" t="s">
        <v>165</v>
      </c>
      <c r="L72" s="32" t="s">
        <v>5</v>
      </c>
      <c r="M72" s="32" t="s">
        <v>6</v>
      </c>
      <c r="N72" s="32" t="s">
        <v>7</v>
      </c>
      <c r="O72" s="32" t="s">
        <v>166</v>
      </c>
      <c r="P72" s="32" t="s">
        <v>5</v>
      </c>
      <c r="Q72" s="32" t="s">
        <v>6</v>
      </c>
      <c r="R72" s="32" t="s">
        <v>7</v>
      </c>
      <c r="S72" s="32" t="s">
        <v>167</v>
      </c>
      <c r="T72" s="32" t="s">
        <v>5</v>
      </c>
      <c r="U72" s="32" t="s">
        <v>6</v>
      </c>
      <c r="V72" s="32" t="s">
        <v>7</v>
      </c>
      <c r="W72" s="32" t="s">
        <v>168</v>
      </c>
      <c r="X72" s="32" t="s">
        <v>5</v>
      </c>
      <c r="Y72" s="32" t="s">
        <v>6</v>
      </c>
      <c r="Z72" s="32" t="s">
        <v>7</v>
      </c>
      <c r="AA72" s="32" t="s">
        <v>169</v>
      </c>
      <c r="AB72" s="32" t="s">
        <v>5</v>
      </c>
      <c r="AC72" s="32" t="s">
        <v>6</v>
      </c>
      <c r="AD72" s="32" t="s">
        <v>7</v>
      </c>
    </row>
    <row r="73" spans="1:30" x14ac:dyDescent="0.25">
      <c r="A73" s="4" t="s">
        <v>20</v>
      </c>
      <c r="B73" s="4" t="s">
        <v>1</v>
      </c>
      <c r="C73" s="32">
        <v>19.649999999999999</v>
      </c>
      <c r="D73" s="32">
        <v>19.649999999999999</v>
      </c>
      <c r="E73" s="32">
        <v>19.649999999999999</v>
      </c>
      <c r="F73" s="32">
        <v>19.649999999999999</v>
      </c>
      <c r="G73" s="32">
        <v>19.649999999999999</v>
      </c>
      <c r="H73" s="32">
        <v>19.649999999999999</v>
      </c>
      <c r="I73" s="32">
        <v>19.649999999999999</v>
      </c>
      <c r="J73" s="32">
        <v>32.11</v>
      </c>
      <c r="K73" s="32">
        <v>34.65</v>
      </c>
      <c r="L73" s="32">
        <v>37.1</v>
      </c>
      <c r="M73" s="32">
        <v>41.86</v>
      </c>
      <c r="N73" s="32">
        <v>52.18</v>
      </c>
      <c r="O73" s="32">
        <v>38.159999999999997</v>
      </c>
      <c r="P73" s="32">
        <v>34.32</v>
      </c>
      <c r="Q73" s="32">
        <v>40.53</v>
      </c>
      <c r="R73" s="32">
        <v>36.840000000000003</v>
      </c>
      <c r="S73" s="32">
        <v>37.26</v>
      </c>
      <c r="T73" s="32">
        <v>50.63</v>
      </c>
      <c r="U73" s="32">
        <v>51.06</v>
      </c>
      <c r="V73" s="32">
        <v>46.56</v>
      </c>
      <c r="W73" s="32">
        <v>52.89</v>
      </c>
      <c r="X73" s="32">
        <v>31.78</v>
      </c>
      <c r="Y73" s="32">
        <v>30.2</v>
      </c>
      <c r="Z73" s="32">
        <v>30.71</v>
      </c>
      <c r="AA73" s="32">
        <v>30.11</v>
      </c>
      <c r="AB73" s="32">
        <v>30.23</v>
      </c>
      <c r="AC73" s="32">
        <v>30.39</v>
      </c>
      <c r="AD73" s="32">
        <v>30.9</v>
      </c>
    </row>
    <row r="74" spans="1:30" ht="8.85" customHeight="1" x14ac:dyDescent="0.25"/>
    <row r="75" spans="1:30" ht="36" x14ac:dyDescent="0.25">
      <c r="A75" s="1" t="s">
        <v>60</v>
      </c>
      <c r="B75" s="2" t="s">
        <v>1</v>
      </c>
      <c r="C75" s="46">
        <v>2011</v>
      </c>
      <c r="D75" s="47"/>
      <c r="E75" s="47"/>
      <c r="F75" s="48"/>
      <c r="G75" s="46">
        <v>2012</v>
      </c>
      <c r="H75" s="47"/>
      <c r="I75" s="47"/>
      <c r="J75" s="48"/>
      <c r="K75" s="46">
        <v>2013</v>
      </c>
      <c r="L75" s="47"/>
      <c r="M75" s="47"/>
      <c r="N75" s="48"/>
      <c r="O75" s="46">
        <v>2014</v>
      </c>
      <c r="P75" s="47"/>
      <c r="Q75" s="47"/>
      <c r="R75" s="48"/>
      <c r="S75" s="46">
        <v>2015</v>
      </c>
      <c r="T75" s="47"/>
      <c r="U75" s="47"/>
      <c r="V75" s="48"/>
      <c r="W75" s="46">
        <v>2016</v>
      </c>
      <c r="X75" s="47"/>
      <c r="Y75" s="47"/>
      <c r="Z75" s="48"/>
      <c r="AA75" s="46">
        <v>2017</v>
      </c>
      <c r="AB75" s="47"/>
      <c r="AC75" s="47"/>
      <c r="AD75" s="48"/>
    </row>
    <row r="76" spans="1:30" x14ac:dyDescent="0.25">
      <c r="A76" s="4" t="s">
        <v>1</v>
      </c>
      <c r="B76" s="4" t="s">
        <v>1</v>
      </c>
      <c r="C76" s="32" t="s">
        <v>163</v>
      </c>
      <c r="D76" s="32" t="s">
        <v>5</v>
      </c>
      <c r="E76" s="32" t="s">
        <v>6</v>
      </c>
      <c r="F76" s="32" t="s">
        <v>7</v>
      </c>
      <c r="G76" s="32" t="s">
        <v>164</v>
      </c>
      <c r="H76" s="32" t="s">
        <v>5</v>
      </c>
      <c r="I76" s="32" t="s">
        <v>6</v>
      </c>
      <c r="J76" s="32" t="s">
        <v>7</v>
      </c>
      <c r="K76" s="32" t="s">
        <v>165</v>
      </c>
      <c r="L76" s="32" t="s">
        <v>5</v>
      </c>
      <c r="M76" s="32" t="s">
        <v>6</v>
      </c>
      <c r="N76" s="32" t="s">
        <v>7</v>
      </c>
      <c r="O76" s="32" t="s">
        <v>166</v>
      </c>
      <c r="P76" s="32" t="s">
        <v>5</v>
      </c>
      <c r="Q76" s="32" t="s">
        <v>6</v>
      </c>
      <c r="R76" s="32" t="s">
        <v>7</v>
      </c>
      <c r="S76" s="32" t="s">
        <v>167</v>
      </c>
      <c r="T76" s="32" t="s">
        <v>5</v>
      </c>
      <c r="U76" s="32" t="s">
        <v>6</v>
      </c>
      <c r="V76" s="32" t="s">
        <v>7</v>
      </c>
      <c r="W76" s="32" t="s">
        <v>168</v>
      </c>
      <c r="X76" s="32" t="s">
        <v>5</v>
      </c>
      <c r="Y76" s="32" t="s">
        <v>6</v>
      </c>
      <c r="Z76" s="32" t="s">
        <v>7</v>
      </c>
      <c r="AA76" s="32" t="s">
        <v>169</v>
      </c>
      <c r="AB76" s="32" t="s">
        <v>5</v>
      </c>
      <c r="AC76" s="32" t="s">
        <v>6</v>
      </c>
      <c r="AD76" s="32" t="s">
        <v>7</v>
      </c>
    </row>
    <row r="77" spans="1:30" x14ac:dyDescent="0.25">
      <c r="A77" s="4" t="s">
        <v>8</v>
      </c>
      <c r="B77" s="4" t="s">
        <v>1</v>
      </c>
      <c r="C77" s="32" t="s">
        <v>1</v>
      </c>
      <c r="D77" s="32" t="s">
        <v>1</v>
      </c>
      <c r="E77" s="32" t="s">
        <v>1</v>
      </c>
      <c r="F77" s="32" t="s">
        <v>1</v>
      </c>
      <c r="G77" s="32" t="s">
        <v>1</v>
      </c>
      <c r="H77" s="32" t="s">
        <v>1</v>
      </c>
      <c r="I77" s="32" t="s">
        <v>1</v>
      </c>
      <c r="J77" s="32" t="s">
        <v>1</v>
      </c>
      <c r="K77" s="32" t="s">
        <v>1</v>
      </c>
      <c r="L77" s="32">
        <v>32.15</v>
      </c>
      <c r="M77" s="32">
        <v>14.82</v>
      </c>
      <c r="N77" s="32">
        <v>15.85</v>
      </c>
      <c r="O77" s="32">
        <v>15.99</v>
      </c>
      <c r="P77" s="32">
        <v>16.579999999999998</v>
      </c>
      <c r="Q77" s="32">
        <v>22.07</v>
      </c>
      <c r="R77" s="32">
        <v>24.73</v>
      </c>
      <c r="S77" s="32">
        <v>25.91</v>
      </c>
      <c r="T77" s="32">
        <v>21.34</v>
      </c>
      <c r="U77" s="32">
        <v>19.63</v>
      </c>
      <c r="V77" s="32">
        <v>22.25</v>
      </c>
      <c r="W77" s="32">
        <v>23.76</v>
      </c>
      <c r="X77" s="32">
        <v>25.86</v>
      </c>
      <c r="Y77" s="32">
        <v>39.950000000000003</v>
      </c>
      <c r="Z77" s="32">
        <v>41.22</v>
      </c>
      <c r="AA77" s="32">
        <v>44.65</v>
      </c>
      <c r="AB77" s="32">
        <v>40.26</v>
      </c>
      <c r="AC77" s="32">
        <v>38.22</v>
      </c>
      <c r="AD77" s="32">
        <v>37.46</v>
      </c>
    </row>
    <row r="78" spans="1:30" ht="9" customHeight="1" x14ac:dyDescent="0.25"/>
    <row r="79" spans="1:30" ht="36" x14ac:dyDescent="0.25">
      <c r="A79" s="1" t="s">
        <v>61</v>
      </c>
      <c r="B79" s="2" t="s">
        <v>1</v>
      </c>
      <c r="C79" s="46">
        <v>2011</v>
      </c>
      <c r="D79" s="47"/>
      <c r="E79" s="47"/>
      <c r="F79" s="48"/>
      <c r="G79" s="46">
        <v>2012</v>
      </c>
      <c r="H79" s="47"/>
      <c r="I79" s="47"/>
      <c r="J79" s="48"/>
      <c r="K79" s="46">
        <v>2013</v>
      </c>
      <c r="L79" s="47"/>
      <c r="M79" s="47"/>
      <c r="N79" s="48"/>
      <c r="O79" s="46">
        <v>2014</v>
      </c>
      <c r="P79" s="47"/>
      <c r="Q79" s="47"/>
      <c r="R79" s="48"/>
      <c r="S79" s="46">
        <v>2015</v>
      </c>
      <c r="T79" s="47"/>
      <c r="U79" s="47"/>
      <c r="V79" s="48"/>
      <c r="W79" s="46">
        <v>2016</v>
      </c>
      <c r="X79" s="47"/>
      <c r="Y79" s="47"/>
      <c r="Z79" s="48"/>
      <c r="AA79" s="46">
        <v>2017</v>
      </c>
      <c r="AB79" s="47"/>
      <c r="AC79" s="47"/>
      <c r="AD79" s="48"/>
    </row>
    <row r="80" spans="1:30" x14ac:dyDescent="0.25">
      <c r="A80" s="4" t="s">
        <v>1</v>
      </c>
      <c r="B80" s="4" t="s">
        <v>1</v>
      </c>
      <c r="C80" s="32" t="s">
        <v>163</v>
      </c>
      <c r="D80" s="32" t="s">
        <v>5</v>
      </c>
      <c r="E80" s="32" t="s">
        <v>6</v>
      </c>
      <c r="F80" s="32" t="s">
        <v>7</v>
      </c>
      <c r="G80" s="32" t="s">
        <v>164</v>
      </c>
      <c r="H80" s="32" t="s">
        <v>5</v>
      </c>
      <c r="I80" s="32" t="s">
        <v>6</v>
      </c>
      <c r="J80" s="32" t="s">
        <v>7</v>
      </c>
      <c r="K80" s="32" t="s">
        <v>165</v>
      </c>
      <c r="L80" s="32" t="s">
        <v>5</v>
      </c>
      <c r="M80" s="32" t="s">
        <v>6</v>
      </c>
      <c r="N80" s="32" t="s">
        <v>7</v>
      </c>
      <c r="O80" s="32" t="s">
        <v>166</v>
      </c>
      <c r="P80" s="32" t="s">
        <v>5</v>
      </c>
      <c r="Q80" s="32" t="s">
        <v>6</v>
      </c>
      <c r="R80" s="32" t="s">
        <v>7</v>
      </c>
      <c r="S80" s="32" t="s">
        <v>167</v>
      </c>
      <c r="T80" s="32" t="s">
        <v>5</v>
      </c>
      <c r="U80" s="32" t="s">
        <v>6</v>
      </c>
      <c r="V80" s="32" t="s">
        <v>7</v>
      </c>
      <c r="W80" s="32" t="s">
        <v>168</v>
      </c>
      <c r="X80" s="32" t="s">
        <v>5</v>
      </c>
      <c r="Y80" s="32" t="s">
        <v>6</v>
      </c>
      <c r="Z80" s="32" t="s">
        <v>7</v>
      </c>
      <c r="AA80" s="32" t="s">
        <v>169</v>
      </c>
      <c r="AB80" s="32" t="s">
        <v>5</v>
      </c>
      <c r="AC80" s="32" t="s">
        <v>6</v>
      </c>
      <c r="AD80" s="32" t="s">
        <v>7</v>
      </c>
    </row>
    <row r="81" spans="1:30" x14ac:dyDescent="0.25">
      <c r="A81" s="4" t="s">
        <v>10</v>
      </c>
      <c r="B81" s="4" t="s">
        <v>1</v>
      </c>
      <c r="C81" s="32">
        <v>15.56</v>
      </c>
      <c r="D81" s="32">
        <v>15.56</v>
      </c>
      <c r="E81" s="32">
        <v>15.56</v>
      </c>
      <c r="F81" s="32">
        <v>15.56</v>
      </c>
      <c r="G81" s="32">
        <v>15.56</v>
      </c>
      <c r="H81" s="32">
        <v>15.56</v>
      </c>
      <c r="I81" s="32">
        <v>15.56</v>
      </c>
      <c r="J81" s="32">
        <v>15.56</v>
      </c>
      <c r="K81" s="32">
        <v>15.56</v>
      </c>
      <c r="L81" s="32">
        <v>25.06</v>
      </c>
      <c r="M81" s="32">
        <v>20.32</v>
      </c>
      <c r="N81" s="32">
        <v>23.42</v>
      </c>
      <c r="O81" s="32">
        <v>24.31</v>
      </c>
      <c r="P81" s="32">
        <v>26</v>
      </c>
      <c r="Q81" s="32">
        <v>39.65</v>
      </c>
      <c r="R81" s="32">
        <v>34.76</v>
      </c>
      <c r="S81" s="32">
        <v>32.380000000000003</v>
      </c>
      <c r="T81" s="32">
        <v>25.96</v>
      </c>
      <c r="U81" s="32">
        <v>24.25</v>
      </c>
      <c r="V81" s="32">
        <v>26.86</v>
      </c>
      <c r="W81" s="32">
        <v>26.14</v>
      </c>
      <c r="X81" s="32">
        <v>27.34</v>
      </c>
      <c r="Y81" s="32">
        <v>41.83</v>
      </c>
      <c r="Z81" s="32">
        <v>43.25</v>
      </c>
      <c r="AA81" s="32">
        <v>49.59</v>
      </c>
      <c r="AB81" s="32">
        <v>47.97</v>
      </c>
      <c r="AC81" s="32">
        <v>51.38</v>
      </c>
      <c r="AD81" s="32">
        <v>49.57</v>
      </c>
    </row>
    <row r="82" spans="1:30" s="6" customFormat="1" x14ac:dyDescent="0.25">
      <c r="A82" s="8"/>
      <c r="B82" s="8"/>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row>
    <row r="83" spans="1:30" s="14" customFormat="1" ht="38.25" x14ac:dyDescent="0.25">
      <c r="A83" s="2" t="s">
        <v>180</v>
      </c>
      <c r="B83" s="15" t="s">
        <v>1</v>
      </c>
      <c r="C83" s="43">
        <v>2011</v>
      </c>
      <c r="D83" s="44"/>
      <c r="E83" s="44"/>
      <c r="F83" s="45"/>
      <c r="G83" s="43">
        <v>2012</v>
      </c>
      <c r="H83" s="44"/>
      <c r="I83" s="44"/>
      <c r="J83" s="45"/>
      <c r="K83" s="43">
        <v>2013</v>
      </c>
      <c r="L83" s="44"/>
      <c r="M83" s="44"/>
      <c r="N83" s="45"/>
      <c r="O83" s="43">
        <v>2014</v>
      </c>
      <c r="P83" s="44"/>
      <c r="Q83" s="44"/>
      <c r="R83" s="45"/>
      <c r="S83" s="43">
        <v>2015</v>
      </c>
      <c r="T83" s="44"/>
      <c r="U83" s="44"/>
      <c r="V83" s="45"/>
      <c r="W83" s="43">
        <v>2016</v>
      </c>
      <c r="X83" s="44"/>
      <c r="Y83" s="44"/>
      <c r="Z83" s="45"/>
      <c r="AA83" s="43">
        <v>2017</v>
      </c>
      <c r="AB83" s="44"/>
      <c r="AC83" s="44"/>
      <c r="AD83" s="45"/>
    </row>
    <row r="84" spans="1:30" s="14" customFormat="1" x14ac:dyDescent="0.25">
      <c r="A84" s="28" t="s">
        <v>1</v>
      </c>
      <c r="B84" s="28" t="s">
        <v>51</v>
      </c>
      <c r="C84" s="35" t="s">
        <v>4</v>
      </c>
      <c r="D84" s="35" t="s">
        <v>5</v>
      </c>
      <c r="E84" s="35" t="s">
        <v>6</v>
      </c>
      <c r="F84" s="35" t="s">
        <v>7</v>
      </c>
      <c r="G84" s="35" t="s">
        <v>4</v>
      </c>
      <c r="H84" s="35" t="s">
        <v>5</v>
      </c>
      <c r="I84" s="35" t="s">
        <v>6</v>
      </c>
      <c r="J84" s="35" t="s">
        <v>7</v>
      </c>
      <c r="K84" s="35" t="s">
        <v>4</v>
      </c>
      <c r="L84" s="35" t="s">
        <v>5</v>
      </c>
      <c r="M84" s="35" t="s">
        <v>6</v>
      </c>
      <c r="N84" s="35" t="s">
        <v>7</v>
      </c>
      <c r="O84" s="35" t="s">
        <v>4</v>
      </c>
      <c r="P84" s="35" t="s">
        <v>5</v>
      </c>
      <c r="Q84" s="35" t="s">
        <v>6</v>
      </c>
      <c r="R84" s="35" t="s">
        <v>7</v>
      </c>
      <c r="S84" s="35" t="s">
        <v>4</v>
      </c>
      <c r="T84" s="35" t="s">
        <v>5</v>
      </c>
      <c r="U84" s="35" t="s">
        <v>6</v>
      </c>
      <c r="V84" s="35" t="s">
        <v>7</v>
      </c>
      <c r="W84" s="35" t="s">
        <v>4</v>
      </c>
      <c r="X84" s="35" t="s">
        <v>5</v>
      </c>
      <c r="Y84" s="35" t="s">
        <v>6</v>
      </c>
      <c r="Z84" s="35" t="s">
        <v>7</v>
      </c>
      <c r="AA84" s="35" t="s">
        <v>4</v>
      </c>
      <c r="AB84" s="35" t="s">
        <v>5</v>
      </c>
      <c r="AC84" s="35" t="s">
        <v>6</v>
      </c>
      <c r="AD84" s="35" t="s">
        <v>7</v>
      </c>
    </row>
    <row r="85" spans="1:30" s="14" customFormat="1" ht="51" x14ac:dyDescent="0.25">
      <c r="A85" s="28" t="s">
        <v>55</v>
      </c>
      <c r="B85" s="28" t="s">
        <v>53</v>
      </c>
      <c r="C85" s="35">
        <v>272081361</v>
      </c>
      <c r="D85" s="35">
        <v>296412229</v>
      </c>
      <c r="E85" s="35">
        <v>298637862</v>
      </c>
      <c r="F85" s="35">
        <v>277662760</v>
      </c>
      <c r="G85" s="35">
        <v>287550865</v>
      </c>
      <c r="H85" s="35">
        <v>294112710</v>
      </c>
      <c r="I85" s="35">
        <v>288856701</v>
      </c>
      <c r="J85" s="35">
        <v>293544957</v>
      </c>
      <c r="K85" s="35">
        <v>302716667</v>
      </c>
      <c r="L85" s="35">
        <v>320285638</v>
      </c>
      <c r="M85" s="35">
        <v>363387769</v>
      </c>
      <c r="N85" s="35">
        <v>364206745</v>
      </c>
      <c r="O85" s="35">
        <v>326890428</v>
      </c>
      <c r="P85" s="35">
        <v>343289336</v>
      </c>
      <c r="Q85" s="35">
        <v>373902147</v>
      </c>
      <c r="R85" s="35">
        <v>358062252</v>
      </c>
      <c r="S85" s="35">
        <v>357922528</v>
      </c>
      <c r="T85" s="35">
        <v>396276796</v>
      </c>
      <c r="U85" s="35">
        <v>422018170</v>
      </c>
      <c r="V85" s="35">
        <v>386683676</v>
      </c>
      <c r="W85" s="35">
        <v>460500096</v>
      </c>
      <c r="X85" s="35">
        <v>497347056</v>
      </c>
      <c r="Y85" s="35">
        <v>500644826</v>
      </c>
      <c r="Z85" s="35">
        <v>509566286</v>
      </c>
      <c r="AA85" s="35">
        <v>488622150</v>
      </c>
      <c r="AB85" s="35">
        <v>541667401</v>
      </c>
      <c r="AC85" s="35">
        <v>570012041</v>
      </c>
      <c r="AD85" s="35">
        <v>517567696</v>
      </c>
    </row>
  </sheetData>
  <mergeCells count="63">
    <mergeCell ref="W1:Z1"/>
    <mergeCell ref="AA1:AD1"/>
    <mergeCell ref="W28:Z28"/>
    <mergeCell ref="AA28:AD28"/>
    <mergeCell ref="C28:F28"/>
    <mergeCell ref="G28:J28"/>
    <mergeCell ref="K28:N28"/>
    <mergeCell ref="O28:R28"/>
    <mergeCell ref="S28:V28"/>
    <mergeCell ref="C1:F1"/>
    <mergeCell ref="G1:J1"/>
    <mergeCell ref="K1:N1"/>
    <mergeCell ref="O1:R1"/>
    <mergeCell ref="S1:V1"/>
    <mergeCell ref="W46:Z46"/>
    <mergeCell ref="AA46:AD46"/>
    <mergeCell ref="C46:F46"/>
    <mergeCell ref="G46:J46"/>
    <mergeCell ref="K46:N46"/>
    <mergeCell ref="O46:R46"/>
    <mergeCell ref="S46:V46"/>
    <mergeCell ref="W63:Z63"/>
    <mergeCell ref="AA63:AD63"/>
    <mergeCell ref="C67:F67"/>
    <mergeCell ref="G67:J67"/>
    <mergeCell ref="K67:N67"/>
    <mergeCell ref="O67:R67"/>
    <mergeCell ref="S67:V67"/>
    <mergeCell ref="W67:Z67"/>
    <mergeCell ref="AA67:AD67"/>
    <mergeCell ref="C63:F63"/>
    <mergeCell ref="G63:J63"/>
    <mergeCell ref="K63:N63"/>
    <mergeCell ref="O63:R63"/>
    <mergeCell ref="S63:V63"/>
    <mergeCell ref="W71:Z71"/>
    <mergeCell ref="AA71:AD71"/>
    <mergeCell ref="C75:F75"/>
    <mergeCell ref="G75:J75"/>
    <mergeCell ref="K75:N75"/>
    <mergeCell ref="O75:R75"/>
    <mergeCell ref="S75:V75"/>
    <mergeCell ref="W75:Z75"/>
    <mergeCell ref="AA75:AD75"/>
    <mergeCell ref="C71:F71"/>
    <mergeCell ref="G71:J71"/>
    <mergeCell ref="K71:N71"/>
    <mergeCell ref="O71:R71"/>
    <mergeCell ref="S71:V71"/>
    <mergeCell ref="W83:Z83"/>
    <mergeCell ref="AA83:AD83"/>
    <mergeCell ref="W79:Z79"/>
    <mergeCell ref="AA79:AD79"/>
    <mergeCell ref="C79:F79"/>
    <mergeCell ref="G79:J79"/>
    <mergeCell ref="K79:N79"/>
    <mergeCell ref="O79:R79"/>
    <mergeCell ref="S79:V79"/>
    <mergeCell ref="C83:F83"/>
    <mergeCell ref="G83:J83"/>
    <mergeCell ref="K83:N83"/>
    <mergeCell ref="O83:R83"/>
    <mergeCell ref="S83:V83"/>
  </mergeCells>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workbookViewId="0">
      <pane ySplit="1" topLeftCell="A32" activePane="bottomLeft" state="frozen"/>
      <selection pane="bottomLeft" activeCell="Y43" sqref="Y43"/>
    </sheetView>
  </sheetViews>
  <sheetFormatPr defaultColWidth="9.140625" defaultRowHeight="15" x14ac:dyDescent="0.25"/>
  <cols>
    <col min="1" max="1" width="18.140625" style="6" customWidth="1"/>
    <col min="2" max="2" width="7.5703125" style="6" customWidth="1"/>
    <col min="3" max="30" width="13.7109375" style="6" customWidth="1"/>
    <col min="31" max="31" width="1.5703125" style="6" customWidth="1"/>
    <col min="32" max="16384" width="9.140625" style="6"/>
  </cols>
  <sheetData>
    <row r="1" spans="1:30" x14ac:dyDescent="0.25">
      <c r="A1" s="2" t="s">
        <v>50</v>
      </c>
      <c r="B1" s="2" t="s">
        <v>1</v>
      </c>
      <c r="C1" s="51">
        <v>2011</v>
      </c>
      <c r="D1" s="52"/>
      <c r="E1" s="52"/>
      <c r="F1" s="53"/>
      <c r="G1" s="51">
        <v>2012</v>
      </c>
      <c r="H1" s="52"/>
      <c r="I1" s="52"/>
      <c r="J1" s="53"/>
      <c r="K1" s="51">
        <v>2013</v>
      </c>
      <c r="L1" s="52"/>
      <c r="M1" s="52"/>
      <c r="N1" s="53"/>
      <c r="O1" s="51">
        <v>2014</v>
      </c>
      <c r="P1" s="52"/>
      <c r="Q1" s="52"/>
      <c r="R1" s="53"/>
      <c r="S1" s="51">
        <v>2015</v>
      </c>
      <c r="T1" s="52"/>
      <c r="U1" s="52"/>
      <c r="V1" s="53"/>
      <c r="W1" s="51">
        <v>2016</v>
      </c>
      <c r="X1" s="52"/>
      <c r="Y1" s="52"/>
      <c r="Z1" s="53"/>
      <c r="AA1" s="51">
        <v>2017</v>
      </c>
      <c r="AB1" s="52"/>
      <c r="AC1" s="52"/>
      <c r="AD1" s="53"/>
    </row>
    <row r="2" spans="1:30" x14ac:dyDescent="0.25">
      <c r="A2" s="8" t="s">
        <v>62</v>
      </c>
      <c r="B2" s="7" t="s">
        <v>51</v>
      </c>
      <c r="C2" s="7" t="s">
        <v>4</v>
      </c>
      <c r="D2" s="7" t="s">
        <v>5</v>
      </c>
      <c r="E2" s="7" t="s">
        <v>6</v>
      </c>
      <c r="F2" s="7" t="s">
        <v>7</v>
      </c>
      <c r="G2" s="7" t="s">
        <v>4</v>
      </c>
      <c r="H2" s="7" t="s">
        <v>5</v>
      </c>
      <c r="I2" s="7" t="s">
        <v>6</v>
      </c>
      <c r="J2" s="7" t="s">
        <v>7</v>
      </c>
      <c r="K2" s="7" t="s">
        <v>4</v>
      </c>
      <c r="L2" s="7" t="s">
        <v>5</v>
      </c>
      <c r="M2" s="7" t="s">
        <v>6</v>
      </c>
      <c r="N2" s="7" t="s">
        <v>7</v>
      </c>
      <c r="O2" s="7" t="s">
        <v>4</v>
      </c>
      <c r="P2" s="7" t="s">
        <v>5</v>
      </c>
      <c r="Q2" s="7" t="s">
        <v>6</v>
      </c>
      <c r="R2" s="7" t="s">
        <v>7</v>
      </c>
      <c r="S2" s="7" t="s">
        <v>4</v>
      </c>
      <c r="T2" s="7" t="s">
        <v>5</v>
      </c>
      <c r="U2" s="7" t="s">
        <v>6</v>
      </c>
      <c r="V2" s="7" t="s">
        <v>7</v>
      </c>
      <c r="W2" s="7" t="s">
        <v>4</v>
      </c>
      <c r="X2" s="7" t="s">
        <v>5</v>
      </c>
      <c r="Y2" s="7" t="s">
        <v>6</v>
      </c>
      <c r="Z2" s="7" t="s">
        <v>7</v>
      </c>
      <c r="AA2" s="7" t="s">
        <v>4</v>
      </c>
      <c r="AB2" s="7" t="s">
        <v>5</v>
      </c>
      <c r="AC2" s="7" t="s">
        <v>6</v>
      </c>
      <c r="AD2" s="7" t="s">
        <v>7</v>
      </c>
    </row>
    <row r="3" spans="1:30" x14ac:dyDescent="0.25">
      <c r="A3" s="7" t="s">
        <v>63</v>
      </c>
      <c r="B3" s="7" t="s">
        <v>54</v>
      </c>
      <c r="C3" s="7"/>
      <c r="D3" s="7"/>
      <c r="E3" s="7"/>
      <c r="F3" s="7"/>
      <c r="G3" s="7"/>
      <c r="H3" s="7"/>
      <c r="I3" s="7"/>
      <c r="J3" s="7"/>
      <c r="K3" s="7"/>
      <c r="L3" s="7"/>
      <c r="M3" s="7"/>
      <c r="N3" s="7"/>
      <c r="O3" s="7"/>
      <c r="P3" s="7"/>
      <c r="Q3" s="7"/>
      <c r="R3" s="7"/>
      <c r="S3" s="7"/>
      <c r="T3" s="7"/>
      <c r="U3" s="7"/>
      <c r="V3" s="7">
        <v>0</v>
      </c>
      <c r="W3" s="7"/>
      <c r="X3" s="7"/>
      <c r="Y3" s="7"/>
      <c r="Z3" s="7"/>
      <c r="AA3" s="7"/>
      <c r="AB3" s="7"/>
      <c r="AC3" s="7"/>
      <c r="AD3" s="7"/>
    </row>
    <row r="4" spans="1:30" x14ac:dyDescent="0.25">
      <c r="A4" s="7" t="s">
        <v>64</v>
      </c>
      <c r="B4" s="7" t="s">
        <v>54</v>
      </c>
      <c r="C4" s="7"/>
      <c r="D4" s="7"/>
      <c r="E4" s="7">
        <v>19658664</v>
      </c>
      <c r="F4" s="7">
        <v>14791452</v>
      </c>
      <c r="G4" s="7"/>
      <c r="H4" s="7">
        <v>0</v>
      </c>
      <c r="I4" s="7">
        <v>33243411</v>
      </c>
      <c r="J4" s="7">
        <v>49602253</v>
      </c>
      <c r="K4" s="7">
        <v>53301702</v>
      </c>
      <c r="L4" s="7">
        <v>13498246</v>
      </c>
      <c r="M4" s="7">
        <v>67903390</v>
      </c>
      <c r="N4" s="7">
        <v>12865730</v>
      </c>
      <c r="O4" s="7">
        <v>2442982</v>
      </c>
      <c r="P4" s="7">
        <v>0</v>
      </c>
      <c r="Q4" s="7">
        <v>0</v>
      </c>
      <c r="R4" s="7">
        <v>0</v>
      </c>
      <c r="S4" s="7">
        <v>0</v>
      </c>
      <c r="T4" s="7">
        <v>0</v>
      </c>
      <c r="U4" s="7">
        <v>10682415</v>
      </c>
      <c r="V4" s="7">
        <v>27594883</v>
      </c>
      <c r="W4" s="7">
        <v>0</v>
      </c>
      <c r="X4" s="7">
        <v>0</v>
      </c>
      <c r="Y4" s="7">
        <v>8191930</v>
      </c>
      <c r="Z4" s="7">
        <v>0</v>
      </c>
      <c r="AA4" s="7"/>
      <c r="AB4" s="7">
        <v>7580181</v>
      </c>
      <c r="AC4" s="7">
        <v>5706581</v>
      </c>
      <c r="AD4" s="7">
        <v>6588216</v>
      </c>
    </row>
    <row r="5" spans="1:30" x14ac:dyDescent="0.25">
      <c r="A5" s="7" t="s">
        <v>65</v>
      </c>
      <c r="B5" s="7" t="s">
        <v>54</v>
      </c>
      <c r="C5" s="7">
        <v>310305641</v>
      </c>
      <c r="D5" s="7">
        <v>334057798</v>
      </c>
      <c r="E5" s="7">
        <v>314206106</v>
      </c>
      <c r="F5" s="7">
        <v>294484555</v>
      </c>
      <c r="G5" s="7">
        <v>315427761</v>
      </c>
      <c r="H5" s="7">
        <v>326671738</v>
      </c>
      <c r="I5" s="7">
        <v>264109787</v>
      </c>
      <c r="J5" s="7">
        <v>266068324</v>
      </c>
      <c r="K5" s="7">
        <v>285075362</v>
      </c>
      <c r="L5" s="7">
        <v>292875162</v>
      </c>
      <c r="M5" s="7">
        <v>278256539</v>
      </c>
      <c r="N5" s="7">
        <v>309358891</v>
      </c>
      <c r="O5" s="7">
        <v>303325811</v>
      </c>
      <c r="P5" s="7">
        <v>321338192</v>
      </c>
      <c r="Q5" s="7">
        <v>344948114</v>
      </c>
      <c r="R5" s="7">
        <v>322382689</v>
      </c>
      <c r="S5" s="7">
        <v>325886602</v>
      </c>
      <c r="T5" s="7">
        <v>359588763</v>
      </c>
      <c r="U5" s="7">
        <v>343696659</v>
      </c>
      <c r="V5" s="7">
        <v>276031566</v>
      </c>
      <c r="W5" s="7">
        <v>364756315</v>
      </c>
      <c r="X5" s="7">
        <v>345732270</v>
      </c>
      <c r="Y5" s="7">
        <v>362475304</v>
      </c>
      <c r="Z5" s="7">
        <v>361184429</v>
      </c>
      <c r="AA5" s="7">
        <v>359331240</v>
      </c>
      <c r="AB5" s="7">
        <v>366882047</v>
      </c>
      <c r="AC5" s="7">
        <v>375871451</v>
      </c>
      <c r="AD5" s="7">
        <v>348212435</v>
      </c>
    </row>
    <row r="6" spans="1:30" x14ac:dyDescent="0.25">
      <c r="A6" s="7" t="s">
        <v>66</v>
      </c>
      <c r="B6" s="7" t="s">
        <v>54</v>
      </c>
      <c r="C6" s="7"/>
      <c r="D6" s="7"/>
      <c r="E6" s="7"/>
      <c r="F6" s="7"/>
      <c r="G6" s="7"/>
      <c r="H6" s="7"/>
      <c r="I6" s="7">
        <v>7844136</v>
      </c>
      <c r="J6" s="7"/>
      <c r="K6" s="7"/>
      <c r="L6" s="7"/>
      <c r="M6" s="7"/>
      <c r="N6" s="7"/>
      <c r="O6" s="7"/>
      <c r="P6" s="7">
        <v>5598232</v>
      </c>
      <c r="Q6" s="7"/>
      <c r="R6" s="7"/>
      <c r="S6" s="7"/>
      <c r="T6" s="7"/>
      <c r="U6" s="7">
        <v>0</v>
      </c>
      <c r="V6" s="7">
        <v>2174131</v>
      </c>
      <c r="W6" s="7">
        <v>504758</v>
      </c>
      <c r="X6" s="7">
        <v>10330948</v>
      </c>
      <c r="Y6" s="7">
        <v>11910281</v>
      </c>
      <c r="Z6" s="7">
        <v>0</v>
      </c>
      <c r="AA6" s="7">
        <v>0</v>
      </c>
      <c r="AB6" s="7">
        <v>10170089</v>
      </c>
      <c r="AC6" s="7">
        <v>23036000</v>
      </c>
      <c r="AD6" s="7">
        <v>14669060</v>
      </c>
    </row>
    <row r="7" spans="1:30" x14ac:dyDescent="0.25">
      <c r="A7" s="7" t="s">
        <v>67</v>
      </c>
      <c r="B7" s="7" t="s">
        <v>54</v>
      </c>
      <c r="C7" s="7">
        <v>14182289</v>
      </c>
      <c r="D7" s="7">
        <v>15223097</v>
      </c>
      <c r="E7" s="7">
        <v>14424608</v>
      </c>
      <c r="F7" s="7">
        <v>8314376</v>
      </c>
      <c r="G7" s="7">
        <v>12739166</v>
      </c>
      <c r="H7" s="7">
        <v>17940320</v>
      </c>
      <c r="I7" s="7">
        <v>15992560</v>
      </c>
      <c r="J7" s="7">
        <v>20265513</v>
      </c>
      <c r="K7" s="7">
        <v>15669866</v>
      </c>
      <c r="L7" s="7">
        <v>25631834</v>
      </c>
      <c r="M7" s="7">
        <v>21234694</v>
      </c>
      <c r="N7" s="7">
        <v>28806111</v>
      </c>
      <c r="O7" s="7">
        <v>24443577</v>
      </c>
      <c r="P7" s="7">
        <v>23508993</v>
      </c>
      <c r="Q7" s="7">
        <v>34915343</v>
      </c>
      <c r="R7" s="7">
        <v>26252052</v>
      </c>
      <c r="S7" s="7">
        <v>14158825</v>
      </c>
      <c r="T7" s="7">
        <v>3237257</v>
      </c>
      <c r="U7" s="7">
        <v>0</v>
      </c>
      <c r="V7" s="7">
        <v>15133054</v>
      </c>
      <c r="W7" s="7">
        <v>32994198</v>
      </c>
      <c r="X7" s="7">
        <v>27988599</v>
      </c>
      <c r="Y7" s="7">
        <v>9098194</v>
      </c>
      <c r="Z7" s="7">
        <v>9512293</v>
      </c>
      <c r="AA7" s="7">
        <v>16778679</v>
      </c>
      <c r="AB7" s="7">
        <v>16418290</v>
      </c>
      <c r="AC7" s="7">
        <v>11935734</v>
      </c>
      <c r="AD7" s="7">
        <v>4761530</v>
      </c>
    </row>
    <row r="8" spans="1:30" ht="25.5" x14ac:dyDescent="0.25">
      <c r="A8" s="7" t="s">
        <v>68</v>
      </c>
      <c r="B8" s="7" t="s">
        <v>54</v>
      </c>
      <c r="C8" s="7">
        <v>190904</v>
      </c>
      <c r="D8" s="7">
        <v>142552</v>
      </c>
      <c r="E8" s="7">
        <v>137984</v>
      </c>
      <c r="F8" s="7">
        <v>95746</v>
      </c>
      <c r="G8" s="7">
        <v>94355</v>
      </c>
      <c r="H8" s="7">
        <v>91970</v>
      </c>
      <c r="I8" s="7">
        <v>141216</v>
      </c>
      <c r="J8" s="7">
        <v>0</v>
      </c>
      <c r="K8" s="7">
        <v>92297</v>
      </c>
      <c r="L8" s="7">
        <v>139142</v>
      </c>
      <c r="M8" s="7">
        <v>138641</v>
      </c>
      <c r="N8" s="7">
        <v>186863</v>
      </c>
      <c r="O8" s="7">
        <v>140706</v>
      </c>
      <c r="P8" s="7">
        <v>229750</v>
      </c>
      <c r="Q8" s="7">
        <v>140168</v>
      </c>
      <c r="R8" s="7">
        <v>236880</v>
      </c>
      <c r="S8" s="7">
        <v>136914</v>
      </c>
      <c r="T8" s="7">
        <v>189071</v>
      </c>
      <c r="U8" s="7">
        <v>277913</v>
      </c>
      <c r="V8" s="7">
        <v>329101</v>
      </c>
      <c r="W8" s="7">
        <v>213930</v>
      </c>
      <c r="X8" s="7">
        <v>274172</v>
      </c>
      <c r="Y8" s="7">
        <v>273471</v>
      </c>
      <c r="Z8" s="7">
        <v>210797</v>
      </c>
      <c r="AA8" s="7">
        <v>264859</v>
      </c>
      <c r="AB8" s="7">
        <v>183410</v>
      </c>
      <c r="AC8" s="7">
        <v>226811</v>
      </c>
      <c r="AD8" s="7">
        <v>188233</v>
      </c>
    </row>
    <row r="9" spans="1:30" ht="38.25" x14ac:dyDescent="0.25">
      <c r="A9" s="7" t="s">
        <v>69</v>
      </c>
      <c r="B9" s="7" t="s">
        <v>54</v>
      </c>
      <c r="C9" s="7"/>
      <c r="D9" s="7"/>
      <c r="E9" s="7"/>
      <c r="F9" s="7"/>
      <c r="G9" s="7"/>
      <c r="H9" s="7"/>
      <c r="I9" s="7"/>
      <c r="J9" s="7"/>
      <c r="K9" s="7"/>
      <c r="L9" s="7"/>
      <c r="M9" s="7"/>
      <c r="N9" s="7"/>
      <c r="O9" s="7"/>
      <c r="P9" s="7"/>
      <c r="Q9" s="7"/>
      <c r="R9" s="7"/>
      <c r="S9" s="7"/>
      <c r="T9" s="7"/>
      <c r="U9" s="7"/>
      <c r="V9" s="7"/>
      <c r="W9" s="7"/>
      <c r="X9" s="7"/>
      <c r="Y9" s="7"/>
      <c r="Z9" s="7"/>
      <c r="AA9" s="7"/>
      <c r="AB9" s="7">
        <v>591368</v>
      </c>
      <c r="AC9" s="7">
        <v>565516</v>
      </c>
      <c r="AD9" s="7">
        <v>142828</v>
      </c>
    </row>
    <row r="10" spans="1:30" ht="25.5" x14ac:dyDescent="0.25">
      <c r="A10" s="7" t="s">
        <v>70</v>
      </c>
      <c r="B10" s="7" t="s">
        <v>54</v>
      </c>
      <c r="C10" s="7">
        <v>28558972</v>
      </c>
      <c r="D10" s="7">
        <v>35547041</v>
      </c>
      <c r="E10" s="7">
        <v>37087583</v>
      </c>
      <c r="F10" s="7">
        <v>35101806</v>
      </c>
      <c r="G10" s="7">
        <v>34497700</v>
      </c>
      <c r="H10" s="7">
        <v>20918562</v>
      </c>
      <c r="I10" s="7">
        <v>35828958</v>
      </c>
      <c r="J10" s="7">
        <v>17937380</v>
      </c>
      <c r="K10" s="7">
        <v>2840655</v>
      </c>
      <c r="L10" s="7">
        <v>14915252</v>
      </c>
      <c r="M10" s="7">
        <v>9739773</v>
      </c>
      <c r="N10" s="7"/>
      <c r="O10" s="7">
        <v>8179324</v>
      </c>
      <c r="P10" s="7">
        <v>2249521</v>
      </c>
      <c r="Q10" s="7"/>
      <c r="R10" s="7">
        <v>15811633</v>
      </c>
      <c r="S10" s="7">
        <v>22217799</v>
      </c>
      <c r="T10" s="7">
        <v>22270636</v>
      </c>
      <c r="U10" s="7">
        <v>24968425</v>
      </c>
      <c r="V10" s="7">
        <v>24057446</v>
      </c>
      <c r="W10" s="7">
        <v>3999254</v>
      </c>
      <c r="X10" s="7"/>
      <c r="Y10" s="7"/>
      <c r="Z10" s="7"/>
      <c r="AA10" s="7"/>
      <c r="AB10" s="7"/>
      <c r="AC10" s="7"/>
      <c r="AD10" s="7"/>
    </row>
    <row r="11" spans="1:30" ht="38.25" x14ac:dyDescent="0.25">
      <c r="A11" s="7" t="s">
        <v>71</v>
      </c>
      <c r="B11" s="7" t="s">
        <v>54</v>
      </c>
      <c r="C11" s="7">
        <v>2705490</v>
      </c>
      <c r="D11" s="7">
        <v>2880741</v>
      </c>
      <c r="E11" s="7">
        <v>3357486</v>
      </c>
      <c r="F11" s="7">
        <v>4699117</v>
      </c>
      <c r="G11" s="7">
        <v>7533361</v>
      </c>
      <c r="H11" s="7">
        <v>9294798</v>
      </c>
      <c r="I11" s="7">
        <v>8859056</v>
      </c>
      <c r="J11" s="7">
        <v>9395869</v>
      </c>
      <c r="K11" s="7">
        <v>11827970</v>
      </c>
      <c r="L11" s="7">
        <v>10986565</v>
      </c>
      <c r="M11" s="7">
        <v>12590852</v>
      </c>
      <c r="N11" s="7">
        <v>10943431</v>
      </c>
      <c r="O11" s="7">
        <v>12253719</v>
      </c>
      <c r="P11" s="7">
        <v>11756648</v>
      </c>
      <c r="Q11" s="7">
        <v>12527825</v>
      </c>
      <c r="R11" s="7">
        <v>12171948</v>
      </c>
      <c r="S11" s="7">
        <v>10069145</v>
      </c>
      <c r="T11" s="7">
        <v>5214067</v>
      </c>
      <c r="U11" s="7">
        <v>4347360</v>
      </c>
      <c r="V11" s="7">
        <v>6963758</v>
      </c>
      <c r="W11" s="7">
        <v>11922164</v>
      </c>
      <c r="X11" s="7">
        <v>12901747</v>
      </c>
      <c r="Y11" s="7">
        <v>12122149</v>
      </c>
      <c r="Z11" s="7">
        <v>11288492</v>
      </c>
      <c r="AA11" s="7"/>
      <c r="AB11" s="7"/>
      <c r="AC11" s="7">
        <v>1180503</v>
      </c>
      <c r="AD11" s="7">
        <v>3225578</v>
      </c>
    </row>
    <row r="12" spans="1:30" x14ac:dyDescent="0.25">
      <c r="A12" s="7" t="s">
        <v>72</v>
      </c>
      <c r="B12" s="7" t="s">
        <v>54</v>
      </c>
      <c r="C12" s="7">
        <v>14611</v>
      </c>
      <c r="D12" s="7"/>
      <c r="E12" s="7"/>
      <c r="F12" s="7"/>
      <c r="G12" s="7"/>
      <c r="H12" s="7"/>
      <c r="I12" s="7"/>
      <c r="J12" s="7"/>
      <c r="K12" s="7">
        <v>48113</v>
      </c>
      <c r="L12" s="7">
        <v>238215</v>
      </c>
      <c r="M12" s="7">
        <v>154147</v>
      </c>
      <c r="N12" s="7">
        <v>718187</v>
      </c>
      <c r="O12" s="7">
        <v>3861</v>
      </c>
      <c r="P12" s="7">
        <v>0</v>
      </c>
      <c r="Q12" s="7">
        <v>592</v>
      </c>
      <c r="R12" s="7">
        <v>0</v>
      </c>
      <c r="S12" s="7">
        <v>0</v>
      </c>
      <c r="T12" s="7">
        <v>0</v>
      </c>
      <c r="U12" s="7">
        <v>4421865</v>
      </c>
      <c r="V12" s="7">
        <v>0</v>
      </c>
      <c r="W12" s="7"/>
      <c r="X12" s="7">
        <v>-4428</v>
      </c>
      <c r="Y12" s="7">
        <v>1310415</v>
      </c>
      <c r="Z12" s="7">
        <v>1689953</v>
      </c>
      <c r="AA12" s="7">
        <v>220201</v>
      </c>
      <c r="AB12" s="7">
        <v>-7988</v>
      </c>
      <c r="AC12" s="7">
        <v>95805</v>
      </c>
      <c r="AD12" s="7">
        <v>0</v>
      </c>
    </row>
    <row r="13" spans="1:30" x14ac:dyDescent="0.25">
      <c r="A13" s="7" t="s">
        <v>73</v>
      </c>
      <c r="B13" s="7" t="s">
        <v>54</v>
      </c>
      <c r="C13" s="7">
        <v>10940</v>
      </c>
      <c r="D13" s="7">
        <v>27416</v>
      </c>
      <c r="E13" s="7"/>
      <c r="F13" s="7"/>
      <c r="G13" s="7">
        <v>24565</v>
      </c>
      <c r="H13" s="7"/>
      <c r="I13" s="7">
        <v>22178</v>
      </c>
      <c r="J13" s="7">
        <v>131655</v>
      </c>
      <c r="K13" s="7">
        <v>375643</v>
      </c>
      <c r="L13" s="7">
        <v>1412876</v>
      </c>
      <c r="M13" s="7">
        <v>1324144</v>
      </c>
      <c r="N13" s="7">
        <v>2160645</v>
      </c>
      <c r="O13" s="7">
        <v>1647409</v>
      </c>
      <c r="P13" s="7">
        <v>1945769</v>
      </c>
      <c r="Q13" s="7">
        <v>452204</v>
      </c>
      <c r="R13" s="7">
        <v>2137492</v>
      </c>
      <c r="S13" s="7">
        <v>764448</v>
      </c>
      <c r="T13" s="7">
        <v>5047553</v>
      </c>
      <c r="U13" s="7">
        <v>11134586</v>
      </c>
      <c r="V13" s="7">
        <v>7445903</v>
      </c>
      <c r="W13" s="7">
        <v>4561069</v>
      </c>
      <c r="X13" s="7">
        <v>1654848</v>
      </c>
      <c r="Y13" s="7">
        <v>5433896</v>
      </c>
      <c r="Z13" s="7">
        <v>5361800</v>
      </c>
      <c r="AA13" s="7">
        <v>7976575</v>
      </c>
      <c r="AB13" s="7">
        <v>2280302</v>
      </c>
      <c r="AC13" s="7">
        <v>14419304</v>
      </c>
      <c r="AD13" s="7">
        <v>7339128</v>
      </c>
    </row>
    <row r="14" spans="1:30" x14ac:dyDescent="0.25">
      <c r="A14" s="7" t="s">
        <v>74</v>
      </c>
      <c r="B14" s="7" t="s">
        <v>54</v>
      </c>
      <c r="C14" s="7">
        <v>25023</v>
      </c>
      <c r="D14" s="7">
        <v>0</v>
      </c>
      <c r="E14" s="7"/>
      <c r="F14" s="7">
        <v>148236</v>
      </c>
      <c r="G14" s="7"/>
      <c r="H14" s="7">
        <v>1814</v>
      </c>
      <c r="I14" s="7">
        <v>27357</v>
      </c>
      <c r="J14" s="7">
        <v>44127</v>
      </c>
      <c r="K14" s="7">
        <v>164403</v>
      </c>
      <c r="L14" s="7">
        <v>1878142</v>
      </c>
      <c r="M14" s="7">
        <v>2835089</v>
      </c>
      <c r="N14" s="7">
        <v>6026311</v>
      </c>
      <c r="O14" s="7">
        <v>6513469</v>
      </c>
      <c r="P14" s="7">
        <v>4310227</v>
      </c>
      <c r="Q14" s="7">
        <v>3039714</v>
      </c>
      <c r="R14" s="7">
        <v>6410694</v>
      </c>
      <c r="S14" s="7">
        <v>4882192</v>
      </c>
      <c r="T14" s="7">
        <v>6250495</v>
      </c>
      <c r="U14" s="7">
        <v>11308176</v>
      </c>
      <c r="V14" s="7">
        <v>15646182</v>
      </c>
      <c r="W14" s="7">
        <v>16297287</v>
      </c>
      <c r="X14" s="7">
        <v>17030456</v>
      </c>
      <c r="Y14" s="7">
        <v>22342695</v>
      </c>
      <c r="Z14" s="7">
        <v>26097544</v>
      </c>
      <c r="AA14" s="7">
        <v>8129397</v>
      </c>
      <c r="AB14" s="7">
        <v>14221965</v>
      </c>
      <c r="AC14" s="7">
        <v>15319811</v>
      </c>
      <c r="AD14" s="7">
        <v>18296707</v>
      </c>
    </row>
    <row r="15" spans="1:30" x14ac:dyDescent="0.25">
      <c r="A15" s="7" t="s">
        <v>75</v>
      </c>
      <c r="B15" s="7" t="s">
        <v>54</v>
      </c>
      <c r="C15" s="7">
        <v>870698</v>
      </c>
      <c r="D15" s="7">
        <v>651734</v>
      </c>
      <c r="E15" s="7">
        <v>1563756</v>
      </c>
      <c r="F15" s="7">
        <v>2068926</v>
      </c>
      <c r="G15" s="7">
        <v>1669261</v>
      </c>
      <c r="H15" s="7">
        <v>2410111</v>
      </c>
      <c r="I15" s="7">
        <v>1054670</v>
      </c>
      <c r="J15" s="7">
        <v>340866</v>
      </c>
      <c r="K15" s="7">
        <v>825069</v>
      </c>
      <c r="L15" s="7">
        <v>1102942</v>
      </c>
      <c r="M15" s="7">
        <v>1536385</v>
      </c>
      <c r="N15" s="7">
        <v>935394</v>
      </c>
      <c r="O15" s="7">
        <v>377794</v>
      </c>
      <c r="P15" s="7">
        <v>106591</v>
      </c>
      <c r="Q15" s="7">
        <v>15435</v>
      </c>
      <c r="R15" s="7">
        <v>253773</v>
      </c>
      <c r="S15" s="7">
        <v>2413616</v>
      </c>
      <c r="T15" s="7">
        <v>4235</v>
      </c>
      <c r="U15" s="7">
        <v>11075</v>
      </c>
      <c r="V15" s="7">
        <v>3970</v>
      </c>
      <c r="W15" s="7">
        <v>0</v>
      </c>
      <c r="X15" s="7">
        <v>0</v>
      </c>
      <c r="Y15" s="7">
        <v>977752</v>
      </c>
      <c r="Z15" s="7">
        <v>1442411</v>
      </c>
      <c r="AA15" s="7">
        <v>565964</v>
      </c>
      <c r="AB15" s="7">
        <v>891789</v>
      </c>
      <c r="AC15" s="7">
        <v>903918</v>
      </c>
      <c r="AD15" s="7">
        <v>680297</v>
      </c>
    </row>
    <row r="16" spans="1:30" x14ac:dyDescent="0.25">
      <c r="A16" s="7" t="s">
        <v>76</v>
      </c>
      <c r="B16" s="7" t="s">
        <v>54</v>
      </c>
      <c r="C16" s="7"/>
      <c r="D16" s="7"/>
      <c r="E16" s="7"/>
      <c r="F16" s="7">
        <v>115379</v>
      </c>
      <c r="G16" s="7">
        <v>509976</v>
      </c>
      <c r="H16" s="7">
        <v>923648</v>
      </c>
      <c r="I16" s="7">
        <v>18090</v>
      </c>
      <c r="J16" s="7">
        <v>481712</v>
      </c>
      <c r="K16" s="7">
        <v>361482</v>
      </c>
      <c r="L16" s="7">
        <v>1767661</v>
      </c>
      <c r="M16" s="7">
        <v>1114087</v>
      </c>
      <c r="N16" s="7">
        <v>999096</v>
      </c>
      <c r="O16" s="7">
        <v>1291630</v>
      </c>
      <c r="P16" s="7">
        <v>1262656</v>
      </c>
      <c r="Q16" s="7">
        <v>873497</v>
      </c>
      <c r="R16" s="7">
        <v>983590</v>
      </c>
      <c r="S16" s="7">
        <v>2043236</v>
      </c>
      <c r="T16" s="7">
        <v>105806</v>
      </c>
      <c r="U16" s="7">
        <v>312610</v>
      </c>
      <c r="V16" s="7">
        <v>781638</v>
      </c>
      <c r="W16" s="7">
        <v>765421</v>
      </c>
      <c r="X16" s="7">
        <v>989317</v>
      </c>
      <c r="Y16" s="7">
        <v>607607</v>
      </c>
      <c r="Z16" s="7">
        <v>590130</v>
      </c>
      <c r="AA16" s="7">
        <v>8465079</v>
      </c>
      <c r="AB16" s="7">
        <v>4121498</v>
      </c>
      <c r="AC16" s="7">
        <v>5340802</v>
      </c>
      <c r="AD16" s="7">
        <v>3013709</v>
      </c>
    </row>
    <row r="17" spans="1:30" x14ac:dyDescent="0.25">
      <c r="A17" s="7" t="s">
        <v>77</v>
      </c>
      <c r="B17" s="7" t="s">
        <v>54</v>
      </c>
      <c r="C17" s="7">
        <v>1033077</v>
      </c>
      <c r="D17" s="7">
        <v>1944037</v>
      </c>
      <c r="E17" s="7">
        <v>1913858</v>
      </c>
      <c r="F17" s="7">
        <v>2149901</v>
      </c>
      <c r="G17" s="7">
        <v>2802400</v>
      </c>
      <c r="H17" s="7">
        <v>3166831</v>
      </c>
      <c r="I17" s="7">
        <v>3118400</v>
      </c>
      <c r="J17" s="7">
        <v>3228284</v>
      </c>
      <c r="K17" s="7">
        <v>3706822</v>
      </c>
      <c r="L17" s="7">
        <v>7575367</v>
      </c>
      <c r="M17" s="7">
        <v>6972497</v>
      </c>
      <c r="N17" s="7">
        <v>15668412</v>
      </c>
      <c r="O17" s="7">
        <v>6203253</v>
      </c>
      <c r="P17" s="7">
        <v>8497133</v>
      </c>
      <c r="Q17" s="7">
        <v>9498914</v>
      </c>
      <c r="R17" s="7">
        <v>10972399</v>
      </c>
      <c r="S17" s="7">
        <v>9529319</v>
      </c>
      <c r="T17" s="7">
        <v>17094428</v>
      </c>
      <c r="U17" s="7">
        <v>15700840</v>
      </c>
      <c r="V17" s="7">
        <v>11548262</v>
      </c>
      <c r="W17" s="7">
        <v>7258481</v>
      </c>
      <c r="X17" s="7">
        <v>16120333</v>
      </c>
      <c r="Y17" s="7">
        <v>14553141</v>
      </c>
      <c r="Z17" s="7">
        <v>18268615</v>
      </c>
      <c r="AA17" s="7">
        <v>13399180</v>
      </c>
      <c r="AB17" s="7">
        <v>16956952</v>
      </c>
      <c r="AC17" s="7">
        <v>14181832</v>
      </c>
      <c r="AD17" s="7">
        <v>14666962</v>
      </c>
    </row>
    <row r="18" spans="1:30" x14ac:dyDescent="0.25">
      <c r="A18" s="7" t="s">
        <v>78</v>
      </c>
      <c r="B18" s="7" t="s">
        <v>54</v>
      </c>
      <c r="C18" s="7"/>
      <c r="D18" s="7"/>
      <c r="E18" s="7"/>
      <c r="F18" s="7"/>
      <c r="G18" s="7"/>
      <c r="H18" s="7"/>
      <c r="I18" s="7"/>
      <c r="J18" s="7"/>
      <c r="K18" s="7"/>
      <c r="L18" s="7"/>
      <c r="M18" s="7"/>
      <c r="N18" s="7"/>
      <c r="O18" s="7"/>
      <c r="P18" s="7"/>
      <c r="Q18" s="7"/>
      <c r="R18" s="7"/>
      <c r="S18" s="7"/>
      <c r="T18" s="7"/>
      <c r="U18" s="7"/>
      <c r="V18" s="7"/>
      <c r="W18" s="7">
        <v>3928674</v>
      </c>
      <c r="X18" s="7">
        <v>14128965</v>
      </c>
      <c r="Y18" s="7">
        <v>10484086</v>
      </c>
      <c r="Z18" s="7">
        <v>12458504</v>
      </c>
      <c r="AA18" s="7">
        <v>2946459</v>
      </c>
      <c r="AB18" s="7">
        <v>1825856</v>
      </c>
      <c r="AC18" s="7">
        <v>2267031</v>
      </c>
      <c r="AD18" s="7">
        <v>7967091</v>
      </c>
    </row>
    <row r="19" spans="1:30" x14ac:dyDescent="0.25">
      <c r="A19" s="7" t="s">
        <v>79</v>
      </c>
      <c r="B19" s="7" t="s">
        <v>54</v>
      </c>
      <c r="C19" s="7"/>
      <c r="D19" s="7"/>
      <c r="E19" s="7"/>
      <c r="F19" s="7"/>
      <c r="G19" s="7"/>
      <c r="H19" s="7"/>
      <c r="I19" s="7"/>
      <c r="J19" s="7"/>
      <c r="K19" s="7">
        <v>937168</v>
      </c>
      <c r="L19" s="7">
        <v>932820</v>
      </c>
      <c r="M19" s="7">
        <v>1792400</v>
      </c>
      <c r="N19" s="7">
        <v>2423216</v>
      </c>
      <c r="O19" s="7">
        <v>2416895</v>
      </c>
      <c r="P19" s="7">
        <v>2202116</v>
      </c>
      <c r="Q19" s="7">
        <v>1296849</v>
      </c>
      <c r="R19" s="7">
        <v>242991</v>
      </c>
      <c r="S19" s="7">
        <v>911479</v>
      </c>
      <c r="T19" s="7">
        <v>756848</v>
      </c>
      <c r="U19" s="7">
        <v>983131</v>
      </c>
      <c r="V19" s="7">
        <v>1474830</v>
      </c>
      <c r="W19" s="7">
        <v>2081812</v>
      </c>
      <c r="X19" s="7">
        <v>4510578</v>
      </c>
      <c r="Y19" s="7">
        <v>2696640</v>
      </c>
      <c r="Z19" s="7">
        <v>3020239</v>
      </c>
      <c r="AA19" s="7">
        <v>1009625</v>
      </c>
      <c r="AB19" s="7">
        <v>1007685</v>
      </c>
      <c r="AC19" s="7">
        <v>1636166</v>
      </c>
      <c r="AD19" s="7">
        <v>2871243</v>
      </c>
    </row>
    <row r="20" spans="1:30" x14ac:dyDescent="0.25">
      <c r="A20" s="7" t="s">
        <v>80</v>
      </c>
      <c r="B20" s="7" t="s">
        <v>54</v>
      </c>
      <c r="C20" s="7"/>
      <c r="D20" s="7"/>
      <c r="E20" s="7"/>
      <c r="F20" s="7"/>
      <c r="G20" s="7"/>
      <c r="H20" s="7"/>
      <c r="I20" s="7"/>
      <c r="J20" s="7"/>
      <c r="K20" s="7">
        <v>390768</v>
      </c>
      <c r="L20" s="7">
        <v>1038114</v>
      </c>
      <c r="M20" s="7">
        <v>4832319</v>
      </c>
      <c r="N20" s="7">
        <v>12775821</v>
      </c>
      <c r="O20" s="7">
        <v>1876827</v>
      </c>
      <c r="P20" s="7">
        <v>0</v>
      </c>
      <c r="Q20" s="7">
        <v>3230032</v>
      </c>
      <c r="R20" s="7">
        <v>1309743</v>
      </c>
      <c r="S20" s="7">
        <v>2414569</v>
      </c>
      <c r="T20" s="7">
        <v>11451775</v>
      </c>
      <c r="U20" s="7">
        <v>14747825</v>
      </c>
      <c r="V20" s="7">
        <v>9341374</v>
      </c>
      <c r="W20" s="7">
        <v>13544464</v>
      </c>
      <c r="X20" s="7">
        <v>4065253</v>
      </c>
      <c r="Y20" s="7">
        <v>256704</v>
      </c>
      <c r="Z20" s="7">
        <v>2574954</v>
      </c>
      <c r="AA20" s="7">
        <v>0</v>
      </c>
      <c r="AB20" s="7">
        <v>-37304</v>
      </c>
      <c r="AC20" s="7">
        <v>-84280</v>
      </c>
      <c r="AD20" s="7">
        <v>-97019</v>
      </c>
    </row>
    <row r="21" spans="1:30" x14ac:dyDescent="0.25">
      <c r="A21" s="7" t="s">
        <v>81</v>
      </c>
      <c r="B21" s="7" t="s">
        <v>54</v>
      </c>
      <c r="C21" s="7">
        <v>325266</v>
      </c>
      <c r="D21" s="7">
        <v>356935</v>
      </c>
      <c r="E21" s="7">
        <v>462226</v>
      </c>
      <c r="F21" s="7">
        <v>659061</v>
      </c>
      <c r="G21" s="7">
        <v>712233</v>
      </c>
      <c r="H21" s="7">
        <v>723231</v>
      </c>
      <c r="I21" s="7">
        <v>843696</v>
      </c>
      <c r="J21" s="7">
        <v>6535747</v>
      </c>
      <c r="K21" s="7">
        <v>6854255</v>
      </c>
      <c r="L21" s="7">
        <v>21591648</v>
      </c>
      <c r="M21" s="7">
        <v>33784673</v>
      </c>
      <c r="N21" s="7">
        <v>29585820</v>
      </c>
      <c r="O21" s="7">
        <v>21578265</v>
      </c>
      <c r="P21" s="7">
        <v>24466049</v>
      </c>
      <c r="Q21" s="7">
        <v>31960316</v>
      </c>
      <c r="R21" s="7">
        <v>20948584</v>
      </c>
      <c r="S21" s="7">
        <v>21154036</v>
      </c>
      <c r="T21" s="7">
        <v>27090597</v>
      </c>
      <c r="U21" s="7">
        <v>32177422</v>
      </c>
      <c r="V21" s="7">
        <v>33304863</v>
      </c>
      <c r="W21" s="7">
        <v>21894112</v>
      </c>
      <c r="X21" s="7">
        <v>46966499</v>
      </c>
      <c r="Y21" s="7">
        <v>48247259</v>
      </c>
      <c r="Z21" s="7">
        <v>44673065</v>
      </c>
      <c r="AA21" s="7">
        <v>44710629</v>
      </c>
      <c r="AB21" s="7">
        <v>62745294</v>
      </c>
      <c r="AC21" s="7">
        <v>68969486</v>
      </c>
      <c r="AD21" s="7">
        <v>48508756</v>
      </c>
    </row>
    <row r="22" spans="1:30" x14ac:dyDescent="0.25">
      <c r="A22" s="7" t="s">
        <v>82</v>
      </c>
      <c r="B22" s="7" t="s">
        <v>54</v>
      </c>
      <c r="C22" s="7"/>
      <c r="D22" s="7"/>
      <c r="E22" s="7"/>
      <c r="F22" s="7"/>
      <c r="G22" s="7"/>
      <c r="H22" s="7"/>
      <c r="I22" s="7"/>
      <c r="J22" s="7"/>
      <c r="K22" s="7"/>
      <c r="L22" s="7"/>
      <c r="M22" s="7"/>
      <c r="N22" s="7"/>
      <c r="O22" s="7"/>
      <c r="P22" s="7"/>
      <c r="Q22" s="7"/>
      <c r="R22" s="7">
        <v>1316202</v>
      </c>
      <c r="S22" s="7">
        <v>2578686</v>
      </c>
      <c r="T22" s="7">
        <v>1477144</v>
      </c>
      <c r="U22" s="7">
        <v>3257191</v>
      </c>
      <c r="V22" s="7">
        <v>2034165</v>
      </c>
      <c r="W22" s="7">
        <v>2214346</v>
      </c>
      <c r="X22" s="7">
        <v>6040001</v>
      </c>
      <c r="Y22" s="7">
        <v>2161823</v>
      </c>
      <c r="Z22" s="7">
        <v>9723179</v>
      </c>
      <c r="AA22" s="7">
        <v>20033893</v>
      </c>
      <c r="AB22" s="7">
        <v>28661428</v>
      </c>
      <c r="AC22" s="7">
        <v>22641556</v>
      </c>
      <c r="AD22" s="7">
        <v>17880799</v>
      </c>
    </row>
    <row r="23" spans="1:30" x14ac:dyDescent="0.25">
      <c r="A23" s="7" t="s">
        <v>1</v>
      </c>
      <c r="B23" s="7" t="s">
        <v>1</v>
      </c>
      <c r="C23" s="7" t="s">
        <v>1</v>
      </c>
      <c r="D23" s="7" t="s">
        <v>1</v>
      </c>
      <c r="E23" s="7" t="s">
        <v>1</v>
      </c>
      <c r="F23" s="7" t="s">
        <v>1</v>
      </c>
      <c r="G23" s="7" t="s">
        <v>1</v>
      </c>
      <c r="H23" s="7" t="s">
        <v>1</v>
      </c>
      <c r="I23" s="7" t="s">
        <v>1</v>
      </c>
      <c r="J23" s="7" t="s">
        <v>1</v>
      </c>
      <c r="K23" s="7" t="s">
        <v>1</v>
      </c>
      <c r="L23" s="7" t="s">
        <v>1</v>
      </c>
      <c r="M23" s="7" t="s">
        <v>1</v>
      </c>
      <c r="N23" s="7" t="s">
        <v>1</v>
      </c>
      <c r="O23" s="7" t="s">
        <v>1</v>
      </c>
      <c r="P23" s="7" t="s">
        <v>1</v>
      </c>
      <c r="Q23" s="7" t="s">
        <v>1</v>
      </c>
      <c r="R23" s="7" t="s">
        <v>1</v>
      </c>
      <c r="S23" s="7" t="s">
        <v>1</v>
      </c>
      <c r="T23" s="7" t="s">
        <v>1</v>
      </c>
      <c r="U23" s="7" t="s">
        <v>1</v>
      </c>
      <c r="V23" s="7" t="s">
        <v>1</v>
      </c>
      <c r="W23" s="7" t="s">
        <v>1</v>
      </c>
      <c r="X23" s="7" t="s">
        <v>1</v>
      </c>
      <c r="Y23" s="7" t="s">
        <v>1</v>
      </c>
      <c r="Z23" s="7" t="s">
        <v>1</v>
      </c>
      <c r="AA23" s="7" t="s">
        <v>1</v>
      </c>
      <c r="AB23" s="7" t="s">
        <v>1</v>
      </c>
      <c r="AC23" s="7" t="s">
        <v>1</v>
      </c>
      <c r="AD23" s="7" t="s">
        <v>1</v>
      </c>
    </row>
    <row r="24" spans="1:30" ht="6.6" customHeight="1" x14ac:dyDescent="0.25"/>
    <row r="25" spans="1:30" x14ac:dyDescent="0.25">
      <c r="A25" s="2" t="s">
        <v>0</v>
      </c>
      <c r="B25" s="2" t="s">
        <v>1</v>
      </c>
      <c r="C25" s="51">
        <v>2011</v>
      </c>
      <c r="D25" s="52"/>
      <c r="E25" s="52"/>
      <c r="F25" s="53"/>
      <c r="G25" s="51">
        <v>2012</v>
      </c>
      <c r="H25" s="52"/>
      <c r="I25" s="52"/>
      <c r="J25" s="53"/>
      <c r="K25" s="51">
        <v>2013</v>
      </c>
      <c r="L25" s="52"/>
      <c r="M25" s="52"/>
      <c r="N25" s="53"/>
      <c r="O25" s="51">
        <v>2014</v>
      </c>
      <c r="P25" s="52"/>
      <c r="Q25" s="52"/>
      <c r="R25" s="53"/>
      <c r="S25" s="51">
        <v>2015</v>
      </c>
      <c r="T25" s="52"/>
      <c r="U25" s="52"/>
      <c r="V25" s="53"/>
      <c r="W25" s="51">
        <v>2016</v>
      </c>
      <c r="X25" s="52"/>
      <c r="Y25" s="52"/>
      <c r="Z25" s="53"/>
      <c r="AA25" s="51">
        <v>2017</v>
      </c>
      <c r="AB25" s="52"/>
      <c r="AC25" s="52"/>
      <c r="AD25" s="53"/>
    </row>
    <row r="26" spans="1:30" x14ac:dyDescent="0.25">
      <c r="A26" s="7" t="s">
        <v>62</v>
      </c>
      <c r="B26" s="7" t="s">
        <v>1</v>
      </c>
      <c r="C26" s="7" t="s">
        <v>4</v>
      </c>
      <c r="D26" s="7" t="s">
        <v>5</v>
      </c>
      <c r="E26" s="7" t="s">
        <v>6</v>
      </c>
      <c r="F26" s="7" t="s">
        <v>7</v>
      </c>
      <c r="G26" s="7" t="s">
        <v>4</v>
      </c>
      <c r="H26" s="7" t="s">
        <v>5</v>
      </c>
      <c r="I26" s="7" t="s">
        <v>6</v>
      </c>
      <c r="J26" s="7" t="s">
        <v>7</v>
      </c>
      <c r="K26" s="7" t="s">
        <v>4</v>
      </c>
      <c r="L26" s="7" t="s">
        <v>5</v>
      </c>
      <c r="M26" s="7" t="s">
        <v>6</v>
      </c>
      <c r="N26" s="7" t="s">
        <v>7</v>
      </c>
      <c r="O26" s="7" t="s">
        <v>4</v>
      </c>
      <c r="P26" s="7" t="s">
        <v>5</v>
      </c>
      <c r="Q26" s="7" t="s">
        <v>6</v>
      </c>
      <c r="R26" s="7" t="s">
        <v>7</v>
      </c>
      <c r="S26" s="7" t="s">
        <v>4</v>
      </c>
      <c r="T26" s="7" t="s">
        <v>5</v>
      </c>
      <c r="U26" s="7" t="s">
        <v>6</v>
      </c>
      <c r="V26" s="7" t="s">
        <v>7</v>
      </c>
      <c r="W26" s="7" t="s">
        <v>4</v>
      </c>
      <c r="X26" s="7" t="s">
        <v>5</v>
      </c>
      <c r="Y26" s="7" t="s">
        <v>6</v>
      </c>
      <c r="Z26" s="7" t="s">
        <v>7</v>
      </c>
      <c r="AA26" s="7" t="s">
        <v>4</v>
      </c>
      <c r="AB26" s="7" t="s">
        <v>5</v>
      </c>
      <c r="AC26" s="7" t="s">
        <v>6</v>
      </c>
      <c r="AD26" s="7" t="s">
        <v>7</v>
      </c>
    </row>
    <row r="27" spans="1:30" x14ac:dyDescent="0.25">
      <c r="A27" s="7" t="s">
        <v>63</v>
      </c>
      <c r="B27" s="7" t="s">
        <v>1</v>
      </c>
      <c r="C27" s="7"/>
      <c r="D27" s="7"/>
      <c r="E27" s="7"/>
      <c r="F27" s="7"/>
      <c r="G27" s="7"/>
      <c r="H27" s="7"/>
      <c r="I27" s="7"/>
      <c r="J27" s="7"/>
      <c r="K27" s="7"/>
      <c r="L27" s="7"/>
      <c r="M27" s="7"/>
      <c r="N27" s="7"/>
      <c r="O27" s="7"/>
      <c r="P27" s="7"/>
      <c r="Q27" s="7"/>
      <c r="R27" s="7"/>
      <c r="S27" s="7"/>
      <c r="T27" s="7"/>
      <c r="U27" s="7"/>
      <c r="V27" s="7">
        <v>0</v>
      </c>
      <c r="W27" s="7"/>
      <c r="X27" s="7"/>
      <c r="Y27" s="7"/>
      <c r="Z27" s="7"/>
      <c r="AA27" s="7"/>
      <c r="AB27" s="7"/>
      <c r="AC27" s="7"/>
      <c r="AD27" s="7"/>
    </row>
    <row r="28" spans="1:30" x14ac:dyDescent="0.25">
      <c r="A28" s="7" t="s">
        <v>64</v>
      </c>
      <c r="B28" s="7" t="s">
        <v>1</v>
      </c>
      <c r="C28" s="7"/>
      <c r="D28" s="7"/>
      <c r="E28" s="7">
        <v>34252</v>
      </c>
      <c r="F28" s="7">
        <v>32288</v>
      </c>
      <c r="G28" s="7"/>
      <c r="H28" s="7">
        <v>0</v>
      </c>
      <c r="I28" s="7">
        <v>64851</v>
      </c>
      <c r="J28" s="7">
        <v>94171</v>
      </c>
      <c r="K28" s="7">
        <v>106524</v>
      </c>
      <c r="L28" s="7">
        <v>32813</v>
      </c>
      <c r="M28" s="7">
        <v>169471</v>
      </c>
      <c r="N28" s="7">
        <v>50279</v>
      </c>
      <c r="O28" s="7">
        <v>8953</v>
      </c>
      <c r="P28" s="7">
        <v>0</v>
      </c>
      <c r="Q28" s="7">
        <v>0</v>
      </c>
      <c r="R28" s="7">
        <v>0</v>
      </c>
      <c r="S28" s="7">
        <v>0</v>
      </c>
      <c r="T28" s="7">
        <v>0</v>
      </c>
      <c r="U28" s="7">
        <v>34445</v>
      </c>
      <c r="V28" s="7">
        <v>99078</v>
      </c>
      <c r="W28" s="7">
        <v>31430</v>
      </c>
      <c r="X28" s="7">
        <v>3615</v>
      </c>
      <c r="Y28" s="7">
        <v>22070</v>
      </c>
      <c r="Z28" s="7">
        <v>11347</v>
      </c>
      <c r="AA28" s="7"/>
      <c r="AB28" s="7">
        <v>30243</v>
      </c>
      <c r="AC28" s="7">
        <v>40287</v>
      </c>
      <c r="AD28" s="7">
        <v>50703</v>
      </c>
    </row>
    <row r="29" spans="1:30" x14ac:dyDescent="0.25">
      <c r="A29" s="7" t="s">
        <v>65</v>
      </c>
      <c r="B29" s="7" t="s">
        <v>1</v>
      </c>
      <c r="C29" s="7">
        <v>168937</v>
      </c>
      <c r="D29" s="7">
        <v>202547</v>
      </c>
      <c r="E29" s="7">
        <v>196282</v>
      </c>
      <c r="F29" s="7">
        <v>192170</v>
      </c>
      <c r="G29" s="7">
        <v>201932</v>
      </c>
      <c r="H29" s="7">
        <v>204055</v>
      </c>
      <c r="I29" s="7">
        <v>179840</v>
      </c>
      <c r="J29" s="7">
        <v>181981</v>
      </c>
      <c r="K29" s="7">
        <v>279601</v>
      </c>
      <c r="L29" s="7">
        <v>318054</v>
      </c>
      <c r="M29" s="7">
        <v>338315</v>
      </c>
      <c r="N29" s="7">
        <v>379166</v>
      </c>
      <c r="O29" s="7">
        <v>367805</v>
      </c>
      <c r="P29" s="7">
        <v>440394</v>
      </c>
      <c r="Q29" s="7">
        <v>439741</v>
      </c>
      <c r="R29" s="7">
        <v>404362</v>
      </c>
      <c r="S29" s="7">
        <v>404353</v>
      </c>
      <c r="T29" s="7">
        <v>460886</v>
      </c>
      <c r="U29" s="7">
        <v>462361</v>
      </c>
      <c r="V29" s="7">
        <v>428172</v>
      </c>
      <c r="W29" s="7">
        <v>709595</v>
      </c>
      <c r="X29" s="7">
        <v>718065</v>
      </c>
      <c r="Y29" s="7">
        <v>791800</v>
      </c>
      <c r="Z29" s="7">
        <v>828515</v>
      </c>
      <c r="AA29" s="7">
        <v>758276</v>
      </c>
      <c r="AB29" s="7">
        <v>760166</v>
      </c>
      <c r="AC29" s="7">
        <v>756554</v>
      </c>
      <c r="AD29" s="7">
        <v>758374</v>
      </c>
    </row>
    <row r="30" spans="1:30" x14ac:dyDescent="0.25">
      <c r="A30" s="7" t="s">
        <v>66</v>
      </c>
      <c r="B30" s="7" t="s">
        <v>1</v>
      </c>
      <c r="C30" s="7"/>
      <c r="D30" s="7"/>
      <c r="E30" s="7"/>
      <c r="F30" s="7"/>
      <c r="G30" s="7"/>
      <c r="H30" s="7"/>
      <c r="I30" s="7">
        <v>46720</v>
      </c>
      <c r="J30" s="7"/>
      <c r="K30" s="7"/>
      <c r="L30" s="7"/>
      <c r="M30" s="7"/>
      <c r="N30" s="7"/>
      <c r="O30" s="7"/>
      <c r="P30" s="7">
        <v>34403</v>
      </c>
      <c r="Q30" s="7"/>
      <c r="R30" s="7"/>
      <c r="S30" s="7"/>
      <c r="T30" s="7"/>
      <c r="U30" s="7">
        <v>313</v>
      </c>
      <c r="V30" s="7">
        <v>9131</v>
      </c>
      <c r="W30" s="7">
        <v>2579</v>
      </c>
      <c r="X30" s="7">
        <v>46074</v>
      </c>
      <c r="Y30" s="7">
        <v>49892</v>
      </c>
      <c r="Z30" s="7">
        <v>14305</v>
      </c>
      <c r="AA30" s="7">
        <v>0</v>
      </c>
      <c r="AB30" s="7">
        <v>39442</v>
      </c>
      <c r="AC30" s="7">
        <v>109582</v>
      </c>
      <c r="AD30" s="7">
        <v>80138</v>
      </c>
    </row>
    <row r="31" spans="1:30" x14ac:dyDescent="0.25">
      <c r="A31" s="7" t="s">
        <v>67</v>
      </c>
      <c r="B31" s="7" t="s">
        <v>1</v>
      </c>
      <c r="C31" s="7">
        <v>21846</v>
      </c>
      <c r="D31" s="7">
        <v>19179</v>
      </c>
      <c r="E31" s="7">
        <v>18541</v>
      </c>
      <c r="F31" s="7">
        <v>8038</v>
      </c>
      <c r="G31" s="7">
        <v>15161</v>
      </c>
      <c r="H31" s="7">
        <v>20996</v>
      </c>
      <c r="I31" s="7">
        <v>19275</v>
      </c>
      <c r="J31" s="7">
        <v>20592</v>
      </c>
      <c r="K31" s="7">
        <v>20554</v>
      </c>
      <c r="L31" s="7">
        <v>41239</v>
      </c>
      <c r="M31" s="7">
        <v>32575</v>
      </c>
      <c r="N31" s="7">
        <v>48352</v>
      </c>
      <c r="O31" s="7">
        <v>38663</v>
      </c>
      <c r="P31" s="7">
        <v>38437</v>
      </c>
      <c r="Q31" s="7">
        <v>51076</v>
      </c>
      <c r="R31" s="7">
        <v>37207</v>
      </c>
      <c r="S31" s="7">
        <v>16797</v>
      </c>
      <c r="T31" s="7">
        <v>3387</v>
      </c>
      <c r="U31" s="7">
        <v>1148</v>
      </c>
      <c r="V31" s="7">
        <v>23214</v>
      </c>
      <c r="W31" s="7">
        <v>52239</v>
      </c>
      <c r="X31" s="7">
        <v>48526</v>
      </c>
      <c r="Y31" s="7">
        <v>18271</v>
      </c>
      <c r="Z31" s="7">
        <v>16215</v>
      </c>
      <c r="AA31" s="7">
        <v>24232</v>
      </c>
      <c r="AB31" s="7">
        <v>25000</v>
      </c>
      <c r="AC31" s="7">
        <v>18329</v>
      </c>
      <c r="AD31" s="7">
        <v>13897</v>
      </c>
    </row>
    <row r="32" spans="1:30" ht="25.5" x14ac:dyDescent="0.25">
      <c r="A32" s="7" t="s">
        <v>68</v>
      </c>
      <c r="B32" s="7" t="s">
        <v>1</v>
      </c>
      <c r="C32" s="7">
        <v>377</v>
      </c>
      <c r="D32" s="7">
        <v>281</v>
      </c>
      <c r="E32" s="7">
        <v>272</v>
      </c>
      <c r="F32" s="7">
        <v>189</v>
      </c>
      <c r="G32" s="7">
        <v>184</v>
      </c>
      <c r="H32" s="7">
        <v>180</v>
      </c>
      <c r="I32" s="7">
        <v>276</v>
      </c>
      <c r="J32" s="7">
        <v>0</v>
      </c>
      <c r="K32" s="7">
        <v>200</v>
      </c>
      <c r="L32" s="7">
        <v>301</v>
      </c>
      <c r="M32" s="7">
        <v>300</v>
      </c>
      <c r="N32" s="7">
        <v>405</v>
      </c>
      <c r="O32" s="7">
        <v>305</v>
      </c>
      <c r="P32" s="7">
        <v>497</v>
      </c>
      <c r="Q32" s="7">
        <v>303</v>
      </c>
      <c r="R32" s="7">
        <v>513</v>
      </c>
      <c r="S32" s="7">
        <v>296</v>
      </c>
      <c r="T32" s="7">
        <v>409</v>
      </c>
      <c r="U32" s="7">
        <v>602</v>
      </c>
      <c r="V32" s="7">
        <v>712</v>
      </c>
      <c r="W32" s="7">
        <v>550</v>
      </c>
      <c r="X32" s="7">
        <v>729</v>
      </c>
      <c r="Y32" s="7">
        <v>693</v>
      </c>
      <c r="Z32" s="7">
        <v>865</v>
      </c>
      <c r="AA32" s="7">
        <v>183</v>
      </c>
      <c r="AB32" s="7">
        <v>377</v>
      </c>
      <c r="AC32" s="7">
        <v>668</v>
      </c>
      <c r="AD32" s="7">
        <v>387</v>
      </c>
    </row>
    <row r="33" spans="1:30" ht="38.25" x14ac:dyDescent="0.25">
      <c r="A33" s="7" t="s">
        <v>69</v>
      </c>
      <c r="B33" s="7" t="s">
        <v>1</v>
      </c>
      <c r="C33" s="7"/>
      <c r="D33" s="7"/>
      <c r="E33" s="7"/>
      <c r="F33" s="7"/>
      <c r="G33" s="7"/>
      <c r="H33" s="7"/>
      <c r="I33" s="7"/>
      <c r="J33" s="7"/>
      <c r="K33" s="7"/>
      <c r="L33" s="7"/>
      <c r="M33" s="7"/>
      <c r="N33" s="7"/>
      <c r="O33" s="7"/>
      <c r="P33" s="7"/>
      <c r="Q33" s="7"/>
      <c r="R33" s="7"/>
      <c r="S33" s="7"/>
      <c r="T33" s="7"/>
      <c r="U33" s="7"/>
      <c r="V33" s="7"/>
      <c r="W33" s="7"/>
      <c r="X33" s="7"/>
      <c r="Y33" s="7"/>
      <c r="Z33" s="7"/>
      <c r="AA33" s="7"/>
      <c r="AB33" s="7">
        <v>1722</v>
      </c>
      <c r="AC33" s="7">
        <v>1648</v>
      </c>
      <c r="AD33" s="7">
        <v>416</v>
      </c>
    </row>
    <row r="34" spans="1:30" ht="25.5" x14ac:dyDescent="0.25">
      <c r="A34" s="7" t="s">
        <v>70</v>
      </c>
      <c r="B34" s="7" t="s">
        <v>1</v>
      </c>
      <c r="C34" s="7">
        <v>18847</v>
      </c>
      <c r="D34" s="7">
        <v>22125</v>
      </c>
      <c r="E34" s="7">
        <v>23031</v>
      </c>
      <c r="F34" s="7">
        <v>24485</v>
      </c>
      <c r="G34" s="7">
        <v>22126</v>
      </c>
      <c r="H34" s="7">
        <v>12405</v>
      </c>
      <c r="I34" s="7">
        <v>21124</v>
      </c>
      <c r="J34" s="7">
        <v>10735</v>
      </c>
      <c r="K34" s="7">
        <v>2861</v>
      </c>
      <c r="L34" s="7">
        <v>14060</v>
      </c>
      <c r="M34" s="7">
        <v>9090</v>
      </c>
      <c r="N34" s="7"/>
      <c r="O34" s="7">
        <v>6147</v>
      </c>
      <c r="P34" s="7">
        <v>1691</v>
      </c>
      <c r="Q34" s="7"/>
      <c r="R34" s="7">
        <v>14216</v>
      </c>
      <c r="S34" s="7">
        <v>21077</v>
      </c>
      <c r="T34" s="7">
        <v>23130</v>
      </c>
      <c r="U34" s="7">
        <v>26794</v>
      </c>
      <c r="V34" s="7">
        <v>25826</v>
      </c>
      <c r="W34" s="7">
        <v>3817</v>
      </c>
      <c r="X34" s="7"/>
      <c r="Y34" s="7"/>
      <c r="Z34" s="7"/>
      <c r="AA34" s="7"/>
      <c r="AB34" s="7"/>
      <c r="AC34" s="7"/>
      <c r="AD34" s="7"/>
    </row>
    <row r="35" spans="1:30" ht="38.25" x14ac:dyDescent="0.25">
      <c r="A35" s="7" t="s">
        <v>71</v>
      </c>
      <c r="B35" s="7" t="s">
        <v>1</v>
      </c>
      <c r="C35" s="7">
        <v>7906</v>
      </c>
      <c r="D35" s="7">
        <v>8418</v>
      </c>
      <c r="E35" s="7">
        <v>9811</v>
      </c>
      <c r="F35" s="7">
        <v>13731</v>
      </c>
      <c r="G35" s="7">
        <v>21866</v>
      </c>
      <c r="H35" s="7">
        <v>26979</v>
      </c>
      <c r="I35" s="7">
        <v>26373</v>
      </c>
      <c r="J35" s="7">
        <v>27272</v>
      </c>
      <c r="K35" s="7">
        <v>36604</v>
      </c>
      <c r="L35" s="7">
        <v>33166</v>
      </c>
      <c r="M35" s="7">
        <v>37151</v>
      </c>
      <c r="N35" s="7">
        <v>32797</v>
      </c>
      <c r="O35" s="7">
        <v>37365</v>
      </c>
      <c r="P35" s="7">
        <v>35910</v>
      </c>
      <c r="Q35" s="7">
        <v>37313</v>
      </c>
      <c r="R35" s="7">
        <v>35582</v>
      </c>
      <c r="S35" s="7">
        <v>30686</v>
      </c>
      <c r="T35" s="7">
        <v>16730</v>
      </c>
      <c r="U35" s="7">
        <v>12856</v>
      </c>
      <c r="V35" s="7">
        <v>22351</v>
      </c>
      <c r="W35" s="7">
        <v>36140</v>
      </c>
      <c r="X35" s="7">
        <v>40159</v>
      </c>
      <c r="Y35" s="7">
        <v>37024</v>
      </c>
      <c r="Z35" s="7">
        <v>35170</v>
      </c>
      <c r="AA35" s="7"/>
      <c r="AB35" s="7"/>
      <c r="AC35" s="7">
        <v>4533</v>
      </c>
      <c r="AD35" s="7">
        <v>12719</v>
      </c>
    </row>
    <row r="36" spans="1:30" x14ac:dyDescent="0.25">
      <c r="A36" s="7" t="s">
        <v>72</v>
      </c>
      <c r="B36" s="7" t="s">
        <v>1</v>
      </c>
      <c r="C36" s="7">
        <v>0</v>
      </c>
      <c r="D36" s="7"/>
      <c r="E36" s="7"/>
      <c r="F36" s="7"/>
      <c r="G36" s="7"/>
      <c r="H36" s="7"/>
      <c r="I36" s="7"/>
      <c r="J36" s="7"/>
      <c r="K36" s="7">
        <v>14</v>
      </c>
      <c r="L36" s="7">
        <v>70</v>
      </c>
      <c r="M36" s="7">
        <v>0</v>
      </c>
      <c r="N36" s="7">
        <v>0</v>
      </c>
      <c r="O36" s="7">
        <v>0</v>
      </c>
      <c r="P36" s="7">
        <v>0</v>
      </c>
      <c r="Q36" s="7">
        <v>0</v>
      </c>
      <c r="R36" s="7">
        <v>0</v>
      </c>
      <c r="S36" s="7">
        <v>0</v>
      </c>
      <c r="T36" s="7">
        <v>0</v>
      </c>
      <c r="U36" s="7">
        <v>0</v>
      </c>
      <c r="V36" s="7">
        <v>0</v>
      </c>
      <c r="W36" s="7"/>
      <c r="X36" s="7">
        <v>0</v>
      </c>
      <c r="Y36" s="7">
        <v>7187</v>
      </c>
      <c r="Z36" s="7">
        <v>9178</v>
      </c>
      <c r="AA36" s="7">
        <v>1157</v>
      </c>
      <c r="AB36" s="7">
        <v>0</v>
      </c>
      <c r="AC36" s="7">
        <v>983</v>
      </c>
      <c r="AD36" s="7">
        <v>0</v>
      </c>
    </row>
    <row r="37" spans="1:30" x14ac:dyDescent="0.25">
      <c r="A37" s="7" t="s">
        <v>73</v>
      </c>
      <c r="B37" s="7" t="s">
        <v>1</v>
      </c>
      <c r="C37" s="7">
        <v>43</v>
      </c>
      <c r="D37" s="7">
        <v>109</v>
      </c>
      <c r="E37" s="7"/>
      <c r="F37" s="7"/>
      <c r="G37" s="7">
        <v>98</v>
      </c>
      <c r="H37" s="7"/>
      <c r="I37" s="7">
        <v>87</v>
      </c>
      <c r="J37" s="7">
        <v>519</v>
      </c>
      <c r="K37" s="7">
        <v>1613</v>
      </c>
      <c r="L37" s="7">
        <v>6070</v>
      </c>
      <c r="M37" s="7">
        <v>5688</v>
      </c>
      <c r="N37" s="7">
        <v>9283</v>
      </c>
      <c r="O37" s="7">
        <v>7085</v>
      </c>
      <c r="P37" s="7">
        <v>8360</v>
      </c>
      <c r="Q37" s="7">
        <v>1942</v>
      </c>
      <c r="R37" s="7">
        <v>9184</v>
      </c>
      <c r="S37" s="7">
        <v>3284</v>
      </c>
      <c r="T37" s="7">
        <v>22026</v>
      </c>
      <c r="U37" s="7">
        <v>48980</v>
      </c>
      <c r="V37" s="7">
        <v>32717</v>
      </c>
      <c r="W37" s="7">
        <v>21609</v>
      </c>
      <c r="X37" s="7">
        <v>9197</v>
      </c>
      <c r="Y37" s="7">
        <v>33396</v>
      </c>
      <c r="Z37" s="7">
        <v>32762</v>
      </c>
      <c r="AA37" s="7">
        <v>46725</v>
      </c>
      <c r="AB37" s="7">
        <v>13305</v>
      </c>
      <c r="AC37" s="7">
        <v>85642</v>
      </c>
      <c r="AD37" s="7">
        <v>43498</v>
      </c>
    </row>
    <row r="38" spans="1:30" x14ac:dyDescent="0.25">
      <c r="A38" s="7" t="s">
        <v>74</v>
      </c>
      <c r="B38" s="7" t="s">
        <v>1</v>
      </c>
      <c r="C38" s="7">
        <v>280</v>
      </c>
      <c r="D38" s="7">
        <v>0</v>
      </c>
      <c r="E38" s="7"/>
      <c r="F38" s="7">
        <v>1692</v>
      </c>
      <c r="G38" s="7"/>
      <c r="H38" s="7">
        <v>20</v>
      </c>
      <c r="I38" s="7">
        <v>311</v>
      </c>
      <c r="J38" s="7">
        <v>502</v>
      </c>
      <c r="K38" s="7">
        <v>1929</v>
      </c>
      <c r="L38" s="7">
        <v>22328</v>
      </c>
      <c r="M38" s="7">
        <v>33680</v>
      </c>
      <c r="N38" s="7">
        <v>70810</v>
      </c>
      <c r="O38" s="7">
        <v>76718</v>
      </c>
      <c r="P38" s="7">
        <v>67930</v>
      </c>
      <c r="Q38" s="7">
        <v>37354</v>
      </c>
      <c r="R38" s="7">
        <v>74732</v>
      </c>
      <c r="S38" s="7">
        <v>57118</v>
      </c>
      <c r="T38" s="7">
        <v>72012</v>
      </c>
      <c r="U38" s="7">
        <v>131089</v>
      </c>
      <c r="V38" s="7">
        <v>182224</v>
      </c>
      <c r="W38" s="7">
        <v>195693</v>
      </c>
      <c r="X38" s="7">
        <v>205468</v>
      </c>
      <c r="Y38" s="7">
        <v>266303</v>
      </c>
      <c r="Z38" s="7">
        <v>302222</v>
      </c>
      <c r="AA38" s="7">
        <v>61828</v>
      </c>
      <c r="AB38" s="7">
        <v>109726</v>
      </c>
      <c r="AC38" s="7">
        <v>118520</v>
      </c>
      <c r="AD38" s="7">
        <v>143959</v>
      </c>
    </row>
    <row r="39" spans="1:30" x14ac:dyDescent="0.25">
      <c r="A39" s="7" t="s">
        <v>75</v>
      </c>
      <c r="B39" s="7" t="s">
        <v>1</v>
      </c>
      <c r="C39" s="7">
        <v>1231</v>
      </c>
      <c r="D39" s="7">
        <v>1192</v>
      </c>
      <c r="E39" s="7">
        <v>2570</v>
      </c>
      <c r="F39" s="7">
        <v>3116</v>
      </c>
      <c r="G39" s="7">
        <v>2352</v>
      </c>
      <c r="H39" s="7">
        <v>3363</v>
      </c>
      <c r="I39" s="7">
        <v>1462</v>
      </c>
      <c r="J39" s="7">
        <v>569</v>
      </c>
      <c r="K39" s="7">
        <v>1873</v>
      </c>
      <c r="L39" s="7">
        <v>1919</v>
      </c>
      <c r="M39" s="7">
        <v>2679</v>
      </c>
      <c r="N39" s="7">
        <v>1639</v>
      </c>
      <c r="O39" s="7">
        <v>663</v>
      </c>
      <c r="P39" s="7">
        <v>185</v>
      </c>
      <c r="Q39" s="7">
        <v>30</v>
      </c>
      <c r="R39" s="7">
        <v>441</v>
      </c>
      <c r="S39" s="7">
        <v>4200</v>
      </c>
      <c r="T39" s="7">
        <v>8</v>
      </c>
      <c r="U39" s="7">
        <v>19</v>
      </c>
      <c r="V39" s="7">
        <v>7</v>
      </c>
      <c r="W39" s="7">
        <v>0</v>
      </c>
      <c r="X39" s="7">
        <v>0</v>
      </c>
      <c r="Y39" s="7">
        <v>5860</v>
      </c>
      <c r="Z39" s="7">
        <v>8645</v>
      </c>
      <c r="AA39" s="7">
        <v>3283</v>
      </c>
      <c r="AB39" s="7">
        <v>5167</v>
      </c>
      <c r="AC39" s="7">
        <v>5243</v>
      </c>
      <c r="AD39" s="7">
        <v>3946</v>
      </c>
    </row>
    <row r="40" spans="1:30" x14ac:dyDescent="0.25">
      <c r="A40" s="7" t="s">
        <v>76</v>
      </c>
      <c r="B40" s="7" t="s">
        <v>1</v>
      </c>
      <c r="C40" s="7"/>
      <c r="D40" s="7"/>
      <c r="E40" s="7"/>
      <c r="F40" s="7">
        <v>790</v>
      </c>
      <c r="G40" s="7">
        <v>3477</v>
      </c>
      <c r="H40" s="7">
        <v>6306</v>
      </c>
      <c r="I40" s="7">
        <v>138</v>
      </c>
      <c r="J40" s="7">
        <v>3288</v>
      </c>
      <c r="K40" s="7">
        <v>2596</v>
      </c>
      <c r="L40" s="7">
        <v>12678</v>
      </c>
      <c r="M40" s="7">
        <v>10830</v>
      </c>
      <c r="N40" s="7">
        <v>8363</v>
      </c>
      <c r="O40" s="7">
        <v>9265</v>
      </c>
      <c r="P40" s="7">
        <v>9058</v>
      </c>
      <c r="Q40" s="7">
        <v>6266</v>
      </c>
      <c r="R40" s="7">
        <v>7057</v>
      </c>
      <c r="S40" s="7">
        <v>14657</v>
      </c>
      <c r="T40" s="7">
        <v>759</v>
      </c>
      <c r="U40" s="7">
        <v>2243</v>
      </c>
      <c r="V40" s="7">
        <v>5606</v>
      </c>
      <c r="W40" s="7">
        <v>5772</v>
      </c>
      <c r="X40" s="7">
        <v>7541</v>
      </c>
      <c r="Y40" s="7">
        <v>4824</v>
      </c>
      <c r="Z40" s="7">
        <v>4790</v>
      </c>
      <c r="AA40" s="7">
        <v>65952</v>
      </c>
      <c r="AB40" s="7">
        <v>32736</v>
      </c>
      <c r="AC40" s="7">
        <v>41219</v>
      </c>
      <c r="AD40" s="7">
        <v>23171</v>
      </c>
    </row>
    <row r="41" spans="1:30" x14ac:dyDescent="0.25">
      <c r="A41" s="7" t="s">
        <v>77</v>
      </c>
      <c r="B41" s="7" t="s">
        <v>1</v>
      </c>
      <c r="C41" s="7">
        <v>10746</v>
      </c>
      <c r="D41" s="7">
        <v>20254</v>
      </c>
      <c r="E41" s="7">
        <v>19854</v>
      </c>
      <c r="F41" s="7">
        <v>22390</v>
      </c>
      <c r="G41" s="7">
        <v>29455</v>
      </c>
      <c r="H41" s="7">
        <v>32230</v>
      </c>
      <c r="I41" s="7">
        <v>32054</v>
      </c>
      <c r="J41" s="7">
        <v>33116</v>
      </c>
      <c r="K41" s="7">
        <v>39361</v>
      </c>
      <c r="L41" s="7">
        <v>80007</v>
      </c>
      <c r="M41" s="7">
        <v>77598</v>
      </c>
      <c r="N41" s="7">
        <v>175642</v>
      </c>
      <c r="O41" s="7">
        <v>75487</v>
      </c>
      <c r="P41" s="7">
        <v>97775</v>
      </c>
      <c r="Q41" s="7">
        <v>109342</v>
      </c>
      <c r="R41" s="7">
        <v>119126</v>
      </c>
      <c r="S41" s="7">
        <v>116356</v>
      </c>
      <c r="T41" s="7">
        <v>193168</v>
      </c>
      <c r="U41" s="7">
        <v>182170</v>
      </c>
      <c r="V41" s="7">
        <v>145267</v>
      </c>
      <c r="W41" s="7">
        <v>99533</v>
      </c>
      <c r="X41" s="7">
        <v>170112</v>
      </c>
      <c r="Y41" s="7">
        <v>153352</v>
      </c>
      <c r="Z41" s="7">
        <v>193339</v>
      </c>
      <c r="AA41" s="7">
        <v>131877</v>
      </c>
      <c r="AB41" s="7">
        <v>166970</v>
      </c>
      <c r="AC41" s="7">
        <v>141886</v>
      </c>
      <c r="AD41" s="7">
        <v>145377</v>
      </c>
    </row>
    <row r="42" spans="1:30" x14ac:dyDescent="0.25">
      <c r="A42" s="7" t="s">
        <v>78</v>
      </c>
      <c r="B42" s="7" t="s">
        <v>1</v>
      </c>
      <c r="C42" s="7"/>
      <c r="D42" s="7"/>
      <c r="E42" s="7"/>
      <c r="F42" s="7"/>
      <c r="G42" s="7"/>
      <c r="H42" s="7"/>
      <c r="I42" s="7"/>
      <c r="J42" s="7"/>
      <c r="K42" s="7"/>
      <c r="L42" s="7"/>
      <c r="M42" s="7"/>
      <c r="N42" s="7"/>
      <c r="O42" s="7"/>
      <c r="P42" s="7"/>
      <c r="Q42" s="7"/>
      <c r="R42" s="7"/>
      <c r="S42" s="7"/>
      <c r="T42" s="7"/>
      <c r="U42" s="7"/>
      <c r="V42" s="7"/>
      <c r="W42" s="7">
        <v>46316</v>
      </c>
      <c r="X42" s="7">
        <v>172936</v>
      </c>
      <c r="Y42" s="7">
        <v>122722</v>
      </c>
      <c r="Z42" s="7">
        <v>210878</v>
      </c>
      <c r="AA42" s="7">
        <v>24125</v>
      </c>
      <c r="AB42" s="7">
        <v>15309</v>
      </c>
      <c r="AC42" s="7">
        <v>18094</v>
      </c>
      <c r="AD42" s="7">
        <v>64779</v>
      </c>
    </row>
    <row r="43" spans="1:30" x14ac:dyDescent="0.25">
      <c r="A43" s="7" t="s">
        <v>79</v>
      </c>
      <c r="B43" s="7" t="s">
        <v>1</v>
      </c>
      <c r="C43" s="7"/>
      <c r="D43" s="7"/>
      <c r="E43" s="7"/>
      <c r="F43" s="7"/>
      <c r="G43" s="7"/>
      <c r="H43" s="7"/>
      <c r="I43" s="7"/>
      <c r="J43" s="7"/>
      <c r="K43" s="7">
        <v>7869</v>
      </c>
      <c r="L43" s="7">
        <v>7832</v>
      </c>
      <c r="M43" s="7">
        <v>15050</v>
      </c>
      <c r="N43" s="7">
        <v>20346</v>
      </c>
      <c r="O43" s="7">
        <v>20293</v>
      </c>
      <c r="P43" s="7">
        <v>18490</v>
      </c>
      <c r="Q43" s="7">
        <v>10889</v>
      </c>
      <c r="R43" s="7">
        <v>2040</v>
      </c>
      <c r="S43" s="7">
        <v>7653</v>
      </c>
      <c r="T43" s="7">
        <v>6354</v>
      </c>
      <c r="U43" s="7">
        <v>8254</v>
      </c>
      <c r="V43" s="7">
        <v>12384</v>
      </c>
      <c r="W43" s="7">
        <v>18755</v>
      </c>
      <c r="X43" s="7">
        <v>39117</v>
      </c>
      <c r="Y43" s="7">
        <v>23385</v>
      </c>
      <c r="Z43" s="7">
        <v>26191</v>
      </c>
      <c r="AA43" s="7">
        <v>8555</v>
      </c>
      <c r="AB43" s="7">
        <v>8538</v>
      </c>
      <c r="AC43" s="7">
        <v>13865</v>
      </c>
      <c r="AD43" s="7">
        <v>24330</v>
      </c>
    </row>
    <row r="44" spans="1:30" x14ac:dyDescent="0.25">
      <c r="A44" s="7" t="s">
        <v>80</v>
      </c>
      <c r="B44" s="7" t="s">
        <v>1</v>
      </c>
      <c r="C44" s="7"/>
      <c r="D44" s="7"/>
      <c r="E44" s="7"/>
      <c r="F44" s="7"/>
      <c r="G44" s="7"/>
      <c r="H44" s="7"/>
      <c r="I44" s="7"/>
      <c r="J44" s="7"/>
      <c r="K44" s="7">
        <v>0</v>
      </c>
      <c r="L44" s="7">
        <v>0</v>
      </c>
      <c r="M44" s="7">
        <v>0</v>
      </c>
      <c r="N44" s="7">
        <v>0</v>
      </c>
      <c r="O44" s="7">
        <v>0</v>
      </c>
      <c r="P44" s="7">
        <v>0</v>
      </c>
      <c r="Q44" s="7">
        <v>0</v>
      </c>
      <c r="R44" s="7">
        <v>0</v>
      </c>
      <c r="S44" s="7">
        <v>0</v>
      </c>
      <c r="T44" s="7">
        <v>0</v>
      </c>
      <c r="U44" s="7">
        <v>0</v>
      </c>
      <c r="V44" s="7">
        <v>0</v>
      </c>
      <c r="W44" s="7">
        <v>580</v>
      </c>
      <c r="X44" s="7">
        <v>0</v>
      </c>
      <c r="Y44" s="7">
        <v>1556</v>
      </c>
      <c r="Z44" s="7">
        <v>0</v>
      </c>
      <c r="AA44" s="7">
        <v>0</v>
      </c>
      <c r="AB44" s="7">
        <v>0</v>
      </c>
      <c r="AC44" s="7">
        <v>0</v>
      </c>
      <c r="AD44" s="7">
        <v>0</v>
      </c>
    </row>
    <row r="45" spans="1:30" x14ac:dyDescent="0.25">
      <c r="A45" s="7" t="s">
        <v>81</v>
      </c>
      <c r="B45" s="7" t="s">
        <v>1</v>
      </c>
      <c r="C45" s="7">
        <v>3070</v>
      </c>
      <c r="D45" s="7">
        <v>3368</v>
      </c>
      <c r="E45" s="7">
        <v>4362</v>
      </c>
      <c r="F45" s="7">
        <v>6220</v>
      </c>
      <c r="G45" s="7">
        <v>6701</v>
      </c>
      <c r="H45" s="7">
        <v>6804</v>
      </c>
      <c r="I45" s="7">
        <v>7938</v>
      </c>
      <c r="J45" s="7">
        <v>51216</v>
      </c>
      <c r="K45" s="7">
        <v>56576</v>
      </c>
      <c r="L45" s="7">
        <v>170461</v>
      </c>
      <c r="M45" s="7">
        <v>273948</v>
      </c>
      <c r="N45" s="7">
        <v>237847</v>
      </c>
      <c r="O45" s="7">
        <v>172114</v>
      </c>
      <c r="P45" s="7">
        <v>192514</v>
      </c>
      <c r="Q45" s="7">
        <v>249633</v>
      </c>
      <c r="R45" s="7">
        <v>165586</v>
      </c>
      <c r="S45" s="7">
        <v>170406</v>
      </c>
      <c r="T45" s="7">
        <v>218751</v>
      </c>
      <c r="U45" s="7">
        <v>257126</v>
      </c>
      <c r="V45" s="7">
        <v>261936</v>
      </c>
      <c r="W45" s="7">
        <v>186718</v>
      </c>
      <c r="X45" s="7">
        <v>396381</v>
      </c>
      <c r="Y45" s="7">
        <v>407945</v>
      </c>
      <c r="Z45" s="7">
        <v>379399</v>
      </c>
      <c r="AA45" s="7">
        <v>375030</v>
      </c>
      <c r="AB45" s="7">
        <v>523745</v>
      </c>
      <c r="AC45" s="7">
        <v>581321</v>
      </c>
      <c r="AD45" s="7">
        <v>407842</v>
      </c>
    </row>
    <row r="46" spans="1:30" x14ac:dyDescent="0.25">
      <c r="A46" s="7" t="s">
        <v>82</v>
      </c>
      <c r="B46" s="7" t="s">
        <v>1</v>
      </c>
      <c r="C46" s="7"/>
      <c r="D46" s="7"/>
      <c r="E46" s="7"/>
      <c r="F46" s="7"/>
      <c r="G46" s="7"/>
      <c r="H46" s="7"/>
      <c r="I46" s="7"/>
      <c r="J46" s="7"/>
      <c r="K46" s="7"/>
      <c r="L46" s="7"/>
      <c r="M46" s="7"/>
      <c r="N46" s="7"/>
      <c r="O46" s="7"/>
      <c r="P46" s="7"/>
      <c r="Q46" s="7"/>
      <c r="R46" s="7">
        <v>13420</v>
      </c>
      <c r="S46" s="7">
        <v>26293</v>
      </c>
      <c r="T46" s="7">
        <v>15062</v>
      </c>
      <c r="U46" s="7">
        <v>33211</v>
      </c>
      <c r="V46" s="7">
        <v>20741</v>
      </c>
      <c r="W46" s="7">
        <v>22199</v>
      </c>
      <c r="X46" s="7">
        <v>62125</v>
      </c>
      <c r="Y46" s="7">
        <v>21978</v>
      </c>
      <c r="Z46" s="7">
        <v>102036</v>
      </c>
      <c r="AA46" s="7">
        <v>202942</v>
      </c>
      <c r="AB46" s="7">
        <v>288033</v>
      </c>
      <c r="AC46" s="7">
        <v>230879</v>
      </c>
      <c r="AD46" s="7">
        <v>179343</v>
      </c>
    </row>
    <row r="47" spans="1:30" x14ac:dyDescent="0.25">
      <c r="A47" s="7" t="s">
        <v>1</v>
      </c>
      <c r="B47" s="7" t="s">
        <v>1</v>
      </c>
      <c r="C47" s="7" t="s">
        <v>1</v>
      </c>
      <c r="D47" s="7" t="s">
        <v>1</v>
      </c>
      <c r="E47" s="7" t="s">
        <v>1</v>
      </c>
      <c r="F47" s="7" t="s">
        <v>1</v>
      </c>
      <c r="G47" s="7" t="s">
        <v>1</v>
      </c>
      <c r="H47" s="7" t="s">
        <v>1</v>
      </c>
      <c r="I47" s="7" t="s">
        <v>1</v>
      </c>
      <c r="J47" s="7" t="s">
        <v>1</v>
      </c>
      <c r="K47" s="7" t="s">
        <v>1</v>
      </c>
      <c r="L47" s="7" t="s">
        <v>1</v>
      </c>
      <c r="M47" s="7" t="s">
        <v>1</v>
      </c>
      <c r="N47" s="7" t="s">
        <v>1</v>
      </c>
      <c r="O47" s="7" t="s">
        <v>1</v>
      </c>
      <c r="P47" s="7" t="s">
        <v>1</v>
      </c>
      <c r="Q47" s="7" t="s">
        <v>1</v>
      </c>
      <c r="R47" s="7" t="s">
        <v>1</v>
      </c>
      <c r="S47" s="7" t="s">
        <v>1</v>
      </c>
      <c r="T47" s="7" t="s">
        <v>1</v>
      </c>
      <c r="U47" s="7" t="s">
        <v>1</v>
      </c>
      <c r="V47" s="7" t="s">
        <v>1</v>
      </c>
      <c r="W47" s="7" t="s">
        <v>1</v>
      </c>
      <c r="X47" s="7" t="s">
        <v>1</v>
      </c>
      <c r="Y47" s="7" t="s">
        <v>1</v>
      </c>
      <c r="Z47" s="7" t="s">
        <v>1</v>
      </c>
      <c r="AA47" s="7" t="s">
        <v>1</v>
      </c>
      <c r="AB47" s="7" t="s">
        <v>1</v>
      </c>
      <c r="AC47" s="7" t="s">
        <v>1</v>
      </c>
      <c r="AD47" s="7" t="s">
        <v>1</v>
      </c>
    </row>
    <row r="48" spans="1:30" ht="13.5" customHeight="1" x14ac:dyDescent="0.25"/>
    <row r="49" spans="1:30" x14ac:dyDescent="0.25">
      <c r="A49" s="2" t="s">
        <v>49</v>
      </c>
      <c r="B49" s="7" t="s">
        <v>1</v>
      </c>
      <c r="C49" s="51">
        <v>2011</v>
      </c>
      <c r="D49" s="52"/>
      <c r="E49" s="52"/>
      <c r="F49" s="53"/>
      <c r="G49" s="51">
        <v>2012</v>
      </c>
      <c r="H49" s="52"/>
      <c r="I49" s="52"/>
      <c r="J49" s="53"/>
      <c r="K49" s="51">
        <v>2013</v>
      </c>
      <c r="L49" s="52"/>
      <c r="M49" s="52"/>
      <c r="N49" s="53"/>
      <c r="O49" s="51">
        <v>2014</v>
      </c>
      <c r="P49" s="52"/>
      <c r="Q49" s="52"/>
      <c r="R49" s="53"/>
      <c r="S49" s="51">
        <v>2015</v>
      </c>
      <c r="T49" s="52"/>
      <c r="U49" s="52"/>
      <c r="V49" s="53"/>
      <c r="W49" s="51">
        <v>2016</v>
      </c>
      <c r="X49" s="52"/>
      <c r="Y49" s="52"/>
      <c r="Z49" s="53"/>
      <c r="AA49" s="51">
        <v>2017</v>
      </c>
      <c r="AB49" s="52"/>
      <c r="AC49" s="52"/>
      <c r="AD49" s="53"/>
    </row>
    <row r="50" spans="1:30" x14ac:dyDescent="0.25">
      <c r="A50" s="7" t="s">
        <v>62</v>
      </c>
      <c r="B50" s="2" t="s">
        <v>1</v>
      </c>
      <c r="C50" s="7" t="s">
        <v>4</v>
      </c>
      <c r="D50" s="7" t="s">
        <v>5</v>
      </c>
      <c r="E50" s="7" t="s">
        <v>6</v>
      </c>
      <c r="F50" s="7" t="s">
        <v>7</v>
      </c>
      <c r="G50" s="7" t="s">
        <v>4</v>
      </c>
      <c r="H50" s="7" t="s">
        <v>5</v>
      </c>
      <c r="I50" s="7" t="s">
        <v>6</v>
      </c>
      <c r="J50" s="7" t="s">
        <v>7</v>
      </c>
      <c r="K50" s="7" t="s">
        <v>4</v>
      </c>
      <c r="L50" s="7" t="s">
        <v>5</v>
      </c>
      <c r="M50" s="7" t="s">
        <v>6</v>
      </c>
      <c r="N50" s="7" t="s">
        <v>7</v>
      </c>
      <c r="O50" s="7" t="s">
        <v>4</v>
      </c>
      <c r="P50" s="7" t="s">
        <v>5</v>
      </c>
      <c r="Q50" s="7" t="s">
        <v>6</v>
      </c>
      <c r="R50" s="7" t="s">
        <v>7</v>
      </c>
      <c r="S50" s="7" t="s">
        <v>4</v>
      </c>
      <c r="T50" s="7" t="s">
        <v>5</v>
      </c>
      <c r="U50" s="7" t="s">
        <v>6</v>
      </c>
      <c r="V50" s="7" t="s">
        <v>7</v>
      </c>
      <c r="W50" s="7" t="s">
        <v>4</v>
      </c>
      <c r="X50" s="7" t="s">
        <v>5</v>
      </c>
      <c r="Y50" s="7" t="s">
        <v>6</v>
      </c>
      <c r="Z50" s="7" t="s">
        <v>7</v>
      </c>
      <c r="AA50" s="7" t="s">
        <v>4</v>
      </c>
      <c r="AB50" s="7" t="s">
        <v>5</v>
      </c>
      <c r="AC50" s="7" t="s">
        <v>6</v>
      </c>
      <c r="AD50" s="7" t="s">
        <v>7</v>
      </c>
    </row>
    <row r="51" spans="1:30" x14ac:dyDescent="0.25">
      <c r="A51" s="7" t="s">
        <v>63</v>
      </c>
      <c r="B51" s="7" t="s">
        <v>1</v>
      </c>
      <c r="C51" s="7"/>
      <c r="D51" s="7"/>
      <c r="E51" s="7"/>
      <c r="F51" s="7"/>
      <c r="G51" s="7"/>
      <c r="H51" s="7"/>
      <c r="I51" s="7"/>
      <c r="J51" s="7"/>
      <c r="K51" s="7"/>
      <c r="L51" s="7"/>
      <c r="M51" s="7"/>
      <c r="N51" s="7"/>
      <c r="O51" s="7"/>
      <c r="P51" s="7"/>
      <c r="Q51" s="7"/>
      <c r="R51" s="7"/>
      <c r="S51" s="7"/>
      <c r="T51" s="7"/>
      <c r="U51" s="7"/>
      <c r="V51" s="7">
        <v>0</v>
      </c>
      <c r="W51" s="7"/>
      <c r="X51" s="7"/>
      <c r="Y51" s="7"/>
      <c r="Z51" s="7"/>
      <c r="AA51" s="7"/>
      <c r="AB51" s="7"/>
      <c r="AC51" s="7"/>
      <c r="AD51" s="7"/>
    </row>
    <row r="52" spans="1:30" x14ac:dyDescent="0.25">
      <c r="A52" s="7" t="s">
        <v>64</v>
      </c>
      <c r="B52" s="7" t="s">
        <v>1</v>
      </c>
      <c r="C52" s="7"/>
      <c r="D52" s="7"/>
      <c r="E52" s="7">
        <v>0</v>
      </c>
      <c r="F52" s="7">
        <v>0</v>
      </c>
      <c r="G52" s="7"/>
      <c r="H52" s="7">
        <v>0</v>
      </c>
      <c r="I52" s="7">
        <v>0</v>
      </c>
      <c r="J52" s="7">
        <v>3688</v>
      </c>
      <c r="K52" s="7">
        <v>0</v>
      </c>
      <c r="L52" s="7">
        <v>5733</v>
      </c>
      <c r="M52" s="7">
        <v>0</v>
      </c>
      <c r="N52" s="7">
        <v>8853</v>
      </c>
      <c r="O52" s="7">
        <v>1064</v>
      </c>
      <c r="P52" s="7">
        <v>0</v>
      </c>
      <c r="Q52" s="7">
        <v>0</v>
      </c>
      <c r="R52" s="7">
        <v>0</v>
      </c>
      <c r="S52" s="7">
        <v>0</v>
      </c>
      <c r="T52" s="7">
        <v>0</v>
      </c>
      <c r="U52" s="7">
        <v>0</v>
      </c>
      <c r="V52" s="7">
        <v>16008</v>
      </c>
      <c r="W52" s="7">
        <v>31445</v>
      </c>
      <c r="X52" s="7">
        <v>3615</v>
      </c>
      <c r="Y52" s="7">
        <v>77</v>
      </c>
      <c r="Z52" s="7">
        <v>11347</v>
      </c>
      <c r="AA52" s="7"/>
      <c r="AB52" s="7">
        <v>0</v>
      </c>
      <c r="AC52" s="7">
        <v>17655</v>
      </c>
      <c r="AD52" s="7">
        <v>24868</v>
      </c>
    </row>
    <row r="53" spans="1:30" x14ac:dyDescent="0.25">
      <c r="A53" s="7" t="s">
        <v>65</v>
      </c>
      <c r="B53" s="7" t="s">
        <v>1</v>
      </c>
      <c r="C53" s="7">
        <v>10912</v>
      </c>
      <c r="D53" s="7">
        <v>5631</v>
      </c>
      <c r="E53" s="7">
        <v>9159</v>
      </c>
      <c r="F53" s="7">
        <v>8065</v>
      </c>
      <c r="G53" s="7">
        <v>2721</v>
      </c>
      <c r="H53" s="7">
        <v>2069</v>
      </c>
      <c r="I53" s="7">
        <v>3686</v>
      </c>
      <c r="J53" s="7">
        <v>2500</v>
      </c>
      <c r="K53" s="7">
        <v>13770</v>
      </c>
      <c r="L53" s="7">
        <v>21041</v>
      </c>
      <c r="M53" s="7">
        <v>23745</v>
      </c>
      <c r="N53" s="7">
        <v>26142</v>
      </c>
      <c r="O53" s="7">
        <v>24718</v>
      </c>
      <c r="P53" s="7">
        <v>28996</v>
      </c>
      <c r="Q53" s="7">
        <v>18396</v>
      </c>
      <c r="R53" s="7">
        <v>12140</v>
      </c>
      <c r="S53" s="7">
        <v>11730</v>
      </c>
      <c r="T53" s="7">
        <v>19795</v>
      </c>
      <c r="U53" s="7">
        <v>31171</v>
      </c>
      <c r="V53" s="7">
        <v>43387</v>
      </c>
      <c r="W53" s="7">
        <v>6527</v>
      </c>
      <c r="X53" s="7">
        <v>18593</v>
      </c>
      <c r="Y53" s="7">
        <v>42715</v>
      </c>
      <c r="Z53" s="7">
        <v>65015</v>
      </c>
      <c r="AA53" s="7">
        <v>59437</v>
      </c>
      <c r="AB53" s="7">
        <v>44733</v>
      </c>
      <c r="AC53" s="7">
        <v>24064</v>
      </c>
      <c r="AD53" s="7">
        <v>61599</v>
      </c>
    </row>
    <row r="54" spans="1:30" x14ac:dyDescent="0.25">
      <c r="A54" s="7" t="s">
        <v>66</v>
      </c>
      <c r="B54" s="7" t="s">
        <v>1</v>
      </c>
      <c r="C54" s="7"/>
      <c r="D54" s="7"/>
      <c r="E54" s="7"/>
      <c r="F54" s="7"/>
      <c r="G54" s="7"/>
      <c r="H54" s="7"/>
      <c r="I54" s="7">
        <v>0</v>
      </c>
      <c r="J54" s="7"/>
      <c r="K54" s="7"/>
      <c r="L54" s="7"/>
      <c r="M54" s="7"/>
      <c r="N54" s="7"/>
      <c r="O54" s="7"/>
      <c r="P54" s="7">
        <v>0</v>
      </c>
      <c r="Q54" s="7"/>
      <c r="R54" s="7"/>
      <c r="S54" s="7"/>
      <c r="T54" s="7"/>
      <c r="U54" s="7">
        <v>313</v>
      </c>
      <c r="V54" s="7">
        <v>0</v>
      </c>
      <c r="W54" s="7">
        <v>305</v>
      </c>
      <c r="X54" s="7">
        <v>0</v>
      </c>
      <c r="Y54" s="7">
        <v>607</v>
      </c>
      <c r="Z54" s="7">
        <v>14305</v>
      </c>
      <c r="AA54" s="7">
        <v>0</v>
      </c>
      <c r="AB54" s="7">
        <v>0</v>
      </c>
      <c r="AC54" s="7">
        <v>19286</v>
      </c>
      <c r="AD54" s="7">
        <v>21714</v>
      </c>
    </row>
    <row r="55" spans="1:30" x14ac:dyDescent="0.25">
      <c r="A55" s="7" t="s">
        <v>67</v>
      </c>
      <c r="B55" s="7" t="s">
        <v>1</v>
      </c>
      <c r="C55" s="7">
        <v>0</v>
      </c>
      <c r="D55" s="7">
        <v>0</v>
      </c>
      <c r="E55" s="7">
        <v>0</v>
      </c>
      <c r="F55" s="7">
        <v>0</v>
      </c>
      <c r="G55" s="7">
        <v>0</v>
      </c>
      <c r="H55" s="7">
        <v>0</v>
      </c>
      <c r="I55" s="7">
        <v>0</v>
      </c>
      <c r="J55" s="7">
        <v>0</v>
      </c>
      <c r="K55" s="7">
        <v>0</v>
      </c>
      <c r="L55" s="7">
        <v>0</v>
      </c>
      <c r="M55" s="7">
        <v>0</v>
      </c>
      <c r="N55" s="7">
        <v>0</v>
      </c>
      <c r="O55" s="7">
        <v>868</v>
      </c>
      <c r="P55" s="7">
        <v>93</v>
      </c>
      <c r="Q55" s="7">
        <v>0</v>
      </c>
      <c r="R55" s="7">
        <v>1180</v>
      </c>
      <c r="S55" s="7">
        <v>2485</v>
      </c>
      <c r="T55" s="7">
        <v>69</v>
      </c>
      <c r="U55" s="7">
        <v>1148</v>
      </c>
      <c r="V55" s="7">
        <v>786</v>
      </c>
      <c r="W55" s="7">
        <v>0</v>
      </c>
      <c r="X55" s="7">
        <v>3866</v>
      </c>
      <c r="Y55" s="7">
        <v>2748</v>
      </c>
      <c r="Z55" s="7">
        <v>506</v>
      </c>
      <c r="AA55" s="7">
        <v>1091</v>
      </c>
      <c r="AB55" s="7">
        <v>2358</v>
      </c>
      <c r="AC55" s="7">
        <v>233</v>
      </c>
      <c r="AD55" s="7">
        <v>6448</v>
      </c>
    </row>
    <row r="56" spans="1:30" ht="25.5" x14ac:dyDescent="0.25">
      <c r="A56" s="7" t="s">
        <v>68</v>
      </c>
      <c r="B56" s="7" t="s">
        <v>1</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333</v>
      </c>
      <c r="AA56" s="7">
        <v>66</v>
      </c>
      <c r="AB56" s="7">
        <v>0</v>
      </c>
      <c r="AC56" s="7">
        <v>202</v>
      </c>
      <c r="AD56" s="7">
        <v>0</v>
      </c>
    </row>
    <row r="57" spans="1:30" ht="38.25" x14ac:dyDescent="0.25">
      <c r="A57" s="7" t="s">
        <v>69</v>
      </c>
      <c r="B57" s="7" t="s">
        <v>1</v>
      </c>
      <c r="C57" s="7"/>
      <c r="D57" s="7"/>
      <c r="E57" s="7"/>
      <c r="F57" s="7"/>
      <c r="G57" s="7"/>
      <c r="H57" s="7"/>
      <c r="I57" s="7"/>
      <c r="J57" s="7"/>
      <c r="K57" s="7"/>
      <c r="L57" s="7"/>
      <c r="M57" s="7"/>
      <c r="N57" s="7"/>
      <c r="O57" s="7"/>
      <c r="P57" s="7"/>
      <c r="Q57" s="7"/>
      <c r="R57" s="7"/>
      <c r="S57" s="7"/>
      <c r="T57" s="7"/>
      <c r="U57" s="7"/>
      <c r="V57" s="7"/>
      <c r="W57" s="7"/>
      <c r="X57" s="7"/>
      <c r="Y57" s="7"/>
      <c r="Z57" s="7"/>
      <c r="AA57" s="7"/>
      <c r="AB57" s="7">
        <v>0</v>
      </c>
      <c r="AC57" s="7">
        <v>0</v>
      </c>
      <c r="AD57" s="7">
        <v>0</v>
      </c>
    </row>
    <row r="58" spans="1:30" ht="25.5" x14ac:dyDescent="0.25">
      <c r="A58" s="7" t="s">
        <v>70</v>
      </c>
      <c r="B58" s="7" t="s">
        <v>1</v>
      </c>
      <c r="C58" s="7">
        <v>0</v>
      </c>
      <c r="D58" s="7">
        <v>0</v>
      </c>
      <c r="E58" s="7">
        <v>0</v>
      </c>
      <c r="F58" s="7">
        <v>229</v>
      </c>
      <c r="G58" s="7">
        <v>0</v>
      </c>
      <c r="H58" s="7">
        <v>0</v>
      </c>
      <c r="I58" s="7">
        <v>0</v>
      </c>
      <c r="J58" s="7">
        <v>0</v>
      </c>
      <c r="K58" s="7">
        <v>930</v>
      </c>
      <c r="L58" s="7">
        <v>0</v>
      </c>
      <c r="M58" s="7">
        <v>0</v>
      </c>
      <c r="N58" s="7"/>
      <c r="O58" s="7">
        <v>0</v>
      </c>
      <c r="P58" s="7">
        <v>0</v>
      </c>
      <c r="Q58" s="7"/>
      <c r="R58" s="7">
        <v>0</v>
      </c>
      <c r="S58" s="7">
        <v>0</v>
      </c>
      <c r="T58" s="7">
        <v>614</v>
      </c>
      <c r="U58" s="7">
        <v>162</v>
      </c>
      <c r="V58" s="7">
        <v>0</v>
      </c>
      <c r="W58" s="7">
        <v>0</v>
      </c>
      <c r="X58" s="7"/>
      <c r="Y58" s="7"/>
      <c r="Z58" s="7"/>
      <c r="AA58" s="7"/>
      <c r="AB58" s="7"/>
      <c r="AC58" s="7"/>
      <c r="AD58" s="7"/>
    </row>
    <row r="59" spans="1:30" ht="38.25" x14ac:dyDescent="0.25">
      <c r="A59" s="7" t="s">
        <v>71</v>
      </c>
      <c r="B59" s="7" t="s">
        <v>1</v>
      </c>
      <c r="C59" s="7">
        <v>0</v>
      </c>
      <c r="D59" s="7">
        <v>0</v>
      </c>
      <c r="E59" s="7">
        <v>0</v>
      </c>
      <c r="F59" s="7">
        <v>0</v>
      </c>
      <c r="G59" s="7">
        <v>0</v>
      </c>
      <c r="H59" s="7">
        <v>0</v>
      </c>
      <c r="I59" s="7">
        <v>0</v>
      </c>
      <c r="J59" s="7">
        <v>0</v>
      </c>
      <c r="K59" s="7">
        <v>0</v>
      </c>
      <c r="L59" s="7">
        <v>0</v>
      </c>
      <c r="M59" s="7">
        <v>0</v>
      </c>
      <c r="N59" s="7">
        <v>0</v>
      </c>
      <c r="O59" s="7">
        <v>0</v>
      </c>
      <c r="P59" s="7">
        <v>114</v>
      </c>
      <c r="Q59" s="7">
        <v>366</v>
      </c>
      <c r="R59" s="7">
        <v>51</v>
      </c>
      <c r="S59" s="7">
        <v>643</v>
      </c>
      <c r="T59" s="7">
        <v>64</v>
      </c>
      <c r="U59" s="7">
        <v>0</v>
      </c>
      <c r="V59" s="7">
        <v>0</v>
      </c>
      <c r="W59" s="7">
        <v>0</v>
      </c>
      <c r="X59" s="7">
        <v>85</v>
      </c>
      <c r="Y59" s="7">
        <v>0</v>
      </c>
      <c r="Z59" s="7">
        <v>0</v>
      </c>
      <c r="AA59" s="7"/>
      <c r="AB59" s="7"/>
      <c r="AC59" s="7">
        <v>0</v>
      </c>
      <c r="AD59" s="7">
        <v>0</v>
      </c>
    </row>
    <row r="60" spans="1:30" x14ac:dyDescent="0.25">
      <c r="A60" s="7" t="s">
        <v>72</v>
      </c>
      <c r="B60" s="7" t="s">
        <v>1</v>
      </c>
      <c r="C60" s="7">
        <v>0</v>
      </c>
      <c r="D60" s="7"/>
      <c r="E60" s="7"/>
      <c r="F60" s="7"/>
      <c r="G60" s="7"/>
      <c r="H60" s="7"/>
      <c r="I60" s="7"/>
      <c r="J60" s="7"/>
      <c r="K60" s="7">
        <v>0</v>
      </c>
      <c r="L60" s="7">
        <v>0</v>
      </c>
      <c r="M60" s="7">
        <v>19</v>
      </c>
      <c r="N60" s="7">
        <v>89</v>
      </c>
      <c r="O60" s="7">
        <v>0</v>
      </c>
      <c r="P60" s="7">
        <v>0</v>
      </c>
      <c r="Q60" s="7">
        <v>0</v>
      </c>
      <c r="R60" s="7">
        <v>0</v>
      </c>
      <c r="S60" s="7">
        <v>0</v>
      </c>
      <c r="T60" s="7">
        <v>0</v>
      </c>
      <c r="U60" s="7">
        <v>547</v>
      </c>
      <c r="V60" s="7">
        <v>0</v>
      </c>
      <c r="W60" s="7"/>
      <c r="X60" s="7">
        <v>47</v>
      </c>
      <c r="Y60" s="7">
        <v>152</v>
      </c>
      <c r="Z60" s="7">
        <v>16</v>
      </c>
      <c r="AA60" s="7">
        <v>8</v>
      </c>
      <c r="AB60" s="7">
        <v>84</v>
      </c>
      <c r="AC60" s="7">
        <v>968</v>
      </c>
      <c r="AD60" s="7">
        <v>0</v>
      </c>
    </row>
    <row r="61" spans="1:30" x14ac:dyDescent="0.25">
      <c r="A61" s="7" t="s">
        <v>73</v>
      </c>
      <c r="B61" s="7" t="s">
        <v>1</v>
      </c>
      <c r="C61" s="7">
        <v>0</v>
      </c>
      <c r="D61" s="7">
        <v>0</v>
      </c>
      <c r="E61" s="7"/>
      <c r="F61" s="7"/>
      <c r="G61" s="7">
        <v>0</v>
      </c>
      <c r="H61" s="7"/>
      <c r="I61" s="7">
        <v>0</v>
      </c>
      <c r="J61" s="7">
        <v>0</v>
      </c>
      <c r="K61" s="7">
        <v>0</v>
      </c>
      <c r="L61" s="7">
        <v>0</v>
      </c>
      <c r="M61" s="7">
        <v>0</v>
      </c>
      <c r="N61" s="7">
        <v>0</v>
      </c>
      <c r="O61" s="7">
        <v>7</v>
      </c>
      <c r="P61" s="7">
        <v>0</v>
      </c>
      <c r="Q61" s="7">
        <v>0</v>
      </c>
      <c r="R61" s="7">
        <v>0</v>
      </c>
      <c r="S61" s="7">
        <v>0</v>
      </c>
      <c r="T61" s="7">
        <v>0</v>
      </c>
      <c r="U61" s="7">
        <v>0</v>
      </c>
      <c r="V61" s="7">
        <v>0</v>
      </c>
      <c r="W61" s="7">
        <v>0</v>
      </c>
      <c r="X61" s="7">
        <v>0</v>
      </c>
      <c r="Y61" s="7">
        <v>147</v>
      </c>
      <c r="Z61" s="7">
        <v>0</v>
      </c>
      <c r="AA61" s="7">
        <v>0</v>
      </c>
      <c r="AB61" s="7">
        <v>0</v>
      </c>
      <c r="AC61" s="7">
        <v>0</v>
      </c>
      <c r="AD61" s="7">
        <v>0</v>
      </c>
    </row>
    <row r="62" spans="1:30" x14ac:dyDescent="0.25">
      <c r="A62" s="7" t="s">
        <v>74</v>
      </c>
      <c r="B62" s="7" t="s">
        <v>1</v>
      </c>
      <c r="C62" s="7">
        <v>0</v>
      </c>
      <c r="D62" s="7">
        <v>0</v>
      </c>
      <c r="E62" s="7"/>
      <c r="F62" s="7">
        <v>0</v>
      </c>
      <c r="G62" s="7"/>
      <c r="H62" s="7">
        <v>0</v>
      </c>
      <c r="I62" s="7">
        <v>0</v>
      </c>
      <c r="J62" s="7">
        <v>0</v>
      </c>
      <c r="K62" s="7">
        <v>0</v>
      </c>
      <c r="L62" s="7">
        <v>288</v>
      </c>
      <c r="M62" s="7">
        <v>406</v>
      </c>
      <c r="N62" s="7">
        <v>84</v>
      </c>
      <c r="O62" s="7">
        <v>275</v>
      </c>
      <c r="P62" s="7">
        <v>17342</v>
      </c>
      <c r="Q62" s="7">
        <v>1679</v>
      </c>
      <c r="R62" s="7">
        <v>0</v>
      </c>
      <c r="S62" s="7">
        <v>0</v>
      </c>
      <c r="T62" s="7">
        <v>0</v>
      </c>
      <c r="U62" s="7">
        <v>4</v>
      </c>
      <c r="V62" s="7">
        <v>0</v>
      </c>
      <c r="W62" s="7">
        <v>41</v>
      </c>
      <c r="X62" s="7">
        <v>3071</v>
      </c>
      <c r="Y62" s="7">
        <v>0</v>
      </c>
      <c r="Z62" s="7">
        <v>0</v>
      </c>
      <c r="AA62" s="7">
        <v>0</v>
      </c>
      <c r="AB62" s="7">
        <v>905</v>
      </c>
      <c r="AC62" s="7">
        <v>0</v>
      </c>
      <c r="AD62" s="7">
        <v>3028</v>
      </c>
    </row>
    <row r="63" spans="1:30" x14ac:dyDescent="0.25">
      <c r="A63" s="7" t="s">
        <v>75</v>
      </c>
      <c r="B63" s="7" t="s">
        <v>1</v>
      </c>
      <c r="C63" s="7">
        <v>0</v>
      </c>
      <c r="D63" s="7">
        <v>271</v>
      </c>
      <c r="E63" s="7">
        <v>359</v>
      </c>
      <c r="F63" s="7">
        <v>189</v>
      </c>
      <c r="G63" s="7">
        <v>37</v>
      </c>
      <c r="H63" s="7">
        <v>24</v>
      </c>
      <c r="I63" s="7">
        <v>1</v>
      </c>
      <c r="J63" s="7">
        <v>96</v>
      </c>
      <c r="K63" s="7">
        <v>437</v>
      </c>
      <c r="L63" s="7">
        <v>0</v>
      </c>
      <c r="M63" s="7">
        <v>2</v>
      </c>
      <c r="N63" s="7">
        <v>12</v>
      </c>
      <c r="O63" s="7">
        <v>5</v>
      </c>
      <c r="P63" s="7">
        <v>0</v>
      </c>
      <c r="Q63" s="7">
        <v>3</v>
      </c>
      <c r="R63" s="7">
        <v>0</v>
      </c>
      <c r="S63" s="7">
        <v>0</v>
      </c>
      <c r="T63" s="7">
        <v>0</v>
      </c>
      <c r="U63" s="7">
        <v>0</v>
      </c>
      <c r="V63" s="7">
        <v>0</v>
      </c>
      <c r="W63" s="7">
        <v>0</v>
      </c>
      <c r="X63" s="7">
        <v>0</v>
      </c>
      <c r="Y63" s="7">
        <v>0</v>
      </c>
      <c r="Z63" s="7">
        <v>0</v>
      </c>
      <c r="AA63" s="7">
        <v>0</v>
      </c>
      <c r="AB63" s="7">
        <v>0</v>
      </c>
      <c r="AC63" s="7">
        <v>0</v>
      </c>
      <c r="AD63" s="7">
        <v>0</v>
      </c>
    </row>
    <row r="64" spans="1:30" x14ac:dyDescent="0.25">
      <c r="A64" s="7" t="s">
        <v>76</v>
      </c>
      <c r="B64" s="7" t="s">
        <v>1</v>
      </c>
      <c r="C64" s="7"/>
      <c r="D64" s="7"/>
      <c r="E64" s="7"/>
      <c r="F64" s="7">
        <v>0</v>
      </c>
      <c r="G64" s="7">
        <v>0</v>
      </c>
      <c r="H64" s="7">
        <v>0</v>
      </c>
      <c r="I64" s="7">
        <v>0</v>
      </c>
      <c r="J64" s="7">
        <v>0</v>
      </c>
      <c r="K64" s="7">
        <v>2</v>
      </c>
      <c r="L64" s="7">
        <v>0</v>
      </c>
      <c r="M64" s="7">
        <v>2840</v>
      </c>
      <c r="N64" s="7">
        <v>1196</v>
      </c>
      <c r="O64" s="7">
        <v>0</v>
      </c>
      <c r="P64" s="7">
        <v>0</v>
      </c>
      <c r="Q64" s="7">
        <v>0</v>
      </c>
      <c r="R64" s="7">
        <v>0</v>
      </c>
      <c r="S64" s="7">
        <v>0</v>
      </c>
      <c r="T64" s="7">
        <v>0</v>
      </c>
      <c r="U64" s="7">
        <v>0</v>
      </c>
      <c r="V64" s="7">
        <v>0</v>
      </c>
      <c r="W64" s="7">
        <v>0</v>
      </c>
      <c r="X64" s="7">
        <v>1</v>
      </c>
      <c r="Y64" s="7">
        <v>0</v>
      </c>
      <c r="Z64" s="7">
        <v>0</v>
      </c>
      <c r="AA64" s="7">
        <v>0</v>
      </c>
      <c r="AB64" s="7">
        <v>107</v>
      </c>
      <c r="AC64" s="7">
        <v>0</v>
      </c>
      <c r="AD64" s="7">
        <v>0</v>
      </c>
    </row>
    <row r="65" spans="1:30" x14ac:dyDescent="0.25">
      <c r="A65" s="7" t="s">
        <v>77</v>
      </c>
      <c r="B65" s="7" t="s">
        <v>1</v>
      </c>
      <c r="C65" s="7">
        <v>0</v>
      </c>
      <c r="D65" s="7">
        <v>0</v>
      </c>
      <c r="E65" s="7">
        <v>0</v>
      </c>
      <c r="F65" s="7">
        <v>87</v>
      </c>
      <c r="G65" s="7">
        <v>887</v>
      </c>
      <c r="H65" s="7">
        <v>0</v>
      </c>
      <c r="I65" s="7">
        <v>0</v>
      </c>
      <c r="J65" s="7">
        <v>0</v>
      </c>
      <c r="K65" s="7">
        <v>0</v>
      </c>
      <c r="L65" s="7">
        <v>682</v>
      </c>
      <c r="M65" s="7">
        <v>4022</v>
      </c>
      <c r="N65" s="7">
        <v>12044</v>
      </c>
      <c r="O65" s="7">
        <v>10086</v>
      </c>
      <c r="P65" s="7">
        <v>9092</v>
      </c>
      <c r="Q65" s="7">
        <v>9876</v>
      </c>
      <c r="R65" s="7">
        <v>6288</v>
      </c>
      <c r="S65" s="7">
        <v>16913</v>
      </c>
      <c r="T65" s="7">
        <v>17806</v>
      </c>
      <c r="U65" s="7">
        <v>20217</v>
      </c>
      <c r="V65" s="7">
        <v>24665</v>
      </c>
      <c r="W65" s="7">
        <v>21214</v>
      </c>
      <c r="X65" s="7">
        <v>339</v>
      </c>
      <c r="Y65" s="7">
        <v>375</v>
      </c>
      <c r="Z65" s="7">
        <v>391</v>
      </c>
      <c r="AA65" s="7">
        <v>0</v>
      </c>
      <c r="AB65" s="7">
        <v>410</v>
      </c>
      <c r="AC65" s="7">
        <v>1986</v>
      </c>
      <c r="AD65" s="7">
        <v>145</v>
      </c>
    </row>
    <row r="66" spans="1:30" x14ac:dyDescent="0.25">
      <c r="A66" s="7" t="s">
        <v>78</v>
      </c>
      <c r="B66" s="7" t="s">
        <v>1</v>
      </c>
      <c r="C66" s="7"/>
      <c r="D66" s="7"/>
      <c r="E66" s="7"/>
      <c r="F66" s="7"/>
      <c r="G66" s="7"/>
      <c r="H66" s="7"/>
      <c r="I66" s="7"/>
      <c r="J66" s="7"/>
      <c r="K66" s="7"/>
      <c r="L66" s="7"/>
      <c r="M66" s="7"/>
      <c r="N66" s="7"/>
      <c r="O66" s="7"/>
      <c r="P66" s="7"/>
      <c r="Q66" s="7"/>
      <c r="R66" s="7"/>
      <c r="S66" s="7"/>
      <c r="T66" s="7"/>
      <c r="U66" s="7"/>
      <c r="V66" s="7"/>
      <c r="W66" s="7">
        <v>0</v>
      </c>
      <c r="X66" s="7">
        <v>0</v>
      </c>
      <c r="Y66" s="7">
        <v>93</v>
      </c>
      <c r="Z66" s="7">
        <v>67089</v>
      </c>
      <c r="AA66" s="7">
        <v>0</v>
      </c>
      <c r="AB66" s="7">
        <v>0</v>
      </c>
      <c r="AC66" s="7">
        <v>0</v>
      </c>
      <c r="AD66" s="7">
        <v>0</v>
      </c>
    </row>
    <row r="67" spans="1:30" x14ac:dyDescent="0.25">
      <c r="A67" s="7" t="s">
        <v>79</v>
      </c>
      <c r="B67" s="7" t="s">
        <v>1</v>
      </c>
      <c r="C67" s="7"/>
      <c r="D67" s="7"/>
      <c r="E67" s="7"/>
      <c r="F67" s="7"/>
      <c r="G67" s="7"/>
      <c r="H67" s="7"/>
      <c r="I67" s="7"/>
      <c r="J67" s="7"/>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row>
    <row r="68" spans="1:30" x14ac:dyDescent="0.25">
      <c r="A68" s="7" t="s">
        <v>80</v>
      </c>
      <c r="B68" s="7" t="s">
        <v>1</v>
      </c>
      <c r="C68" s="7"/>
      <c r="D68" s="7"/>
      <c r="E68" s="7"/>
      <c r="F68" s="7"/>
      <c r="G68" s="7"/>
      <c r="H68" s="7"/>
      <c r="I68" s="7"/>
      <c r="J68" s="7"/>
      <c r="K68" s="7">
        <v>48</v>
      </c>
      <c r="L68" s="7">
        <v>128</v>
      </c>
      <c r="M68" s="7">
        <v>597</v>
      </c>
      <c r="N68" s="7">
        <v>1580</v>
      </c>
      <c r="O68" s="7">
        <v>232</v>
      </c>
      <c r="P68" s="7">
        <v>0</v>
      </c>
      <c r="Q68" s="7">
        <v>399</v>
      </c>
      <c r="R68" s="7">
        <v>162</v>
      </c>
      <c r="S68" s="7">
        <v>298</v>
      </c>
      <c r="T68" s="7">
        <v>1416</v>
      </c>
      <c r="U68" s="7">
        <v>1823</v>
      </c>
      <c r="V68" s="7">
        <v>1155</v>
      </c>
      <c r="W68" s="7">
        <v>3557</v>
      </c>
      <c r="X68" s="7">
        <v>1189</v>
      </c>
      <c r="Y68" s="7">
        <v>0</v>
      </c>
      <c r="Z68" s="7">
        <v>836</v>
      </c>
      <c r="AA68" s="7">
        <v>0</v>
      </c>
      <c r="AB68" s="7">
        <v>331</v>
      </c>
      <c r="AC68" s="7">
        <v>748</v>
      </c>
      <c r="AD68" s="7">
        <v>861</v>
      </c>
    </row>
    <row r="69" spans="1:30" x14ac:dyDescent="0.25">
      <c r="A69" s="7" t="s">
        <v>81</v>
      </c>
      <c r="B69" s="7" t="s">
        <v>1</v>
      </c>
      <c r="C69" s="7">
        <v>0</v>
      </c>
      <c r="D69" s="7">
        <v>0</v>
      </c>
      <c r="E69" s="7">
        <v>0</v>
      </c>
      <c r="F69" s="7">
        <v>0</v>
      </c>
      <c r="G69" s="7">
        <v>0</v>
      </c>
      <c r="H69" s="7">
        <v>0</v>
      </c>
      <c r="I69" s="7">
        <v>0</v>
      </c>
      <c r="J69" s="7">
        <v>0</v>
      </c>
      <c r="K69" s="7">
        <v>0</v>
      </c>
      <c r="L69" s="7">
        <v>0</v>
      </c>
      <c r="M69" s="7">
        <v>7103</v>
      </c>
      <c r="N69" s="7">
        <v>3163</v>
      </c>
      <c r="O69" s="7">
        <v>0</v>
      </c>
      <c r="P69" s="7">
        <v>0</v>
      </c>
      <c r="Q69" s="7">
        <v>0</v>
      </c>
      <c r="R69" s="7">
        <v>0</v>
      </c>
      <c r="S69" s="7">
        <v>0</v>
      </c>
      <c r="T69" s="7">
        <v>0</v>
      </c>
      <c r="U69" s="7">
        <v>0</v>
      </c>
      <c r="V69" s="7">
        <v>0</v>
      </c>
      <c r="W69" s="7">
        <v>4503</v>
      </c>
      <c r="X69" s="7">
        <v>0</v>
      </c>
      <c r="Y69" s="7">
        <v>0</v>
      </c>
      <c r="Z69" s="7">
        <v>0</v>
      </c>
      <c r="AA69" s="7">
        <v>2043</v>
      </c>
      <c r="AB69" s="7">
        <v>2234</v>
      </c>
      <c r="AC69" s="7">
        <v>1470</v>
      </c>
      <c r="AD69" s="7">
        <v>0</v>
      </c>
    </row>
    <row r="70" spans="1:30" x14ac:dyDescent="0.25">
      <c r="A70" s="7" t="s">
        <v>82</v>
      </c>
      <c r="B70" s="7" t="s">
        <v>1</v>
      </c>
      <c r="C70" s="7"/>
      <c r="D70" s="7"/>
      <c r="E70" s="7"/>
      <c r="F70" s="7"/>
      <c r="G70" s="7"/>
      <c r="H70" s="7"/>
      <c r="I70" s="7"/>
      <c r="J70" s="7"/>
      <c r="K70" s="7"/>
      <c r="L70" s="7"/>
      <c r="M70" s="7"/>
      <c r="N70" s="7"/>
      <c r="O70" s="7"/>
      <c r="P70" s="7"/>
      <c r="Q70" s="7"/>
      <c r="R70" s="7">
        <v>0</v>
      </c>
      <c r="S70" s="7">
        <v>0</v>
      </c>
      <c r="T70" s="7">
        <v>0</v>
      </c>
      <c r="U70" s="7">
        <v>0</v>
      </c>
      <c r="V70" s="7">
        <v>0</v>
      </c>
      <c r="W70" s="7">
        <v>0</v>
      </c>
      <c r="X70" s="7">
        <v>0</v>
      </c>
      <c r="Y70" s="7">
        <v>0</v>
      </c>
      <c r="Z70" s="7">
        <v>0</v>
      </c>
      <c r="AA70" s="7">
        <v>0</v>
      </c>
      <c r="AB70" s="7">
        <v>0</v>
      </c>
      <c r="AC70" s="7">
        <v>0</v>
      </c>
      <c r="AD70" s="7">
        <v>0</v>
      </c>
    </row>
    <row r="71" spans="1:30" ht="4.5" customHeight="1" x14ac:dyDescent="0.25"/>
  </sheetData>
  <mergeCells count="21">
    <mergeCell ref="W49:Z49"/>
    <mergeCell ref="AA49:AD49"/>
    <mergeCell ref="C49:F49"/>
    <mergeCell ref="G49:J49"/>
    <mergeCell ref="K49:N49"/>
    <mergeCell ref="O49:R49"/>
    <mergeCell ref="S49:V49"/>
    <mergeCell ref="W1:Z1"/>
    <mergeCell ref="AA1:AD1"/>
    <mergeCell ref="C25:F25"/>
    <mergeCell ref="G25:J25"/>
    <mergeCell ref="K25:N25"/>
    <mergeCell ref="O25:R25"/>
    <mergeCell ref="S25:V25"/>
    <mergeCell ref="W25:Z25"/>
    <mergeCell ref="AA25:AD25"/>
    <mergeCell ref="C1:F1"/>
    <mergeCell ref="G1:J1"/>
    <mergeCell ref="K1:N1"/>
    <mergeCell ref="O1:R1"/>
    <mergeCell ref="S1:V1"/>
  </mergeCells>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4" workbookViewId="0">
      <selection activeCell="Q65" sqref="Q65"/>
    </sheetView>
  </sheetViews>
  <sheetFormatPr defaultColWidth="9.140625" defaultRowHeight="15" x14ac:dyDescent="0.25"/>
  <cols>
    <col min="1" max="16384" width="9.140625" style="14"/>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opLeftCell="A19" workbookViewId="0">
      <selection activeCell="A49" sqref="A49"/>
    </sheetView>
  </sheetViews>
  <sheetFormatPr defaultColWidth="9.140625" defaultRowHeight="15" x14ac:dyDescent="0.25"/>
  <cols>
    <col min="1" max="1" width="23.140625" style="14" customWidth="1"/>
    <col min="2" max="2" width="9.140625" style="14"/>
    <col min="3" max="29" width="11.5703125" style="14" bestFit="1" customWidth="1"/>
    <col min="30" max="16384" width="9.140625" style="14"/>
  </cols>
  <sheetData>
    <row r="1" spans="1:27" x14ac:dyDescent="0.25">
      <c r="A1" s="37" t="s">
        <v>157</v>
      </c>
    </row>
    <row r="2" spans="1:27" x14ac:dyDescent="0.25">
      <c r="A2" s="15" t="s">
        <v>26</v>
      </c>
      <c r="B2" s="15" t="s">
        <v>1</v>
      </c>
      <c r="C2" s="54">
        <v>2011</v>
      </c>
      <c r="D2" s="55"/>
      <c r="E2" s="55"/>
      <c r="F2" s="56"/>
      <c r="G2" s="54">
        <v>2012</v>
      </c>
      <c r="H2" s="55"/>
      <c r="I2" s="55"/>
      <c r="J2" s="56"/>
      <c r="K2" s="54">
        <v>2013</v>
      </c>
      <c r="L2" s="55"/>
      <c r="M2" s="55"/>
      <c r="N2" s="56"/>
      <c r="O2" s="54">
        <v>2014</v>
      </c>
      <c r="P2" s="55"/>
      <c r="Q2" s="55"/>
      <c r="R2" s="56"/>
      <c r="S2" s="54">
        <v>2015</v>
      </c>
      <c r="T2" s="55"/>
      <c r="U2" s="55"/>
      <c r="V2" s="56"/>
      <c r="W2" s="54">
        <v>2016</v>
      </c>
      <c r="X2" s="55"/>
      <c r="Y2" s="55"/>
      <c r="Z2" s="56"/>
    </row>
    <row r="3" spans="1:27" ht="25.5" x14ac:dyDescent="0.25">
      <c r="A3" s="16" t="s">
        <v>2</v>
      </c>
      <c r="B3" s="17" t="s">
        <v>3</v>
      </c>
      <c r="C3" s="17" t="s">
        <v>27</v>
      </c>
      <c r="D3" s="7" t="s">
        <v>182</v>
      </c>
      <c r="E3" s="17" t="s">
        <v>28</v>
      </c>
      <c r="F3" s="17" t="s">
        <v>29</v>
      </c>
      <c r="G3" s="17" t="s">
        <v>30</v>
      </c>
      <c r="H3" s="17" t="s">
        <v>31</v>
      </c>
      <c r="I3" s="17" t="s">
        <v>32</v>
      </c>
      <c r="J3" s="17" t="s">
        <v>33</v>
      </c>
      <c r="K3" s="17" t="s">
        <v>34</v>
      </c>
      <c r="L3" s="17" t="s">
        <v>158</v>
      </c>
      <c r="M3" s="17" t="s">
        <v>35</v>
      </c>
      <c r="N3" s="17" t="s">
        <v>36</v>
      </c>
      <c r="O3" s="17" t="s">
        <v>37</v>
      </c>
      <c r="P3" s="17" t="s">
        <v>159</v>
      </c>
      <c r="Q3" s="17" t="s">
        <v>160</v>
      </c>
      <c r="R3" s="17" t="s">
        <v>38</v>
      </c>
      <c r="S3" s="17" t="s">
        <v>39</v>
      </c>
      <c r="T3" s="17" t="s">
        <v>40</v>
      </c>
      <c r="U3" s="17" t="s">
        <v>41</v>
      </c>
      <c r="V3" s="17" t="s">
        <v>42</v>
      </c>
      <c r="W3" s="17" t="s">
        <v>43</v>
      </c>
      <c r="X3" s="17" t="s">
        <v>44</v>
      </c>
      <c r="Y3" s="17" t="s">
        <v>45</v>
      </c>
      <c r="Z3" s="17" t="s">
        <v>46</v>
      </c>
      <c r="AA3" s="17" t="s">
        <v>47</v>
      </c>
    </row>
    <row r="4" spans="1:27" x14ac:dyDescent="0.25">
      <c r="A4" s="17" t="s">
        <v>8</v>
      </c>
      <c r="B4" s="17" t="s">
        <v>9</v>
      </c>
      <c r="C4" s="18">
        <v>0</v>
      </c>
      <c r="D4" s="18">
        <v>0</v>
      </c>
      <c r="E4" s="18">
        <v>0</v>
      </c>
      <c r="F4" s="18">
        <v>0</v>
      </c>
      <c r="G4" s="18">
        <v>0</v>
      </c>
      <c r="H4" s="18">
        <v>0</v>
      </c>
      <c r="I4" s="18">
        <v>13</v>
      </c>
      <c r="J4" s="18">
        <v>6555</v>
      </c>
      <c r="K4" s="18">
        <v>14178</v>
      </c>
      <c r="L4" s="18">
        <v>21130</v>
      </c>
      <c r="M4" s="18">
        <v>28381</v>
      </c>
      <c r="N4" s="18">
        <v>32400</v>
      </c>
      <c r="O4" s="18">
        <v>36259</v>
      </c>
      <c r="P4" s="18">
        <v>43692</v>
      </c>
      <c r="Q4" s="18">
        <v>59658</v>
      </c>
      <c r="R4" s="18">
        <v>76332</v>
      </c>
      <c r="S4" s="18">
        <v>91945</v>
      </c>
      <c r="T4" s="18">
        <v>109412</v>
      </c>
      <c r="U4" s="18">
        <v>117585</v>
      </c>
      <c r="V4" s="18">
        <v>116063</v>
      </c>
      <c r="W4" s="18">
        <v>115288</v>
      </c>
      <c r="X4" s="18">
        <v>108792</v>
      </c>
      <c r="Y4" s="18">
        <v>112344</v>
      </c>
      <c r="Z4" s="18">
        <v>127990</v>
      </c>
      <c r="AA4" s="18">
        <v>143440</v>
      </c>
    </row>
    <row r="5" spans="1:27" x14ac:dyDescent="0.25">
      <c r="A5" s="17" t="s">
        <v>10</v>
      </c>
      <c r="B5" s="17" t="s">
        <v>9</v>
      </c>
      <c r="C5" s="18">
        <v>3679</v>
      </c>
      <c r="D5" s="18">
        <v>4218</v>
      </c>
      <c r="E5" s="18">
        <v>4506</v>
      </c>
      <c r="F5" s="18">
        <v>4160</v>
      </c>
      <c r="G5" s="18">
        <v>3711</v>
      </c>
      <c r="H5" s="18">
        <v>3680</v>
      </c>
      <c r="I5" s="18">
        <v>3906</v>
      </c>
      <c r="J5" s="18">
        <v>8749</v>
      </c>
      <c r="K5" s="18">
        <v>10340</v>
      </c>
      <c r="L5" s="18">
        <v>12753</v>
      </c>
      <c r="M5" s="18">
        <v>13666</v>
      </c>
      <c r="N5" s="18">
        <v>15488</v>
      </c>
      <c r="O5" s="18">
        <v>23552</v>
      </c>
      <c r="P5" s="18">
        <v>31024</v>
      </c>
      <c r="Q5" s="18">
        <v>43246</v>
      </c>
      <c r="R5" s="18">
        <v>51540</v>
      </c>
      <c r="S5" s="18">
        <v>58108</v>
      </c>
      <c r="T5" s="18">
        <v>62968</v>
      </c>
      <c r="U5" s="18">
        <v>66368</v>
      </c>
      <c r="V5" s="18">
        <v>63551</v>
      </c>
      <c r="W5" s="18">
        <v>58061</v>
      </c>
      <c r="X5" s="18">
        <v>51058</v>
      </c>
      <c r="Y5" s="18">
        <v>41636</v>
      </c>
      <c r="Z5" s="18">
        <v>33532</v>
      </c>
      <c r="AA5" s="18">
        <v>26760</v>
      </c>
    </row>
    <row r="6" spans="1:27" x14ac:dyDescent="0.25">
      <c r="A6" s="17" t="s">
        <v>11</v>
      </c>
      <c r="B6" s="17" t="s">
        <v>9</v>
      </c>
      <c r="C6" s="18">
        <v>33244</v>
      </c>
      <c r="D6" s="18">
        <v>33143</v>
      </c>
      <c r="E6" s="18">
        <v>32914</v>
      </c>
      <c r="F6" s="18">
        <v>34488</v>
      </c>
      <c r="G6" s="18">
        <v>35974</v>
      </c>
      <c r="H6" s="18">
        <v>38916</v>
      </c>
      <c r="I6" s="18">
        <v>41829</v>
      </c>
      <c r="J6" s="18">
        <v>42166</v>
      </c>
      <c r="K6" s="18">
        <v>42877</v>
      </c>
      <c r="L6" s="18">
        <v>43405</v>
      </c>
      <c r="M6" s="18">
        <v>46468</v>
      </c>
      <c r="N6" s="18">
        <v>49714</v>
      </c>
      <c r="O6" s="18">
        <v>52681</v>
      </c>
      <c r="P6" s="18">
        <v>53600</v>
      </c>
      <c r="Q6" s="18">
        <v>49583</v>
      </c>
      <c r="R6" s="18">
        <v>46296</v>
      </c>
      <c r="S6" s="18">
        <v>42867</v>
      </c>
      <c r="T6" s="18">
        <v>40013</v>
      </c>
      <c r="U6" s="18">
        <v>39805</v>
      </c>
      <c r="V6" s="18">
        <v>39477</v>
      </c>
      <c r="W6" s="18">
        <v>38872</v>
      </c>
      <c r="X6" s="18">
        <v>33251</v>
      </c>
      <c r="Y6" s="18">
        <v>26741</v>
      </c>
      <c r="Z6" s="18">
        <v>20466</v>
      </c>
      <c r="AA6" s="18">
        <v>14786</v>
      </c>
    </row>
    <row r="7" spans="1:27" x14ac:dyDescent="0.25">
      <c r="A7" s="17" t="s">
        <v>12</v>
      </c>
      <c r="B7" s="17" t="s">
        <v>9</v>
      </c>
      <c r="C7" s="18">
        <v>7853</v>
      </c>
      <c r="D7" s="18">
        <v>8027</v>
      </c>
      <c r="E7" s="18">
        <v>8504</v>
      </c>
      <c r="F7" s="18">
        <v>9054</v>
      </c>
      <c r="G7" s="18">
        <v>9818</v>
      </c>
      <c r="H7" s="18">
        <v>11632</v>
      </c>
      <c r="I7" s="18">
        <v>12442</v>
      </c>
      <c r="J7" s="18">
        <v>12328</v>
      </c>
      <c r="K7" s="18">
        <v>12610</v>
      </c>
      <c r="L7" s="18">
        <v>11696</v>
      </c>
      <c r="M7" s="18">
        <v>11730</v>
      </c>
      <c r="N7" s="18">
        <v>10996</v>
      </c>
      <c r="O7" s="18">
        <v>9160</v>
      </c>
      <c r="P7" s="18">
        <v>7421</v>
      </c>
      <c r="Q7" s="18">
        <v>4825</v>
      </c>
      <c r="R7" s="18">
        <v>3550</v>
      </c>
      <c r="S7" s="18">
        <v>2510</v>
      </c>
      <c r="T7" s="18">
        <v>1730</v>
      </c>
      <c r="U7" s="18">
        <v>1322</v>
      </c>
      <c r="V7" s="18">
        <v>991</v>
      </c>
      <c r="W7" s="18">
        <v>933</v>
      </c>
      <c r="X7" s="18">
        <v>591</v>
      </c>
      <c r="Y7" s="18">
        <v>306</v>
      </c>
      <c r="Z7" s="18">
        <v>169</v>
      </c>
      <c r="AA7" s="18">
        <v>43</v>
      </c>
    </row>
    <row r="8" spans="1:27" x14ac:dyDescent="0.25">
      <c r="A8" s="17" t="s">
        <v>13</v>
      </c>
      <c r="B8" s="17" t="s">
        <v>9</v>
      </c>
      <c r="C8" s="18">
        <v>0</v>
      </c>
      <c r="D8" s="18">
        <v>0</v>
      </c>
      <c r="E8" s="18">
        <v>0</v>
      </c>
      <c r="F8" s="18">
        <v>0</v>
      </c>
      <c r="G8" s="18">
        <v>0</v>
      </c>
      <c r="H8" s="18">
        <v>0</v>
      </c>
      <c r="I8" s="18">
        <v>0</v>
      </c>
      <c r="J8" s="18">
        <v>0</v>
      </c>
      <c r="K8" s="18">
        <v>0</v>
      </c>
      <c r="L8" s="18">
        <v>0</v>
      </c>
      <c r="M8" s="18">
        <v>0</v>
      </c>
      <c r="N8" s="18">
        <v>0</v>
      </c>
      <c r="O8" s="18">
        <v>0</v>
      </c>
      <c r="P8" s="18">
        <v>0</v>
      </c>
      <c r="Q8" s="18">
        <v>0</v>
      </c>
      <c r="R8" s="18">
        <v>12</v>
      </c>
      <c r="S8" s="18">
        <v>18</v>
      </c>
      <c r="T8" s="18">
        <v>27</v>
      </c>
      <c r="U8" s="18">
        <v>34</v>
      </c>
      <c r="V8" s="18">
        <v>22</v>
      </c>
      <c r="W8" s="18">
        <v>16</v>
      </c>
      <c r="X8" s="18">
        <v>148</v>
      </c>
      <c r="Y8" s="18">
        <v>346</v>
      </c>
      <c r="Z8" s="18">
        <v>588</v>
      </c>
      <c r="AA8" s="18">
        <v>859</v>
      </c>
    </row>
    <row r="9" spans="1:27" x14ac:dyDescent="0.25">
      <c r="A9" s="17" t="s">
        <v>14</v>
      </c>
      <c r="B9" s="17" t="s">
        <v>9</v>
      </c>
      <c r="C9" s="18">
        <v>1936</v>
      </c>
      <c r="D9" s="18">
        <v>2951</v>
      </c>
      <c r="E9" s="18">
        <v>4018</v>
      </c>
      <c r="F9" s="18">
        <v>5227</v>
      </c>
      <c r="G9" s="18">
        <v>6746</v>
      </c>
      <c r="H9" s="18">
        <v>9379</v>
      </c>
      <c r="I9" s="18">
        <v>12868</v>
      </c>
      <c r="J9" s="18">
        <v>17304</v>
      </c>
      <c r="K9" s="18">
        <v>23488</v>
      </c>
      <c r="L9" s="18">
        <v>30164</v>
      </c>
      <c r="M9" s="18">
        <v>38058</v>
      </c>
      <c r="N9" s="18">
        <v>46640</v>
      </c>
      <c r="O9" s="18">
        <v>55332</v>
      </c>
      <c r="P9" s="18">
        <v>63321</v>
      </c>
      <c r="Q9" s="18">
        <v>70066</v>
      </c>
      <c r="R9" s="18">
        <v>77984</v>
      </c>
      <c r="S9" s="18">
        <v>84435</v>
      </c>
      <c r="T9" s="18">
        <v>97307</v>
      </c>
      <c r="U9" s="18">
        <v>110974</v>
      </c>
      <c r="V9" s="18">
        <v>123780</v>
      </c>
      <c r="W9" s="18">
        <v>141540</v>
      </c>
      <c r="X9" s="18">
        <v>157692</v>
      </c>
      <c r="Y9" s="18">
        <v>172478</v>
      </c>
      <c r="Z9" s="18">
        <v>187742</v>
      </c>
      <c r="AA9" s="18">
        <v>200914</v>
      </c>
    </row>
    <row r="10" spans="1:27" x14ac:dyDescent="0.25">
      <c r="A10" s="17" t="s">
        <v>15</v>
      </c>
      <c r="B10" s="17" t="s">
        <v>9</v>
      </c>
      <c r="C10" s="18">
        <v>0</v>
      </c>
      <c r="D10" s="18">
        <v>0</v>
      </c>
      <c r="E10" s="18">
        <v>0</v>
      </c>
      <c r="F10" s="18">
        <v>0</v>
      </c>
      <c r="G10" s="18">
        <v>0</v>
      </c>
      <c r="H10" s="18">
        <v>0</v>
      </c>
      <c r="I10" s="18">
        <v>0</v>
      </c>
      <c r="J10" s="18">
        <v>0</v>
      </c>
      <c r="K10" s="18">
        <v>0</v>
      </c>
      <c r="L10" s="18">
        <v>0</v>
      </c>
      <c r="M10" s="18">
        <v>0</v>
      </c>
      <c r="N10" s="18">
        <v>0</v>
      </c>
      <c r="O10" s="18">
        <v>0</v>
      </c>
      <c r="P10" s="18">
        <v>0</v>
      </c>
      <c r="Q10" s="18">
        <v>0</v>
      </c>
      <c r="R10" s="18">
        <v>0</v>
      </c>
      <c r="S10" s="18">
        <v>0</v>
      </c>
      <c r="T10" s="18">
        <v>20588</v>
      </c>
      <c r="U10" s="18">
        <v>41700</v>
      </c>
      <c r="V10" s="18">
        <v>62806</v>
      </c>
      <c r="W10" s="18">
        <v>85912</v>
      </c>
      <c r="X10" s="18">
        <v>91028</v>
      </c>
      <c r="Y10" s="18">
        <v>95938</v>
      </c>
      <c r="Z10" s="18">
        <v>99850</v>
      </c>
      <c r="AA10" s="18">
        <v>103095</v>
      </c>
    </row>
    <row r="11" spans="1:27" x14ac:dyDescent="0.25">
      <c r="A11" s="17" t="s">
        <v>16</v>
      </c>
      <c r="B11" s="17" t="s">
        <v>9</v>
      </c>
      <c r="C11" s="18">
        <v>9966</v>
      </c>
      <c r="D11" s="18">
        <v>13456</v>
      </c>
      <c r="E11" s="18">
        <v>18097</v>
      </c>
      <c r="F11" s="18">
        <v>33917</v>
      </c>
      <c r="G11" s="18">
        <v>37302</v>
      </c>
      <c r="H11" s="18">
        <v>40786</v>
      </c>
      <c r="I11" s="18">
        <v>41395</v>
      </c>
      <c r="J11" s="18">
        <v>44588</v>
      </c>
      <c r="K11" s="18">
        <v>57093</v>
      </c>
      <c r="L11" s="18">
        <v>62830</v>
      </c>
      <c r="M11" s="18">
        <v>89796</v>
      </c>
      <c r="N11" s="18">
        <v>94430</v>
      </c>
      <c r="O11" s="18">
        <v>100777</v>
      </c>
      <c r="P11" s="18">
        <v>106330</v>
      </c>
      <c r="Q11" s="18">
        <v>95096</v>
      </c>
      <c r="R11" s="18">
        <v>98378</v>
      </c>
      <c r="S11" s="18">
        <v>119388</v>
      </c>
      <c r="T11" s="18">
        <v>140903</v>
      </c>
      <c r="U11" s="18">
        <v>164465</v>
      </c>
      <c r="V11" s="18">
        <v>188119</v>
      </c>
      <c r="W11" s="18">
        <v>186644</v>
      </c>
      <c r="X11" s="18">
        <v>154071</v>
      </c>
      <c r="Y11" s="18">
        <v>137070</v>
      </c>
      <c r="Z11" s="18">
        <v>131648</v>
      </c>
      <c r="AA11" s="18">
        <v>135611</v>
      </c>
    </row>
    <row r="12" spans="1:27" x14ac:dyDescent="0.25">
      <c r="A12" s="17" t="s">
        <v>17</v>
      </c>
      <c r="B12" s="17" t="s">
        <v>9</v>
      </c>
      <c r="C12" s="18">
        <v>23061</v>
      </c>
      <c r="D12" s="18">
        <v>22204</v>
      </c>
      <c r="E12" s="18">
        <v>22159</v>
      </c>
      <c r="F12" s="18">
        <v>32344</v>
      </c>
      <c r="G12" s="18">
        <v>42216</v>
      </c>
      <c r="H12" s="18">
        <v>61251</v>
      </c>
      <c r="I12" s="18">
        <v>70211</v>
      </c>
      <c r="J12" s="18">
        <v>85156</v>
      </c>
      <c r="K12" s="18">
        <v>73917</v>
      </c>
      <c r="L12" s="18">
        <v>58062</v>
      </c>
      <c r="M12" s="18">
        <v>50692</v>
      </c>
      <c r="N12" s="18">
        <v>22798</v>
      </c>
      <c r="O12" s="18">
        <v>20883</v>
      </c>
      <c r="P12" s="18">
        <v>16219</v>
      </c>
      <c r="Q12" s="18">
        <v>11697</v>
      </c>
      <c r="R12" s="18">
        <v>7369</v>
      </c>
      <c r="S12" s="18">
        <v>10082</v>
      </c>
      <c r="T12" s="18">
        <v>135814</v>
      </c>
      <c r="U12" s="18">
        <v>272948</v>
      </c>
      <c r="V12" s="18">
        <v>423632</v>
      </c>
      <c r="W12" s="18">
        <v>581095</v>
      </c>
      <c r="X12" s="18">
        <v>625924</v>
      </c>
      <c r="Y12" s="18">
        <v>657797</v>
      </c>
      <c r="Z12" s="18">
        <v>685194</v>
      </c>
      <c r="AA12" s="18">
        <v>691170</v>
      </c>
    </row>
    <row r="13" spans="1:27" x14ac:dyDescent="0.25">
      <c r="A13" s="17" t="s">
        <v>18</v>
      </c>
      <c r="B13" s="17" t="s">
        <v>9</v>
      </c>
      <c r="C13" s="18">
        <v>222860</v>
      </c>
      <c r="D13" s="18">
        <v>231066</v>
      </c>
      <c r="E13" s="18">
        <v>229488</v>
      </c>
      <c r="F13" s="18">
        <v>222550</v>
      </c>
      <c r="G13" s="18">
        <v>225256</v>
      </c>
      <c r="H13" s="18">
        <v>249006</v>
      </c>
      <c r="I13" s="18">
        <v>283190</v>
      </c>
      <c r="J13" s="18">
        <v>322164</v>
      </c>
      <c r="K13" s="18">
        <v>364960</v>
      </c>
      <c r="L13" s="18">
        <v>378302</v>
      </c>
      <c r="M13" s="18">
        <v>386629</v>
      </c>
      <c r="N13" s="18">
        <v>395272</v>
      </c>
      <c r="O13" s="18">
        <v>386061</v>
      </c>
      <c r="P13" s="18">
        <v>388664</v>
      </c>
      <c r="Q13" s="18">
        <v>392723</v>
      </c>
      <c r="R13" s="18">
        <v>396290</v>
      </c>
      <c r="S13" s="18">
        <v>401718</v>
      </c>
      <c r="T13" s="18">
        <v>345256</v>
      </c>
      <c r="U13" s="18">
        <v>272717</v>
      </c>
      <c r="V13" s="18">
        <v>193686</v>
      </c>
      <c r="W13" s="18">
        <v>112182</v>
      </c>
      <c r="X13" s="18">
        <v>86512</v>
      </c>
      <c r="Y13" s="18">
        <v>71585</v>
      </c>
      <c r="Z13" s="18">
        <v>52572</v>
      </c>
      <c r="AA13" s="18">
        <v>45187</v>
      </c>
    </row>
    <row r="14" spans="1:27" x14ac:dyDescent="0.25">
      <c r="A14" s="17" t="s">
        <v>19</v>
      </c>
      <c r="B14" s="17" t="s">
        <v>9</v>
      </c>
      <c r="C14" s="18">
        <v>21067</v>
      </c>
      <c r="D14" s="18">
        <v>26837</v>
      </c>
      <c r="E14" s="18">
        <v>31928</v>
      </c>
      <c r="F14" s="18">
        <v>34835</v>
      </c>
      <c r="G14" s="18">
        <v>37337</v>
      </c>
      <c r="H14" s="18">
        <v>40338</v>
      </c>
      <c r="I14" s="18">
        <v>60626</v>
      </c>
      <c r="J14" s="18">
        <v>84732</v>
      </c>
      <c r="K14" s="18">
        <v>141668</v>
      </c>
      <c r="L14" s="18">
        <v>172126</v>
      </c>
      <c r="M14" s="18">
        <v>187184</v>
      </c>
      <c r="N14" s="18">
        <v>193299</v>
      </c>
      <c r="O14" s="18">
        <v>179500</v>
      </c>
      <c r="P14" s="18">
        <v>186099</v>
      </c>
      <c r="Q14" s="18">
        <v>212266</v>
      </c>
      <c r="R14" s="18">
        <v>264657</v>
      </c>
      <c r="S14" s="18">
        <v>303478</v>
      </c>
      <c r="T14" s="18">
        <v>335226</v>
      </c>
      <c r="U14" s="18">
        <v>361312</v>
      </c>
      <c r="V14" s="18">
        <v>387917</v>
      </c>
      <c r="W14" s="18">
        <v>434196</v>
      </c>
      <c r="X14" s="18">
        <v>431250</v>
      </c>
      <c r="Y14" s="18">
        <v>415146</v>
      </c>
      <c r="Z14" s="18">
        <v>395789</v>
      </c>
      <c r="AA14" s="18">
        <v>348042</v>
      </c>
    </row>
    <row r="15" spans="1:27" x14ac:dyDescent="0.25">
      <c r="A15" s="17" t="s">
        <v>20</v>
      </c>
      <c r="B15" s="17" t="s">
        <v>9</v>
      </c>
      <c r="C15" s="18">
        <v>4255</v>
      </c>
      <c r="D15" s="18">
        <v>5163</v>
      </c>
      <c r="E15" s="18">
        <v>6022</v>
      </c>
      <c r="F15" s="18">
        <v>6916</v>
      </c>
      <c r="G15" s="18">
        <v>18165</v>
      </c>
      <c r="H15" s="18">
        <v>32601</v>
      </c>
      <c r="I15" s="18">
        <v>75473</v>
      </c>
      <c r="J15" s="18">
        <v>145738</v>
      </c>
      <c r="K15" s="18">
        <v>197482</v>
      </c>
      <c r="L15" s="18">
        <v>229473</v>
      </c>
      <c r="M15" s="18">
        <v>237650</v>
      </c>
      <c r="N15" s="18">
        <v>230532</v>
      </c>
      <c r="O15" s="18">
        <v>211245</v>
      </c>
      <c r="P15" s="18">
        <v>214231</v>
      </c>
      <c r="Q15" s="18">
        <v>221522</v>
      </c>
      <c r="R15" s="18">
        <v>231039</v>
      </c>
      <c r="S15" s="18">
        <v>259543</v>
      </c>
      <c r="T15" s="18">
        <v>277097</v>
      </c>
      <c r="U15" s="18">
        <v>384695</v>
      </c>
      <c r="V15" s="18">
        <v>454444</v>
      </c>
      <c r="W15" s="18">
        <v>560304</v>
      </c>
      <c r="X15" s="18">
        <v>644325</v>
      </c>
      <c r="Y15" s="18">
        <v>685592</v>
      </c>
      <c r="Z15" s="18">
        <v>752235</v>
      </c>
      <c r="AA15" s="18">
        <v>741682</v>
      </c>
    </row>
    <row r="16" spans="1:27" x14ac:dyDescent="0.25">
      <c r="A16" s="17" t="s">
        <v>21</v>
      </c>
      <c r="B16" s="17" t="s">
        <v>9</v>
      </c>
      <c r="C16" s="18">
        <v>496</v>
      </c>
      <c r="D16" s="18">
        <v>536</v>
      </c>
      <c r="E16" s="18">
        <v>630</v>
      </c>
      <c r="F16" s="18">
        <v>319</v>
      </c>
      <c r="G16" s="18">
        <v>273</v>
      </c>
      <c r="H16" s="18">
        <v>860</v>
      </c>
      <c r="I16" s="18">
        <v>1294</v>
      </c>
      <c r="J16" s="18">
        <v>1310</v>
      </c>
      <c r="K16" s="18">
        <v>1432</v>
      </c>
      <c r="L16" s="18">
        <v>1070</v>
      </c>
      <c r="M16" s="18">
        <v>866</v>
      </c>
      <c r="N16" s="18">
        <v>1058</v>
      </c>
      <c r="O16" s="18">
        <v>940</v>
      </c>
      <c r="P16" s="18">
        <v>1496</v>
      </c>
      <c r="Q16" s="18">
        <v>1101</v>
      </c>
      <c r="R16" s="18">
        <v>1432</v>
      </c>
      <c r="S16" s="18">
        <v>1792</v>
      </c>
      <c r="T16" s="18">
        <v>1178</v>
      </c>
      <c r="U16" s="18">
        <v>3407</v>
      </c>
      <c r="V16" s="18">
        <v>7206</v>
      </c>
      <c r="W16" s="18">
        <v>6841</v>
      </c>
      <c r="X16" s="18">
        <v>9534</v>
      </c>
      <c r="Y16" s="18">
        <v>16400</v>
      </c>
      <c r="Z16" s="18">
        <v>14260</v>
      </c>
      <c r="AA16" s="18">
        <v>14518</v>
      </c>
    </row>
    <row r="17" spans="1:27" x14ac:dyDescent="0.25">
      <c r="A17" s="17" t="s">
        <v>22</v>
      </c>
      <c r="B17" s="17" t="s">
        <v>9</v>
      </c>
      <c r="C17" s="18">
        <v>259</v>
      </c>
      <c r="D17" s="18">
        <v>448</v>
      </c>
      <c r="E17" s="18">
        <v>656</v>
      </c>
      <c r="F17" s="18">
        <v>661</v>
      </c>
      <c r="G17" s="18">
        <v>683</v>
      </c>
      <c r="H17" s="18">
        <v>791</v>
      </c>
      <c r="I17" s="18">
        <v>757</v>
      </c>
      <c r="J17" s="18">
        <v>911</v>
      </c>
      <c r="K17" s="18">
        <v>890</v>
      </c>
      <c r="L17" s="18">
        <v>586</v>
      </c>
      <c r="M17" s="18">
        <v>1440</v>
      </c>
      <c r="N17" s="18">
        <v>4052</v>
      </c>
      <c r="O17" s="18">
        <v>4058</v>
      </c>
      <c r="P17" s="18">
        <v>4379</v>
      </c>
      <c r="Q17" s="18">
        <v>3734</v>
      </c>
      <c r="R17" s="18">
        <v>1475</v>
      </c>
      <c r="S17" s="18">
        <v>1524</v>
      </c>
      <c r="T17" s="18">
        <v>1234</v>
      </c>
      <c r="U17" s="18">
        <v>1600</v>
      </c>
      <c r="V17" s="18">
        <v>1264</v>
      </c>
      <c r="W17" s="18">
        <v>2616</v>
      </c>
      <c r="X17" s="18">
        <v>6798</v>
      </c>
      <c r="Y17" s="18">
        <v>8873</v>
      </c>
      <c r="Z17" s="18">
        <v>11462</v>
      </c>
      <c r="AA17" s="18">
        <v>12698</v>
      </c>
    </row>
    <row r="18" spans="1:27" x14ac:dyDescent="0.25">
      <c r="A18" s="17" t="s">
        <v>1</v>
      </c>
      <c r="B18" s="17" t="s">
        <v>1</v>
      </c>
      <c r="C18" s="18" t="s">
        <v>1</v>
      </c>
      <c r="D18" s="18" t="s">
        <v>1</v>
      </c>
      <c r="E18" s="18" t="s">
        <v>1</v>
      </c>
      <c r="F18" s="18" t="s">
        <v>1</v>
      </c>
      <c r="G18" s="18" t="s">
        <v>1</v>
      </c>
      <c r="H18" s="18" t="s">
        <v>1</v>
      </c>
      <c r="I18" s="18" t="s">
        <v>1</v>
      </c>
      <c r="J18" s="18" t="s">
        <v>1</v>
      </c>
      <c r="K18" s="18" t="s">
        <v>1</v>
      </c>
      <c r="L18" s="18" t="s">
        <v>1</v>
      </c>
      <c r="M18" s="18" t="s">
        <v>1</v>
      </c>
      <c r="N18" s="18" t="s">
        <v>1</v>
      </c>
      <c r="O18" s="18" t="s">
        <v>1</v>
      </c>
      <c r="P18" s="18" t="s">
        <v>1</v>
      </c>
      <c r="Q18" s="18" t="s">
        <v>1</v>
      </c>
      <c r="R18" s="18" t="s">
        <v>1</v>
      </c>
      <c r="S18" s="18" t="s">
        <v>1</v>
      </c>
      <c r="T18" s="18" t="s">
        <v>1</v>
      </c>
      <c r="U18" s="18" t="s">
        <v>1</v>
      </c>
      <c r="V18" s="18" t="s">
        <v>1</v>
      </c>
      <c r="W18" s="18" t="s">
        <v>1</v>
      </c>
      <c r="X18" s="18" t="s">
        <v>1</v>
      </c>
      <c r="Y18" s="18" t="s">
        <v>1</v>
      </c>
      <c r="Z18" s="18" t="s">
        <v>1</v>
      </c>
      <c r="AA18" s="18" t="s">
        <v>1</v>
      </c>
    </row>
    <row r="19" spans="1:27" x14ac:dyDescent="0.25">
      <c r="A19" s="5" t="s">
        <v>183</v>
      </c>
      <c r="B19" s="19" t="s">
        <v>1</v>
      </c>
      <c r="C19" s="17" t="s">
        <v>1</v>
      </c>
      <c r="D19" s="17" t="s">
        <v>1</v>
      </c>
      <c r="E19" s="17" t="s">
        <v>1</v>
      </c>
      <c r="F19" s="17" t="s">
        <v>1</v>
      </c>
      <c r="G19" s="17" t="s">
        <v>1</v>
      </c>
      <c r="H19" s="17" t="s">
        <v>1</v>
      </c>
      <c r="I19" s="17" t="s">
        <v>1</v>
      </c>
      <c r="J19" s="17" t="s">
        <v>1</v>
      </c>
      <c r="K19" s="17" t="s">
        <v>1</v>
      </c>
      <c r="L19" s="17" t="s">
        <v>1</v>
      </c>
      <c r="M19" s="17" t="s">
        <v>1</v>
      </c>
      <c r="N19" s="17" t="s">
        <v>1</v>
      </c>
      <c r="O19" s="17" t="s">
        <v>1</v>
      </c>
      <c r="P19" s="17" t="s">
        <v>1</v>
      </c>
      <c r="Q19" s="17" t="s">
        <v>1</v>
      </c>
      <c r="R19" s="17" t="s">
        <v>1</v>
      </c>
      <c r="S19" s="17" t="s">
        <v>1</v>
      </c>
      <c r="T19" s="17" t="s">
        <v>1</v>
      </c>
      <c r="U19" s="17" t="s">
        <v>1</v>
      </c>
      <c r="V19" s="17" t="s">
        <v>1</v>
      </c>
      <c r="W19" s="17" t="s">
        <v>1</v>
      </c>
      <c r="X19" s="17" t="s">
        <v>1</v>
      </c>
      <c r="Y19" s="17" t="s">
        <v>1</v>
      </c>
      <c r="Z19" s="17" t="s">
        <v>1</v>
      </c>
      <c r="AA19" s="18" t="s">
        <v>1</v>
      </c>
    </row>
    <row r="20" spans="1:27" x14ac:dyDescent="0.25">
      <c r="A20" s="16" t="s">
        <v>18</v>
      </c>
      <c r="B20" s="17" t="s">
        <v>9</v>
      </c>
      <c r="C20" s="18">
        <v>222860</v>
      </c>
      <c r="D20" s="18">
        <v>231066</v>
      </c>
      <c r="E20" s="18">
        <v>229488</v>
      </c>
      <c r="F20" s="18">
        <v>222550</v>
      </c>
      <c r="G20" s="18">
        <v>225256</v>
      </c>
      <c r="H20" s="18">
        <v>249006</v>
      </c>
      <c r="I20" s="18">
        <v>283190</v>
      </c>
      <c r="J20" s="18">
        <v>322164</v>
      </c>
      <c r="K20" s="18">
        <v>364960</v>
      </c>
      <c r="L20" s="18">
        <v>378302</v>
      </c>
      <c r="M20" s="18">
        <v>386629</v>
      </c>
      <c r="N20" s="18">
        <v>395272</v>
      </c>
      <c r="O20" s="18">
        <v>386061</v>
      </c>
      <c r="P20" s="18">
        <v>388664</v>
      </c>
      <c r="Q20" s="18">
        <v>392723</v>
      </c>
      <c r="R20" s="18">
        <v>396290</v>
      </c>
      <c r="S20" s="18">
        <v>401718</v>
      </c>
      <c r="T20" s="18">
        <v>345256</v>
      </c>
      <c r="U20" s="18">
        <v>272717</v>
      </c>
      <c r="V20" s="18">
        <v>193686</v>
      </c>
      <c r="W20" s="18">
        <v>112182</v>
      </c>
      <c r="X20" s="18">
        <v>86512</v>
      </c>
      <c r="Y20" s="18">
        <v>71585</v>
      </c>
      <c r="Z20" s="18">
        <v>52572</v>
      </c>
      <c r="AA20" s="18">
        <v>45187</v>
      </c>
    </row>
    <row r="21" spans="1:27" x14ac:dyDescent="0.25">
      <c r="A21" s="16" t="s">
        <v>17</v>
      </c>
      <c r="B21" s="17" t="s">
        <v>9</v>
      </c>
      <c r="C21" s="18">
        <v>23061</v>
      </c>
      <c r="D21" s="18">
        <v>22204</v>
      </c>
      <c r="E21" s="18">
        <v>22159</v>
      </c>
      <c r="F21" s="18">
        <v>32344</v>
      </c>
      <c r="G21" s="18">
        <v>42216</v>
      </c>
      <c r="H21" s="18">
        <v>61251</v>
      </c>
      <c r="I21" s="18">
        <v>70211</v>
      </c>
      <c r="J21" s="18">
        <v>85156</v>
      </c>
      <c r="K21" s="18">
        <v>73917</v>
      </c>
      <c r="L21" s="18">
        <v>58062</v>
      </c>
      <c r="M21" s="18">
        <v>50692</v>
      </c>
      <c r="N21" s="18">
        <v>22798</v>
      </c>
      <c r="O21" s="18">
        <v>20883</v>
      </c>
      <c r="P21" s="18">
        <v>16219</v>
      </c>
      <c r="Q21" s="18">
        <v>11697</v>
      </c>
      <c r="R21" s="18">
        <v>7369</v>
      </c>
      <c r="S21" s="18">
        <v>10082</v>
      </c>
      <c r="T21" s="18">
        <v>135814</v>
      </c>
      <c r="U21" s="18">
        <v>272948</v>
      </c>
      <c r="V21" s="18">
        <v>423632</v>
      </c>
      <c r="W21" s="18">
        <v>581095</v>
      </c>
      <c r="X21" s="18">
        <v>625924</v>
      </c>
      <c r="Y21" s="18">
        <v>657797</v>
      </c>
      <c r="Z21" s="18">
        <v>685194</v>
      </c>
      <c r="AA21" s="18">
        <v>691170</v>
      </c>
    </row>
    <row r="22" spans="1:27" x14ac:dyDescent="0.25">
      <c r="A22" s="16" t="s">
        <v>16</v>
      </c>
      <c r="B22" s="17" t="s">
        <v>9</v>
      </c>
      <c r="C22" s="18">
        <v>9966</v>
      </c>
      <c r="D22" s="18">
        <v>13456</v>
      </c>
      <c r="E22" s="18">
        <v>18097</v>
      </c>
      <c r="F22" s="18">
        <v>33917</v>
      </c>
      <c r="G22" s="18">
        <v>37302</v>
      </c>
      <c r="H22" s="18">
        <v>40786</v>
      </c>
      <c r="I22" s="18">
        <v>41395</v>
      </c>
      <c r="J22" s="18">
        <v>44588</v>
      </c>
      <c r="K22" s="18">
        <v>57093</v>
      </c>
      <c r="L22" s="18">
        <v>62830</v>
      </c>
      <c r="M22" s="18">
        <v>89796</v>
      </c>
      <c r="N22" s="18">
        <v>94430</v>
      </c>
      <c r="O22" s="18">
        <v>100777</v>
      </c>
      <c r="P22" s="18">
        <v>106330</v>
      </c>
      <c r="Q22" s="18">
        <v>95096</v>
      </c>
      <c r="R22" s="18">
        <v>98378</v>
      </c>
      <c r="S22" s="18">
        <v>119388</v>
      </c>
      <c r="T22" s="18">
        <v>140903</v>
      </c>
      <c r="U22" s="18">
        <v>164465</v>
      </c>
      <c r="V22" s="18">
        <v>188119</v>
      </c>
      <c r="W22" s="18">
        <v>186644</v>
      </c>
      <c r="X22" s="18">
        <v>154071</v>
      </c>
      <c r="Y22" s="18">
        <v>137070</v>
      </c>
      <c r="Z22" s="18">
        <v>131648</v>
      </c>
      <c r="AA22" s="18">
        <v>135611</v>
      </c>
    </row>
    <row r="23" spans="1:27" x14ac:dyDescent="0.25">
      <c r="A23" s="16" t="s">
        <v>57</v>
      </c>
      <c r="B23" s="27"/>
      <c r="C23" s="18">
        <f>SUM(C20:C22)</f>
        <v>255887</v>
      </c>
      <c r="D23" s="18">
        <f t="shared" ref="D23:AA23" si="0">SUM(D20:D22)</f>
        <v>266726</v>
      </c>
      <c r="E23" s="18">
        <f t="shared" si="0"/>
        <v>269744</v>
      </c>
      <c r="F23" s="18">
        <f t="shared" si="0"/>
        <v>288811</v>
      </c>
      <c r="G23" s="18">
        <f t="shared" si="0"/>
        <v>304774</v>
      </c>
      <c r="H23" s="18">
        <f t="shared" si="0"/>
        <v>351043</v>
      </c>
      <c r="I23" s="18">
        <f t="shared" si="0"/>
        <v>394796</v>
      </c>
      <c r="J23" s="18">
        <f t="shared" si="0"/>
        <v>451908</v>
      </c>
      <c r="K23" s="18">
        <f t="shared" si="0"/>
        <v>495970</v>
      </c>
      <c r="L23" s="18">
        <f t="shared" si="0"/>
        <v>499194</v>
      </c>
      <c r="M23" s="18">
        <f t="shared" si="0"/>
        <v>527117</v>
      </c>
      <c r="N23" s="18">
        <f t="shared" si="0"/>
        <v>512500</v>
      </c>
      <c r="O23" s="18">
        <f t="shared" si="0"/>
        <v>507721</v>
      </c>
      <c r="P23" s="18">
        <f t="shared" si="0"/>
        <v>511213</v>
      </c>
      <c r="Q23" s="18">
        <f t="shared" si="0"/>
        <v>499516</v>
      </c>
      <c r="R23" s="18">
        <f t="shared" si="0"/>
        <v>502037</v>
      </c>
      <c r="S23" s="18">
        <f t="shared" si="0"/>
        <v>531188</v>
      </c>
      <c r="T23" s="18">
        <f t="shared" si="0"/>
        <v>621973</v>
      </c>
      <c r="U23" s="18">
        <f t="shared" si="0"/>
        <v>710130</v>
      </c>
      <c r="V23" s="18">
        <f t="shared" si="0"/>
        <v>805437</v>
      </c>
      <c r="W23" s="18">
        <f t="shared" si="0"/>
        <v>879921</v>
      </c>
      <c r="X23" s="18">
        <f t="shared" si="0"/>
        <v>866507</v>
      </c>
      <c r="Y23" s="18">
        <f t="shared" si="0"/>
        <v>866452</v>
      </c>
      <c r="Z23" s="18">
        <f t="shared" si="0"/>
        <v>869414</v>
      </c>
      <c r="AA23" s="18">
        <f t="shared" si="0"/>
        <v>871968</v>
      </c>
    </row>
    <row r="24" spans="1:27" x14ac:dyDescent="0.25">
      <c r="A24" s="16" t="s">
        <v>48</v>
      </c>
      <c r="B24" s="17" t="s">
        <v>9</v>
      </c>
      <c r="C24" s="18">
        <v>1936</v>
      </c>
      <c r="D24" s="18">
        <v>2951</v>
      </c>
      <c r="E24" s="18">
        <v>4018</v>
      </c>
      <c r="F24" s="18">
        <v>5227</v>
      </c>
      <c r="G24" s="18">
        <v>6746</v>
      </c>
      <c r="H24" s="18">
        <v>9379</v>
      </c>
      <c r="I24" s="18">
        <v>12868</v>
      </c>
      <c r="J24" s="18">
        <v>17304</v>
      </c>
      <c r="K24" s="18">
        <v>23488</v>
      </c>
      <c r="L24" s="18">
        <v>30164</v>
      </c>
      <c r="M24" s="18">
        <v>38058</v>
      </c>
      <c r="N24" s="18">
        <v>46640</v>
      </c>
      <c r="O24" s="18">
        <v>55332</v>
      </c>
      <c r="P24" s="18">
        <v>63321</v>
      </c>
      <c r="Q24" s="18">
        <v>70066</v>
      </c>
      <c r="R24" s="18">
        <v>77984</v>
      </c>
      <c r="S24" s="18">
        <v>84435</v>
      </c>
      <c r="T24" s="18">
        <v>117894</v>
      </c>
      <c r="U24" s="18">
        <v>152674</v>
      </c>
      <c r="V24" s="18">
        <v>186586</v>
      </c>
      <c r="W24" s="18">
        <v>227452</v>
      </c>
      <c r="X24" s="18">
        <v>248720</v>
      </c>
      <c r="Y24" s="18">
        <v>268416</v>
      </c>
      <c r="Z24" s="18">
        <v>287591</v>
      </c>
      <c r="AA24" s="18">
        <v>304010</v>
      </c>
    </row>
    <row r="25" spans="1:27" x14ac:dyDescent="0.25">
      <c r="A25" s="17" t="s">
        <v>24</v>
      </c>
      <c r="B25" s="17" t="s">
        <v>9</v>
      </c>
      <c r="C25" s="18">
        <v>41098</v>
      </c>
      <c r="D25" s="18">
        <v>41170</v>
      </c>
      <c r="E25" s="18">
        <v>41418</v>
      </c>
      <c r="F25" s="18">
        <v>43542</v>
      </c>
      <c r="G25" s="18">
        <v>45792</v>
      </c>
      <c r="H25" s="18">
        <v>50548</v>
      </c>
      <c r="I25" s="18">
        <v>54271</v>
      </c>
      <c r="J25" s="18">
        <v>54494</v>
      </c>
      <c r="K25" s="18">
        <v>55487</v>
      </c>
      <c r="L25" s="18">
        <v>55102</v>
      </c>
      <c r="M25" s="18">
        <v>58197</v>
      </c>
      <c r="N25" s="18">
        <v>60710</v>
      </c>
      <c r="O25" s="18">
        <v>61841</v>
      </c>
      <c r="P25" s="18">
        <v>61021</v>
      </c>
      <c r="Q25" s="18">
        <v>54408</v>
      </c>
      <c r="R25" s="18">
        <v>49846</v>
      </c>
      <c r="S25" s="18">
        <v>45377</v>
      </c>
      <c r="T25" s="18">
        <v>41742</v>
      </c>
      <c r="U25" s="18">
        <v>41127</v>
      </c>
      <c r="V25" s="18">
        <v>40468</v>
      </c>
      <c r="W25" s="18">
        <v>39805</v>
      </c>
      <c r="X25" s="18">
        <v>33842</v>
      </c>
      <c r="Y25" s="18">
        <v>27047</v>
      </c>
      <c r="Z25" s="18">
        <v>20635</v>
      </c>
      <c r="AA25" s="18">
        <v>14830</v>
      </c>
    </row>
    <row r="26" spans="1:27" x14ac:dyDescent="0.25">
      <c r="A26" s="16" t="s">
        <v>25</v>
      </c>
      <c r="B26" s="17" t="s">
        <v>9</v>
      </c>
      <c r="C26" s="18">
        <v>3679</v>
      </c>
      <c r="D26" s="18">
        <v>4218</v>
      </c>
      <c r="E26" s="18">
        <v>4506</v>
      </c>
      <c r="F26" s="18">
        <v>4160</v>
      </c>
      <c r="G26" s="18">
        <v>3711</v>
      </c>
      <c r="H26" s="18">
        <v>3680</v>
      </c>
      <c r="I26" s="18">
        <v>3919</v>
      </c>
      <c r="J26" s="18">
        <v>15304</v>
      </c>
      <c r="K26" s="18">
        <v>24517</v>
      </c>
      <c r="L26" s="18">
        <v>33883</v>
      </c>
      <c r="M26" s="18">
        <v>42046</v>
      </c>
      <c r="N26" s="18">
        <v>47888</v>
      </c>
      <c r="O26" s="18">
        <v>59812</v>
      </c>
      <c r="P26" s="18">
        <v>74716</v>
      </c>
      <c r="Q26" s="18">
        <v>102904</v>
      </c>
      <c r="R26" s="18">
        <v>127871</v>
      </c>
      <c r="S26" s="18">
        <v>150052</v>
      </c>
      <c r="T26" s="18">
        <v>172380</v>
      </c>
      <c r="U26" s="18">
        <v>183954</v>
      </c>
      <c r="V26" s="18">
        <v>179614</v>
      </c>
      <c r="W26" s="18">
        <v>173348</v>
      </c>
      <c r="X26" s="18">
        <v>159850</v>
      </c>
      <c r="Y26" s="18">
        <v>153979</v>
      </c>
      <c r="Z26" s="18">
        <v>161522</v>
      </c>
      <c r="AA26" s="18">
        <v>170200</v>
      </c>
    </row>
    <row r="27" spans="1:27" x14ac:dyDescent="0.25">
      <c r="A27" s="16" t="s">
        <v>19</v>
      </c>
      <c r="B27" s="17" t="s">
        <v>9</v>
      </c>
      <c r="C27" s="18">
        <v>21067</v>
      </c>
      <c r="D27" s="18">
        <v>26837</v>
      </c>
      <c r="E27" s="18">
        <v>31928</v>
      </c>
      <c r="F27" s="18">
        <v>34835</v>
      </c>
      <c r="G27" s="18">
        <v>37337</v>
      </c>
      <c r="H27" s="18">
        <v>40338</v>
      </c>
      <c r="I27" s="18">
        <v>60626</v>
      </c>
      <c r="J27" s="18">
        <v>84732</v>
      </c>
      <c r="K27" s="18">
        <v>141668</v>
      </c>
      <c r="L27" s="18">
        <v>172126</v>
      </c>
      <c r="M27" s="18">
        <v>187184</v>
      </c>
      <c r="N27" s="18">
        <v>193299</v>
      </c>
      <c r="O27" s="18">
        <v>179500</v>
      </c>
      <c r="P27" s="18">
        <v>186099</v>
      </c>
      <c r="Q27" s="18">
        <v>212266</v>
      </c>
      <c r="R27" s="18">
        <v>264657</v>
      </c>
      <c r="S27" s="18">
        <v>303478</v>
      </c>
      <c r="T27" s="18">
        <v>335226</v>
      </c>
      <c r="U27" s="18">
        <v>361312</v>
      </c>
      <c r="V27" s="18">
        <v>387917</v>
      </c>
      <c r="W27" s="18">
        <v>434196</v>
      </c>
      <c r="X27" s="18">
        <v>431250</v>
      </c>
      <c r="Y27" s="18">
        <v>415146</v>
      </c>
      <c r="Z27" s="18">
        <v>395789</v>
      </c>
      <c r="AA27" s="18">
        <v>348042</v>
      </c>
    </row>
    <row r="28" spans="1:27" x14ac:dyDescent="0.25">
      <c r="A28" s="16" t="s">
        <v>20</v>
      </c>
      <c r="B28" s="17" t="s">
        <v>9</v>
      </c>
      <c r="C28" s="18">
        <v>4255</v>
      </c>
      <c r="D28" s="18">
        <v>5163</v>
      </c>
      <c r="E28" s="18">
        <v>6022</v>
      </c>
      <c r="F28" s="18">
        <v>6916</v>
      </c>
      <c r="G28" s="18">
        <v>18165</v>
      </c>
      <c r="H28" s="18">
        <v>32601</v>
      </c>
      <c r="I28" s="18">
        <v>75473</v>
      </c>
      <c r="J28" s="18">
        <v>145738</v>
      </c>
      <c r="K28" s="18">
        <v>197482</v>
      </c>
      <c r="L28" s="18">
        <v>229473</v>
      </c>
      <c r="M28" s="18">
        <v>237650</v>
      </c>
      <c r="N28" s="18">
        <v>230532</v>
      </c>
      <c r="O28" s="18">
        <v>211245</v>
      </c>
      <c r="P28" s="18">
        <v>214231</v>
      </c>
      <c r="Q28" s="18">
        <v>221522</v>
      </c>
      <c r="R28" s="18">
        <v>231039</v>
      </c>
      <c r="S28" s="18">
        <v>259543</v>
      </c>
      <c r="T28" s="18">
        <v>277097</v>
      </c>
      <c r="U28" s="18">
        <v>384695</v>
      </c>
      <c r="V28" s="18">
        <v>454444</v>
      </c>
      <c r="W28" s="18">
        <v>560304</v>
      </c>
      <c r="X28" s="18">
        <v>644325</v>
      </c>
      <c r="Y28" s="18">
        <v>685592</v>
      </c>
      <c r="Z28" s="18">
        <v>752235</v>
      </c>
      <c r="AA28" s="18">
        <v>741682</v>
      </c>
    </row>
    <row r="29" spans="1:27" ht="30" x14ac:dyDescent="0.25">
      <c r="A29" s="16" t="s">
        <v>178</v>
      </c>
      <c r="B29" s="17" t="s">
        <v>9</v>
      </c>
      <c r="C29" s="18">
        <v>754</v>
      </c>
      <c r="D29" s="18">
        <v>984</v>
      </c>
      <c r="E29" s="18">
        <v>1285</v>
      </c>
      <c r="F29" s="18">
        <v>980</v>
      </c>
      <c r="G29" s="18">
        <v>956</v>
      </c>
      <c r="H29" s="18">
        <v>1651</v>
      </c>
      <c r="I29" s="18">
        <v>2051</v>
      </c>
      <c r="J29" s="18">
        <v>2222</v>
      </c>
      <c r="K29" s="18">
        <v>2322</v>
      </c>
      <c r="L29" s="18">
        <v>1656</v>
      </c>
      <c r="M29" s="18">
        <v>2306</v>
      </c>
      <c r="N29" s="18">
        <v>5110</v>
      </c>
      <c r="O29" s="18">
        <v>4998</v>
      </c>
      <c r="P29" s="18">
        <v>5874</v>
      </c>
      <c r="Q29" s="18">
        <v>4836</v>
      </c>
      <c r="R29" s="18">
        <v>2919</v>
      </c>
      <c r="S29" s="18">
        <v>3334</v>
      </c>
      <c r="T29" s="18">
        <v>2439</v>
      </c>
      <c r="U29" s="18">
        <v>5040</v>
      </c>
      <c r="V29" s="18">
        <v>8490</v>
      </c>
      <c r="W29" s="18">
        <v>9473</v>
      </c>
      <c r="X29" s="18">
        <v>16480</v>
      </c>
      <c r="Y29" s="18">
        <v>25619</v>
      </c>
      <c r="Z29" s="18">
        <v>26310</v>
      </c>
      <c r="AA29" s="18">
        <v>28075</v>
      </c>
    </row>
    <row r="31" spans="1:27" ht="18.75" x14ac:dyDescent="0.25">
      <c r="A31" s="20" t="s">
        <v>161</v>
      </c>
      <c r="B31" s="17"/>
    </row>
    <row r="32" spans="1:27" x14ac:dyDescent="0.25">
      <c r="A32" s="21" t="s">
        <v>162</v>
      </c>
      <c r="B32" s="17"/>
    </row>
    <row r="33" spans="1:30" x14ac:dyDescent="0.25">
      <c r="A33" s="16" t="s">
        <v>2</v>
      </c>
      <c r="B33" s="17" t="s">
        <v>3</v>
      </c>
      <c r="C33" s="14" t="s">
        <v>163</v>
      </c>
      <c r="D33" s="14" t="s">
        <v>5</v>
      </c>
      <c r="E33" s="14" t="s">
        <v>6</v>
      </c>
      <c r="F33" s="14" t="s">
        <v>7</v>
      </c>
      <c r="G33" s="14" t="s">
        <v>164</v>
      </c>
      <c r="H33" s="14" t="s">
        <v>5</v>
      </c>
      <c r="I33" s="14" t="s">
        <v>6</v>
      </c>
      <c r="J33" s="14" t="s">
        <v>7</v>
      </c>
      <c r="K33" s="14" t="s">
        <v>165</v>
      </c>
      <c r="L33" s="14" t="s">
        <v>5</v>
      </c>
      <c r="M33" s="14" t="s">
        <v>6</v>
      </c>
      <c r="N33" s="14" t="s">
        <v>7</v>
      </c>
      <c r="O33" s="14" t="s">
        <v>166</v>
      </c>
      <c r="P33" s="14" t="s">
        <v>5</v>
      </c>
      <c r="Q33" s="14" t="s">
        <v>6</v>
      </c>
      <c r="R33" s="14" t="s">
        <v>7</v>
      </c>
      <c r="S33" s="14" t="s">
        <v>167</v>
      </c>
      <c r="T33" s="14" t="s">
        <v>5</v>
      </c>
      <c r="U33" s="14" t="s">
        <v>6</v>
      </c>
      <c r="V33" s="14" t="s">
        <v>7</v>
      </c>
      <c r="W33" s="14" t="s">
        <v>168</v>
      </c>
      <c r="X33" s="14" t="s">
        <v>5</v>
      </c>
      <c r="Y33" s="14" t="s">
        <v>6</v>
      </c>
      <c r="Z33" s="14" t="s">
        <v>7</v>
      </c>
      <c r="AA33" s="14" t="s">
        <v>169</v>
      </c>
      <c r="AB33" s="14" t="s">
        <v>5</v>
      </c>
      <c r="AC33" s="14" t="s">
        <v>6</v>
      </c>
      <c r="AD33" s="14" t="s">
        <v>7</v>
      </c>
    </row>
    <row r="34" spans="1:30" x14ac:dyDescent="0.25">
      <c r="A34" s="17" t="s">
        <v>8</v>
      </c>
      <c r="B34" s="17" t="s">
        <v>9</v>
      </c>
      <c r="C34" s="22">
        <f>Fuels!C3</f>
        <v>0</v>
      </c>
      <c r="D34" s="22">
        <f>Fuels!D3</f>
        <v>0</v>
      </c>
      <c r="E34" s="22">
        <f>Fuels!E3</f>
        <v>0</v>
      </c>
      <c r="F34" s="22">
        <f>Fuels!F3</f>
        <v>0</v>
      </c>
      <c r="G34" s="22">
        <f>Fuels!G3</f>
        <v>0</v>
      </c>
      <c r="H34" s="22">
        <f>Fuels!H3</f>
        <v>0</v>
      </c>
      <c r="I34" s="22">
        <f>Fuels!I3</f>
        <v>0</v>
      </c>
      <c r="J34" s="22">
        <f>Fuels!J3</f>
        <v>0</v>
      </c>
      <c r="K34" s="22">
        <f>Fuels!K3</f>
        <v>0</v>
      </c>
      <c r="L34" s="22">
        <f>Fuels!L3</f>
        <v>53</v>
      </c>
      <c r="M34" s="22">
        <f>Fuels!M3</f>
        <v>26167</v>
      </c>
      <c r="N34" s="22">
        <f>Fuels!N3</f>
        <v>30490</v>
      </c>
      <c r="O34" s="22">
        <f>Fuels!O3</f>
        <v>27811</v>
      </c>
      <c r="P34" s="22">
        <f>Fuels!P3</f>
        <v>29055</v>
      </c>
      <c r="Q34" s="22">
        <f>Fuels!Q3</f>
        <v>42243</v>
      </c>
      <c r="R34" s="22">
        <f>Fuels!R3</f>
        <v>45928</v>
      </c>
      <c r="S34" s="22">
        <f>Fuels!S3</f>
        <v>57543</v>
      </c>
      <c r="T34" s="22">
        <f>Fuels!T3</f>
        <v>92918</v>
      </c>
      <c r="U34" s="22">
        <f>Fuels!U3</f>
        <v>108937</v>
      </c>
      <c r="V34" s="22">
        <f>Fuels!V3</f>
        <v>108382</v>
      </c>
      <c r="W34" s="22">
        <f>Fuels!W3</f>
        <v>127413</v>
      </c>
      <c r="X34" s="22">
        <f>Fuels!X3</f>
        <v>125608</v>
      </c>
      <c r="Y34" s="22">
        <f>Fuels!Y3</f>
        <v>102850</v>
      </c>
      <c r="Z34" s="22">
        <f>Fuels!Z3</f>
        <v>105280</v>
      </c>
      <c r="AA34" s="22">
        <f>Fuels!AA3</f>
        <v>101428</v>
      </c>
      <c r="AB34" s="22">
        <f>Fuels!AB3</f>
        <v>139816</v>
      </c>
      <c r="AC34" s="22">
        <f>Fuels!AC3</f>
        <v>165435</v>
      </c>
      <c r="AD34" s="22">
        <f>Fuels!AD3</f>
        <v>167082</v>
      </c>
    </row>
    <row r="35" spans="1:30" x14ac:dyDescent="0.25">
      <c r="A35" s="17" t="s">
        <v>10</v>
      </c>
      <c r="B35" s="17" t="s">
        <v>9</v>
      </c>
      <c r="C35" s="22">
        <f>Fuels!C4</f>
        <v>2212</v>
      </c>
      <c r="D35" s="22">
        <f>Fuels!D4</f>
        <v>3069</v>
      </c>
      <c r="E35" s="22">
        <f>Fuels!E4</f>
        <v>4960</v>
      </c>
      <c r="F35" s="22">
        <f>Fuels!F4</f>
        <v>4474</v>
      </c>
      <c r="G35" s="22">
        <f>Fuels!G4</f>
        <v>4367</v>
      </c>
      <c r="H35" s="22">
        <f>Fuels!H4</f>
        <v>4221</v>
      </c>
      <c r="I35" s="22">
        <f>Fuels!I4</f>
        <v>3577</v>
      </c>
      <c r="J35" s="22">
        <f>Fuels!J4</f>
        <v>2680</v>
      </c>
      <c r="K35" s="22">
        <f>Fuels!K4</f>
        <v>4240</v>
      </c>
      <c r="L35" s="22">
        <f>Fuels!L4</f>
        <v>5127</v>
      </c>
      <c r="M35" s="22">
        <f>Fuels!M4</f>
        <v>22948</v>
      </c>
      <c r="N35" s="22">
        <f>Fuels!N4</f>
        <v>9044</v>
      </c>
      <c r="O35" s="22">
        <f>Fuels!O4</f>
        <v>13893</v>
      </c>
      <c r="P35" s="22">
        <f>Fuels!P4</f>
        <v>8777</v>
      </c>
      <c r="Q35" s="22">
        <f>Fuels!Q4</f>
        <v>30237</v>
      </c>
      <c r="R35" s="22">
        <f>Fuels!R4</f>
        <v>41302</v>
      </c>
      <c r="S35" s="22">
        <f>Fuels!S4</f>
        <v>43781</v>
      </c>
      <c r="T35" s="22">
        <f>Fuels!T4</f>
        <v>57663</v>
      </c>
      <c r="U35" s="22">
        <f>Fuels!U4</f>
        <v>63413</v>
      </c>
      <c r="V35" s="22">
        <f>Fuels!V4</f>
        <v>67573</v>
      </c>
      <c r="W35" s="22">
        <f>Fuels!W4</f>
        <v>63222</v>
      </c>
      <c r="X35" s="22">
        <f>Fuels!X4</f>
        <v>71266</v>
      </c>
      <c r="Y35" s="22">
        <f>Fuels!Y4</f>
        <v>52144</v>
      </c>
      <c r="Z35" s="22">
        <f>Fuels!Z4</f>
        <v>45611</v>
      </c>
      <c r="AA35" s="22">
        <f>Fuels!AA4</f>
        <v>35211</v>
      </c>
      <c r="AB35" s="22">
        <f>Fuels!AB4</f>
        <v>33576</v>
      </c>
      <c r="AC35" s="22">
        <f>Fuels!AC4</f>
        <v>19732</v>
      </c>
      <c r="AD35" s="22">
        <f>Fuels!AD4</f>
        <v>18521</v>
      </c>
    </row>
    <row r="36" spans="1:30" x14ac:dyDescent="0.25">
      <c r="A36" s="17" t="s">
        <v>11</v>
      </c>
      <c r="B36" s="17" t="s">
        <v>9</v>
      </c>
      <c r="C36" s="22">
        <f>Fuels!C5</f>
        <v>32732</v>
      </c>
      <c r="D36" s="22">
        <f>Fuels!D5</f>
        <v>34288</v>
      </c>
      <c r="E36" s="22">
        <f>Fuels!E5</f>
        <v>33231</v>
      </c>
      <c r="F36" s="22">
        <f>Fuels!F5</f>
        <v>32727</v>
      </c>
      <c r="G36" s="22">
        <f>Fuels!G5</f>
        <v>32327</v>
      </c>
      <c r="H36" s="22">
        <f>Fuels!H5</f>
        <v>33371</v>
      </c>
      <c r="I36" s="22">
        <f>Fuels!I5</f>
        <v>39529</v>
      </c>
      <c r="J36" s="22">
        <f>Fuels!J5</f>
        <v>38669</v>
      </c>
      <c r="K36" s="22">
        <f>Fuels!K5</f>
        <v>44095</v>
      </c>
      <c r="L36" s="22">
        <f>Fuels!L5</f>
        <v>45023</v>
      </c>
      <c r="M36" s="22">
        <f>Fuels!M5</f>
        <v>40879</v>
      </c>
      <c r="N36" s="22">
        <f>Fuels!N5</f>
        <v>41510</v>
      </c>
      <c r="O36" s="22">
        <f>Fuels!O5</f>
        <v>46209</v>
      </c>
      <c r="P36" s="22">
        <f>Fuels!P5</f>
        <v>57273</v>
      </c>
      <c r="Q36" s="22">
        <f>Fuels!Q5</f>
        <v>53864</v>
      </c>
      <c r="R36" s="22">
        <f>Fuels!R5</f>
        <v>53377</v>
      </c>
      <c r="S36" s="22">
        <f>Fuels!S5</f>
        <v>49887</v>
      </c>
      <c r="T36" s="22">
        <f>Fuels!T5</f>
        <v>41204</v>
      </c>
      <c r="U36" s="22">
        <f>Fuels!U5</f>
        <v>40718</v>
      </c>
      <c r="V36" s="22">
        <f>Fuels!V5</f>
        <v>39658</v>
      </c>
      <c r="W36" s="22">
        <f>Fuels!W5</f>
        <v>38471</v>
      </c>
      <c r="X36" s="22">
        <f>Fuels!X5</f>
        <v>40374</v>
      </c>
      <c r="Y36" s="22">
        <f>Fuels!Y5</f>
        <v>39405</v>
      </c>
      <c r="Z36" s="22">
        <f>Fuels!Z5</f>
        <v>37236</v>
      </c>
      <c r="AA36" s="22">
        <f>Fuels!AA5</f>
        <v>15989</v>
      </c>
      <c r="AB36" s="22">
        <f>Fuels!AB5</f>
        <v>14335</v>
      </c>
      <c r="AC36" s="22">
        <f>Fuels!AC5</f>
        <v>14302</v>
      </c>
      <c r="AD36" s="22">
        <f>Fuels!AD5</f>
        <v>14520</v>
      </c>
    </row>
    <row r="37" spans="1:30" x14ac:dyDescent="0.25">
      <c r="A37" s="17" t="s">
        <v>12</v>
      </c>
      <c r="B37" s="17" t="s">
        <v>9</v>
      </c>
      <c r="C37" s="22">
        <f>Fuels!C6</f>
        <v>7202</v>
      </c>
      <c r="D37" s="22">
        <f>Fuels!D6</f>
        <v>7881</v>
      </c>
      <c r="E37" s="22">
        <f>Fuels!E6</f>
        <v>8212</v>
      </c>
      <c r="F37" s="22">
        <f>Fuels!F6</f>
        <v>8117</v>
      </c>
      <c r="G37" s="22">
        <f>Fuels!G6</f>
        <v>7899</v>
      </c>
      <c r="H37" s="22">
        <f>Fuels!H6</f>
        <v>9787</v>
      </c>
      <c r="I37" s="22">
        <f>Fuels!I6</f>
        <v>10413</v>
      </c>
      <c r="J37" s="22">
        <f>Fuels!J6</f>
        <v>11175</v>
      </c>
      <c r="K37" s="22">
        <f>Fuels!K6</f>
        <v>15151</v>
      </c>
      <c r="L37" s="22">
        <f>Fuels!L6</f>
        <v>13029</v>
      </c>
      <c r="M37" s="22">
        <f>Fuels!M6</f>
        <v>9955</v>
      </c>
      <c r="N37" s="22">
        <f>Fuels!N6</f>
        <v>12306</v>
      </c>
      <c r="O37" s="22">
        <f>Fuels!O6</f>
        <v>11495</v>
      </c>
      <c r="P37" s="22">
        <f>Fuels!P6</f>
        <v>13162</v>
      </c>
      <c r="Q37" s="22">
        <f>Fuels!Q6</f>
        <v>7022</v>
      </c>
      <c r="R37" s="22">
        <f>Fuels!R6</f>
        <v>4963</v>
      </c>
      <c r="S37" s="22">
        <f>Fuels!S6</f>
        <v>4536</v>
      </c>
      <c r="T37" s="22">
        <f>Fuels!T6</f>
        <v>2780</v>
      </c>
      <c r="U37" s="22">
        <f>Fuels!U6</f>
        <v>1920</v>
      </c>
      <c r="V37" s="22">
        <f>Fuels!V6</f>
        <v>806</v>
      </c>
      <c r="W37" s="22">
        <f>Fuels!W6</f>
        <v>1412</v>
      </c>
      <c r="X37" s="22">
        <f>Fuels!X6</f>
        <v>1149</v>
      </c>
      <c r="Y37" s="22">
        <f>Fuels!Y6</f>
        <v>596</v>
      </c>
      <c r="Z37" s="22">
        <f>Fuels!Z6</f>
        <v>576</v>
      </c>
      <c r="AA37" s="22">
        <f>Fuels!AA6</f>
        <v>43</v>
      </c>
      <c r="AB37" s="22">
        <f>Fuels!AB6</f>
        <v>9</v>
      </c>
      <c r="AC37" s="22">
        <f>Fuels!AC6</f>
        <v>49</v>
      </c>
      <c r="AD37" s="22">
        <f>Fuels!AD6</f>
        <v>72</v>
      </c>
    </row>
    <row r="38" spans="1:30" x14ac:dyDescent="0.25">
      <c r="A38" s="17" t="s">
        <v>13</v>
      </c>
      <c r="B38" s="17" t="s">
        <v>9</v>
      </c>
      <c r="C38" s="22">
        <f>Fuels!C7</f>
        <v>0</v>
      </c>
      <c r="D38" s="22">
        <f>Fuels!D7</f>
        <v>0</v>
      </c>
      <c r="E38" s="22">
        <f>Fuels!E7</f>
        <v>0</v>
      </c>
      <c r="F38" s="22">
        <f>Fuels!F7</f>
        <v>0</v>
      </c>
      <c r="G38" s="22">
        <f>Fuels!G7</f>
        <v>0</v>
      </c>
      <c r="H38" s="22">
        <f>Fuels!H7</f>
        <v>0</v>
      </c>
      <c r="I38" s="22">
        <f>Fuels!I7</f>
        <v>0</v>
      </c>
      <c r="J38" s="22">
        <f>Fuels!J7</f>
        <v>0</v>
      </c>
      <c r="K38" s="22">
        <f>Fuels!K7</f>
        <v>0</v>
      </c>
      <c r="L38" s="22">
        <f>Fuels!L7</f>
        <v>0</v>
      </c>
      <c r="M38" s="22">
        <f>Fuels!M7</f>
        <v>0</v>
      </c>
      <c r="N38" s="22">
        <f>Fuels!N7</f>
        <v>0</v>
      </c>
      <c r="O38" s="22">
        <f>Fuels!O7</f>
        <v>0</v>
      </c>
      <c r="P38" s="22">
        <f>Fuels!P7</f>
        <v>0</v>
      </c>
      <c r="Q38" s="22">
        <f>Fuels!Q7</f>
        <v>0</v>
      </c>
      <c r="R38" s="22">
        <f>Fuels!R7</f>
        <v>0</v>
      </c>
      <c r="S38" s="22">
        <f>Fuels!S7</f>
        <v>0</v>
      </c>
      <c r="T38" s="22">
        <f>Fuels!T7</f>
        <v>0</v>
      </c>
      <c r="U38" s="22">
        <f>Fuels!U7</f>
        <v>50</v>
      </c>
      <c r="V38" s="22">
        <f>Fuels!V7</f>
        <v>24</v>
      </c>
      <c r="W38" s="22">
        <f>Fuels!W7</f>
        <v>33</v>
      </c>
      <c r="X38" s="22">
        <f>Fuels!X7</f>
        <v>28</v>
      </c>
      <c r="Y38" s="22">
        <f>Fuels!Y7</f>
        <v>1</v>
      </c>
      <c r="Z38" s="22">
        <f>Fuels!Z7</f>
        <v>2</v>
      </c>
      <c r="AA38" s="22">
        <f>Fuels!AA7</f>
        <v>562</v>
      </c>
      <c r="AB38" s="22">
        <f>Fuels!AB7</f>
        <v>820</v>
      </c>
      <c r="AC38" s="22">
        <f>Fuels!AC7</f>
        <v>970</v>
      </c>
      <c r="AD38" s="22">
        <f>Fuels!AD7</f>
        <v>1084</v>
      </c>
    </row>
    <row r="39" spans="1:30" x14ac:dyDescent="0.25">
      <c r="A39" s="17" t="s">
        <v>14</v>
      </c>
      <c r="B39" s="17" t="s">
        <v>9</v>
      </c>
      <c r="C39" s="22">
        <f>Fuels!C8</f>
        <v>459</v>
      </c>
      <c r="D39" s="22">
        <f>Fuels!D8</f>
        <v>1293</v>
      </c>
      <c r="E39" s="22">
        <f>Fuels!E8</f>
        <v>2455</v>
      </c>
      <c r="F39" s="22">
        <f>Fuels!F8</f>
        <v>3536</v>
      </c>
      <c r="G39" s="22">
        <f>Fuels!G8</f>
        <v>4519</v>
      </c>
      <c r="H39" s="22">
        <f>Fuels!H8</f>
        <v>5560</v>
      </c>
      <c r="I39" s="22">
        <f>Fuels!I8</f>
        <v>7294</v>
      </c>
      <c r="J39" s="22">
        <f>Fuels!J8</f>
        <v>9611</v>
      </c>
      <c r="K39" s="22">
        <f>Fuels!K8</f>
        <v>15051</v>
      </c>
      <c r="L39" s="22">
        <f>Fuels!L8</f>
        <v>19516</v>
      </c>
      <c r="M39" s="22">
        <f>Fuels!M8</f>
        <v>25039</v>
      </c>
      <c r="N39" s="22">
        <f>Fuels!N8</f>
        <v>34347</v>
      </c>
      <c r="O39" s="22">
        <f>Fuels!O8</f>
        <v>41753</v>
      </c>
      <c r="P39" s="22">
        <f>Fuels!P8</f>
        <v>51092</v>
      </c>
      <c r="Q39" s="22">
        <f>Fuels!Q8</f>
        <v>59366</v>
      </c>
      <c r="R39" s="22">
        <f>Fuels!R8</f>
        <v>69119</v>
      </c>
      <c r="S39" s="22">
        <f>Fuels!S8</f>
        <v>73708</v>
      </c>
      <c r="T39" s="22">
        <f>Fuels!T8</f>
        <v>78072</v>
      </c>
      <c r="U39" s="22">
        <f>Fuels!U8</f>
        <v>91036</v>
      </c>
      <c r="V39" s="22">
        <f>Fuels!V8</f>
        <v>94924</v>
      </c>
      <c r="W39" s="22">
        <f>Fuels!W8</f>
        <v>125196</v>
      </c>
      <c r="X39" s="22">
        <f>Fuels!X8</f>
        <v>132740</v>
      </c>
      <c r="Y39" s="22">
        <f>Fuels!Y8</f>
        <v>142262</v>
      </c>
      <c r="Z39" s="22">
        <f>Fuels!Z8</f>
        <v>165961</v>
      </c>
      <c r="AA39" s="22">
        <f>Fuels!AA8</f>
        <v>189804</v>
      </c>
      <c r="AB39" s="22">
        <f>Fuels!AB8</f>
        <v>191885</v>
      </c>
      <c r="AC39" s="22">
        <f>Fuels!AC8</f>
        <v>203316</v>
      </c>
      <c r="AD39" s="22">
        <f>Fuels!AD8</f>
        <v>218653</v>
      </c>
    </row>
    <row r="40" spans="1:30" x14ac:dyDescent="0.25">
      <c r="A40" s="17" t="s">
        <v>15</v>
      </c>
      <c r="B40" s="17" t="s">
        <v>9</v>
      </c>
      <c r="C40" s="22">
        <f>Fuels!C9</f>
        <v>0</v>
      </c>
      <c r="D40" s="22">
        <f>Fuels!D9</f>
        <v>0</v>
      </c>
      <c r="E40" s="22">
        <f>Fuels!E9</f>
        <v>0</v>
      </c>
      <c r="F40" s="22">
        <f>Fuels!F9</f>
        <v>0</v>
      </c>
      <c r="G40" s="22">
        <f>Fuels!G9</f>
        <v>0</v>
      </c>
      <c r="H40" s="22">
        <f>Fuels!H9</f>
        <v>0</v>
      </c>
      <c r="I40" s="22">
        <f>Fuels!I9</f>
        <v>0</v>
      </c>
      <c r="J40" s="22">
        <f>Fuels!J9</f>
        <v>0</v>
      </c>
      <c r="K40" s="22">
        <f>Fuels!K9</f>
        <v>0</v>
      </c>
      <c r="L40" s="22">
        <f>Fuels!L9</f>
        <v>0</v>
      </c>
      <c r="M40" s="22">
        <f>Fuels!M9</f>
        <v>0</v>
      </c>
      <c r="N40" s="22">
        <f>Fuels!N9</f>
        <v>0</v>
      </c>
      <c r="O40" s="22">
        <f>Fuels!O9</f>
        <v>0</v>
      </c>
      <c r="P40" s="22">
        <f>Fuels!P9</f>
        <v>0</v>
      </c>
      <c r="Q40" s="22">
        <f>Fuels!Q9</f>
        <v>0</v>
      </c>
      <c r="R40" s="22">
        <f>Fuels!R9</f>
        <v>0</v>
      </c>
      <c r="S40" s="22">
        <f>Fuels!S9</f>
        <v>0</v>
      </c>
      <c r="T40" s="22">
        <f>Fuels!T9</f>
        <v>0</v>
      </c>
      <c r="U40" s="22">
        <f>Fuels!U9</f>
        <v>0</v>
      </c>
      <c r="V40" s="22">
        <f>Fuels!V9</f>
        <v>0</v>
      </c>
      <c r="W40" s="22">
        <f>Fuels!W9</f>
        <v>82350</v>
      </c>
      <c r="X40" s="22">
        <f>Fuels!X9</f>
        <v>84452</v>
      </c>
      <c r="Y40" s="22">
        <f>Fuels!Y9</f>
        <v>84421</v>
      </c>
      <c r="Z40" s="22">
        <f>Fuels!Z9</f>
        <v>92424</v>
      </c>
      <c r="AA40" s="22">
        <f>Fuels!AA9</f>
        <v>102816</v>
      </c>
      <c r="AB40" s="22">
        <f>Fuels!AB9</f>
        <v>104089</v>
      </c>
      <c r="AC40" s="22">
        <f>Fuels!AC9</f>
        <v>100069</v>
      </c>
      <c r="AD40" s="22">
        <f>Fuels!AD9</f>
        <v>105407</v>
      </c>
    </row>
    <row r="41" spans="1:30" x14ac:dyDescent="0.25">
      <c r="A41" s="17" t="s">
        <v>16</v>
      </c>
      <c r="B41" s="17" t="s">
        <v>9</v>
      </c>
      <c r="C41" s="22">
        <f>Fuels!C10</f>
        <v>7906</v>
      </c>
      <c r="D41" s="22">
        <f>Fuels!D10</f>
        <v>8418</v>
      </c>
      <c r="E41" s="22">
        <f>Fuels!E10</f>
        <v>9811</v>
      </c>
      <c r="F41" s="22">
        <f>Fuels!F10</f>
        <v>13731</v>
      </c>
      <c r="G41" s="22">
        <f>Fuels!G10</f>
        <v>21866</v>
      </c>
      <c r="H41" s="22">
        <f>Fuels!H10</f>
        <v>26979</v>
      </c>
      <c r="I41" s="22">
        <f>Fuels!I10</f>
        <v>73093</v>
      </c>
      <c r="J41" s="22">
        <f>Fuels!J10</f>
        <v>27272</v>
      </c>
      <c r="K41" s="22">
        <f>Fuels!K10</f>
        <v>35798</v>
      </c>
      <c r="L41" s="22">
        <f>Fuels!L10</f>
        <v>29417</v>
      </c>
      <c r="M41" s="22">
        <f>Fuels!M10</f>
        <v>85863</v>
      </c>
      <c r="N41" s="22">
        <f>Fuels!N10</f>
        <v>77295</v>
      </c>
      <c r="O41" s="22">
        <f>Fuels!O10</f>
        <v>58744</v>
      </c>
      <c r="P41" s="22">
        <f>Fuels!P10</f>
        <v>137283</v>
      </c>
      <c r="Q41" s="22">
        <f>Fuels!Q10</f>
        <v>104399</v>
      </c>
      <c r="R41" s="22">
        <f>Fuels!R10</f>
        <v>102682</v>
      </c>
      <c r="S41" s="22">
        <f>Fuels!S10</f>
        <v>80957</v>
      </c>
      <c r="T41" s="22">
        <f>Fuels!T10</f>
        <v>92347</v>
      </c>
      <c r="U41" s="22">
        <f>Fuels!U10</f>
        <v>117527</v>
      </c>
      <c r="V41" s="22">
        <f>Fuels!V10</f>
        <v>186723</v>
      </c>
      <c r="W41" s="22">
        <f>Fuels!W10</f>
        <v>167014</v>
      </c>
      <c r="X41" s="22">
        <f>Fuels!X10</f>
        <v>186597</v>
      </c>
      <c r="Y41" s="22">
        <f>Fuels!Y10</f>
        <v>212143</v>
      </c>
      <c r="Z41" s="22">
        <f>Fuels!Z10</f>
        <v>180820</v>
      </c>
      <c r="AA41" s="22">
        <f>Fuels!AA10</f>
        <v>36723</v>
      </c>
      <c r="AB41" s="22">
        <f>Fuels!AB10</f>
        <v>118594</v>
      </c>
      <c r="AC41" s="22">
        <f>Fuels!AC10</f>
        <v>190455</v>
      </c>
      <c r="AD41" s="22">
        <f>Fuels!AD10</f>
        <v>196673</v>
      </c>
    </row>
    <row r="42" spans="1:30" x14ac:dyDescent="0.25">
      <c r="A42" s="17" t="s">
        <v>17</v>
      </c>
      <c r="B42" s="17" t="s">
        <v>9</v>
      </c>
      <c r="C42" s="22">
        <f>Fuels!C11</f>
        <v>12874</v>
      </c>
      <c r="D42" s="22">
        <f>Fuels!D11</f>
        <v>12778</v>
      </c>
      <c r="E42" s="22">
        <f>Fuels!E11</f>
        <v>31617</v>
      </c>
      <c r="F42" s="22">
        <f>Fuels!F11</f>
        <v>34976</v>
      </c>
      <c r="G42" s="22">
        <f>Fuels!G11</f>
        <v>9447</v>
      </c>
      <c r="H42" s="22">
        <f>Fuels!H11</f>
        <v>12596</v>
      </c>
      <c r="I42" s="22">
        <f>Fuels!I11</f>
        <v>72356</v>
      </c>
      <c r="J42" s="22">
        <f>Fuels!J11</f>
        <v>74463</v>
      </c>
      <c r="K42" s="22">
        <f>Fuels!K11</f>
        <v>85589</v>
      </c>
      <c r="L42" s="22">
        <f>Fuels!L11</f>
        <v>48437</v>
      </c>
      <c r="M42" s="22">
        <f>Fuels!M11</f>
        <v>132135</v>
      </c>
      <c r="N42" s="22">
        <f>Fuels!N11</f>
        <v>29506</v>
      </c>
      <c r="O42" s="22">
        <f>Fuels!O11</f>
        <v>22168</v>
      </c>
      <c r="P42" s="22">
        <f>Fuels!P11</f>
        <v>18960</v>
      </c>
      <c r="Q42" s="22">
        <f>Fuels!Q11</f>
        <v>20559</v>
      </c>
      <c r="R42" s="22">
        <f>Fuels!R11</f>
        <v>21845</v>
      </c>
      <c r="S42" s="22">
        <f>Fuels!S11</f>
        <v>3513</v>
      </c>
      <c r="T42" s="22">
        <f>Fuels!T11</f>
        <v>871</v>
      </c>
      <c r="U42" s="22">
        <f>Fuels!U11</f>
        <v>3247</v>
      </c>
      <c r="V42" s="22">
        <f>Fuels!V11</f>
        <v>32697</v>
      </c>
      <c r="W42" s="22">
        <f>Fuels!W11</f>
        <v>506443</v>
      </c>
      <c r="X42" s="22">
        <f>Fuels!X11</f>
        <v>549405</v>
      </c>
      <c r="Y42" s="22">
        <f>Fuels!Y11</f>
        <v>605984</v>
      </c>
      <c r="Z42" s="22">
        <f>Fuels!Z11</f>
        <v>662549</v>
      </c>
      <c r="AA42" s="22">
        <f>Fuels!AA11</f>
        <v>685757</v>
      </c>
      <c r="AB42" s="22">
        <f>Fuels!AB11</f>
        <v>676898</v>
      </c>
      <c r="AC42" s="22">
        <f>Fuels!AC11</f>
        <v>715573</v>
      </c>
      <c r="AD42" s="22">
        <f>Fuels!AD11</f>
        <v>686454</v>
      </c>
    </row>
    <row r="43" spans="1:30" x14ac:dyDescent="0.25">
      <c r="A43" s="17" t="s">
        <v>18</v>
      </c>
      <c r="B43" s="17" t="s">
        <v>9</v>
      </c>
      <c r="C43" s="22">
        <f>Fuels!C12</f>
        <v>197133</v>
      </c>
      <c r="D43" s="22">
        <f>Fuels!D12</f>
        <v>231354</v>
      </c>
      <c r="E43" s="22">
        <f>Fuels!E12</f>
        <v>240761</v>
      </c>
      <c r="F43" s="22">
        <f>Fuels!F12</f>
        <v>222194</v>
      </c>
      <c r="G43" s="22">
        <f>Fuels!G12</f>
        <v>229956</v>
      </c>
      <c r="H43" s="22">
        <f>Fuels!H12</f>
        <v>225040</v>
      </c>
      <c r="I43" s="22">
        <f>Fuels!I12</f>
        <v>213010</v>
      </c>
      <c r="J43" s="22">
        <f>Fuels!J12</f>
        <v>233016</v>
      </c>
      <c r="K43" s="22">
        <f>Fuels!K12</f>
        <v>324957</v>
      </c>
      <c r="L43" s="22">
        <f>Fuels!L12</f>
        <v>361779</v>
      </c>
      <c r="M43" s="22">
        <f>Fuels!M12</f>
        <v>368904</v>
      </c>
      <c r="N43" s="22">
        <f>Fuels!N12</f>
        <v>404198</v>
      </c>
      <c r="O43" s="22">
        <f>Fuels!O12</f>
        <v>378326</v>
      </c>
      <c r="P43" s="22">
        <f>Fuels!P12</f>
        <v>395089</v>
      </c>
      <c r="Q43" s="22">
        <f>Fuels!Q12</f>
        <v>403475</v>
      </c>
      <c r="R43" s="22">
        <f>Fuels!R12</f>
        <v>367353</v>
      </c>
      <c r="S43" s="22">
        <f>Fuels!S12</f>
        <v>388739</v>
      </c>
      <c r="T43" s="22">
        <f>Fuels!T12</f>
        <v>411324</v>
      </c>
      <c r="U43" s="22">
        <f>Fuels!U12</f>
        <v>417745</v>
      </c>
      <c r="V43" s="22">
        <f>Fuels!V12</f>
        <v>389064</v>
      </c>
      <c r="W43" s="22">
        <f>Fuels!W12</f>
        <v>162893</v>
      </c>
      <c r="X43" s="22">
        <f>Fuels!X12</f>
        <v>121166</v>
      </c>
      <c r="Y43" s="22">
        <f>Fuels!Y12</f>
        <v>101623</v>
      </c>
      <c r="Z43" s="22">
        <f>Fuels!Z12</f>
        <v>63048</v>
      </c>
      <c r="AA43" s="22">
        <f>Fuels!AA12</f>
        <v>60211</v>
      </c>
      <c r="AB43" s="22">
        <f>Fuels!AB12</f>
        <v>61458</v>
      </c>
      <c r="AC43" s="22">
        <f>Fuels!AC12</f>
        <v>25573</v>
      </c>
      <c r="AD43" s="22">
        <f>Fuels!AD12</f>
        <v>33507</v>
      </c>
    </row>
    <row r="44" spans="1:30" x14ac:dyDescent="0.25">
      <c r="A44" s="17" t="s">
        <v>19</v>
      </c>
      <c r="B44" s="17" t="s">
        <v>9</v>
      </c>
      <c r="C44" s="22">
        <f>Fuels!C13</f>
        <v>12300</v>
      </c>
      <c r="D44" s="22">
        <f>Fuels!D13</f>
        <v>21555</v>
      </c>
      <c r="E44" s="22">
        <f>Fuels!E13</f>
        <v>22424</v>
      </c>
      <c r="F44" s="22">
        <f>Fuels!F13</f>
        <v>27988</v>
      </c>
      <c r="G44" s="22">
        <f>Fuels!G13</f>
        <v>35382</v>
      </c>
      <c r="H44" s="22">
        <f>Fuels!H13</f>
        <v>41919</v>
      </c>
      <c r="I44" s="22">
        <f>Fuels!I13</f>
        <v>34052</v>
      </c>
      <c r="J44" s="22">
        <f>Fuels!J13</f>
        <v>37994</v>
      </c>
      <c r="K44" s="22">
        <f>Fuels!K13</f>
        <v>47386</v>
      </c>
      <c r="L44" s="22">
        <f>Fuels!L13</f>
        <v>123072</v>
      </c>
      <c r="M44" s="22">
        <f>Fuels!M13</f>
        <v>130475</v>
      </c>
      <c r="N44" s="22">
        <f>Fuels!N13</f>
        <v>265737</v>
      </c>
      <c r="O44" s="22">
        <f>Fuels!O13</f>
        <v>169218</v>
      </c>
      <c r="P44" s="22">
        <f>Fuels!P13</f>
        <v>183308</v>
      </c>
      <c r="Q44" s="22">
        <f>Fuels!Q13</f>
        <v>154934</v>
      </c>
      <c r="R44" s="22">
        <f>Fuels!R13</f>
        <v>210540</v>
      </c>
      <c r="S44" s="22">
        <f>Fuels!S13</f>
        <v>195615</v>
      </c>
      <c r="T44" s="22">
        <f>Fuels!T13</f>
        <v>287973</v>
      </c>
      <c r="U44" s="22">
        <f>Fuels!U13</f>
        <v>364501</v>
      </c>
      <c r="V44" s="22">
        <f>Fuels!V13</f>
        <v>365821</v>
      </c>
      <c r="W44" s="22">
        <f>Fuels!W13</f>
        <v>322607</v>
      </c>
      <c r="X44" s="22">
        <f>Fuels!X13</f>
        <v>392318</v>
      </c>
      <c r="Y44" s="22">
        <f>Fuels!Y13</f>
        <v>470922</v>
      </c>
      <c r="Z44" s="22">
        <f>Fuels!Z13</f>
        <v>550936</v>
      </c>
      <c r="AA44" s="22">
        <f>Fuels!AA13</f>
        <v>310822</v>
      </c>
      <c r="AB44" s="22">
        <f>Fuels!AB13</f>
        <v>327904</v>
      </c>
      <c r="AC44" s="22">
        <f>Fuels!AC13</f>
        <v>393493</v>
      </c>
      <c r="AD44" s="22">
        <f>Fuels!AD13</f>
        <v>359951</v>
      </c>
    </row>
    <row r="45" spans="1:30" x14ac:dyDescent="0.25">
      <c r="A45" s="17" t="s">
        <v>20</v>
      </c>
      <c r="B45" s="17" t="s">
        <v>9</v>
      </c>
      <c r="C45" s="22">
        <f>Fuels!C14</f>
        <v>3070</v>
      </c>
      <c r="D45" s="22">
        <f>Fuels!D14</f>
        <v>3368</v>
      </c>
      <c r="E45" s="22">
        <f>Fuels!E14</f>
        <v>4362</v>
      </c>
      <c r="F45" s="22">
        <f>Fuels!F14</f>
        <v>6220</v>
      </c>
      <c r="G45" s="22">
        <f>Fuels!G14</f>
        <v>6701</v>
      </c>
      <c r="H45" s="22">
        <f>Fuels!H14</f>
        <v>6804</v>
      </c>
      <c r="I45" s="22">
        <f>Fuels!I14</f>
        <v>7938</v>
      </c>
      <c r="J45" s="22">
        <f>Fuels!J14</f>
        <v>51216</v>
      </c>
      <c r="K45" s="22">
        <f>Fuels!K14</f>
        <v>64445</v>
      </c>
      <c r="L45" s="22">
        <f>Fuels!L14</f>
        <v>178293</v>
      </c>
      <c r="M45" s="22">
        <f>Fuels!M14</f>
        <v>288998</v>
      </c>
      <c r="N45" s="22">
        <f>Fuels!N14</f>
        <v>258193</v>
      </c>
      <c r="O45" s="22">
        <f>Fuels!O14</f>
        <v>192407</v>
      </c>
      <c r="P45" s="22">
        <f>Fuels!P14</f>
        <v>211004</v>
      </c>
      <c r="Q45" s="22">
        <f>Fuels!Q14</f>
        <v>260522</v>
      </c>
      <c r="R45" s="22">
        <f>Fuels!R14</f>
        <v>181046</v>
      </c>
      <c r="S45" s="22">
        <f>Fuels!S14</f>
        <v>204352</v>
      </c>
      <c r="T45" s="22">
        <f>Fuels!T14</f>
        <v>240167</v>
      </c>
      <c r="U45" s="22">
        <f>Fuels!U14</f>
        <v>298591</v>
      </c>
      <c r="V45" s="22">
        <f>Fuels!V14</f>
        <v>295061</v>
      </c>
      <c r="W45" s="22">
        <f>Fuels!W14</f>
        <v>274568</v>
      </c>
      <c r="X45" s="22">
        <f>Fuels!X14</f>
        <v>670559</v>
      </c>
      <c r="Y45" s="22">
        <f>Fuels!Y14</f>
        <v>577586</v>
      </c>
      <c r="Z45" s="22">
        <f>Fuels!Z14</f>
        <v>718504</v>
      </c>
      <c r="AA45" s="22">
        <f>Fuels!AA14</f>
        <v>610652</v>
      </c>
      <c r="AB45" s="22">
        <f>Fuels!AB14</f>
        <v>835625</v>
      </c>
      <c r="AC45" s="22">
        <f>Fuels!AC14</f>
        <v>844159</v>
      </c>
      <c r="AD45" s="22">
        <f>Fuels!AD14</f>
        <v>676294</v>
      </c>
    </row>
    <row r="46" spans="1:30" x14ac:dyDescent="0.25">
      <c r="A46" s="17" t="s">
        <v>21</v>
      </c>
      <c r="B46" s="17" t="s">
        <v>9</v>
      </c>
      <c r="C46" s="22">
        <f>Fuels!C15</f>
        <v>0</v>
      </c>
      <c r="D46" s="22">
        <f>Fuels!D15</f>
        <v>553</v>
      </c>
      <c r="E46" s="22">
        <f>Fuels!E15</f>
        <v>1245</v>
      </c>
      <c r="F46" s="22">
        <f>Fuels!F15</f>
        <v>184</v>
      </c>
      <c r="G46" s="22">
        <f>Fuels!G15</f>
        <v>163</v>
      </c>
      <c r="H46" s="22">
        <f>Fuels!H15</f>
        <v>927</v>
      </c>
      <c r="I46" s="22">
        <f>Fuels!I15</f>
        <v>2</v>
      </c>
      <c r="J46" s="22">
        <f>Fuels!J15</f>
        <v>0</v>
      </c>
      <c r="K46" s="22">
        <f>Fuels!K15</f>
        <v>2510</v>
      </c>
      <c r="L46" s="22">
        <f>Fuels!L15</f>
        <v>2663</v>
      </c>
      <c r="M46" s="22">
        <f>Fuels!M15</f>
        <v>68</v>
      </c>
      <c r="N46" s="22">
        <f>Fuels!N15</f>
        <v>488</v>
      </c>
      <c r="O46" s="22">
        <f>Fuels!O15</f>
        <v>1062</v>
      </c>
      <c r="P46" s="22">
        <f>Fuels!P15</f>
        <v>1844</v>
      </c>
      <c r="Q46" s="22">
        <f>Fuels!Q15</f>
        <v>837</v>
      </c>
      <c r="R46" s="22">
        <f>Fuels!R15</f>
        <v>17</v>
      </c>
      <c r="S46" s="22">
        <f>Fuels!S15</f>
        <v>3285</v>
      </c>
      <c r="T46" s="22">
        <f>Fuels!T15</f>
        <v>266</v>
      </c>
      <c r="U46" s="22">
        <f>Fuels!U15</f>
        <v>2158</v>
      </c>
      <c r="V46" s="22">
        <f>Fuels!V15</f>
        <v>1459</v>
      </c>
      <c r="W46" s="22">
        <f>Fuels!W15</f>
        <v>831</v>
      </c>
      <c r="X46" s="22">
        <f>Fuels!X15</f>
        <v>9181</v>
      </c>
      <c r="Y46" s="22">
        <f>Fuels!Y15</f>
        <v>17351</v>
      </c>
      <c r="Z46" s="22">
        <f>Fuels!Z15</f>
        <v>2</v>
      </c>
      <c r="AA46" s="22">
        <f>Fuels!AA15</f>
        <v>11603</v>
      </c>
      <c r="AB46" s="22">
        <f>Fuels!AB15</f>
        <v>36644</v>
      </c>
      <c r="AC46" s="22">
        <f>Fuels!AC15</f>
        <v>8789</v>
      </c>
      <c r="AD46" s="22">
        <f>Fuels!AD15</f>
        <v>1037</v>
      </c>
    </row>
    <row r="47" spans="1:30" x14ac:dyDescent="0.25">
      <c r="A47" s="17" t="s">
        <v>22</v>
      </c>
      <c r="B47" s="17" t="s">
        <v>9</v>
      </c>
      <c r="C47" s="22">
        <f>Fuels!C16</f>
        <v>76</v>
      </c>
      <c r="D47" s="22">
        <f>Fuels!D16</f>
        <v>862</v>
      </c>
      <c r="E47" s="22">
        <f>Fuels!E16</f>
        <v>98</v>
      </c>
      <c r="F47" s="22">
        <f>Fuels!F16</f>
        <v>0</v>
      </c>
      <c r="G47" s="22">
        <f>Fuels!G16</f>
        <v>830</v>
      </c>
      <c r="H47" s="22">
        <f>Fuels!H16</f>
        <v>1694</v>
      </c>
      <c r="I47" s="22">
        <f>Fuels!I16</f>
        <v>121</v>
      </c>
      <c r="J47" s="22">
        <f>Fuels!J16</f>
        <v>86</v>
      </c>
      <c r="K47" s="22">
        <f>Fuels!K16</f>
        <v>1264</v>
      </c>
      <c r="L47" s="22">
        <f>Fuels!L16</f>
        <v>1557</v>
      </c>
      <c r="M47" s="22">
        <f>Fuels!M16</f>
        <v>738</v>
      </c>
      <c r="N47" s="22">
        <f>Fuels!N16</f>
        <v>0</v>
      </c>
      <c r="O47" s="22">
        <f>Fuels!O16</f>
        <v>47</v>
      </c>
      <c r="P47" s="22">
        <f>Fuels!P16</f>
        <v>4975</v>
      </c>
      <c r="Q47" s="22">
        <f>Fuels!Q16</f>
        <v>11188</v>
      </c>
      <c r="R47" s="22">
        <f>Fuels!R16</f>
        <v>20</v>
      </c>
      <c r="S47" s="22">
        <f>Fuels!S16</f>
        <v>1332</v>
      </c>
      <c r="T47" s="22">
        <f>Fuels!T16</f>
        <v>2398</v>
      </c>
      <c r="U47" s="22">
        <f>Fuels!U16</f>
        <v>2151</v>
      </c>
      <c r="V47" s="22">
        <f>Fuels!V16</f>
        <v>213</v>
      </c>
      <c r="W47" s="22">
        <f>Fuels!W16</f>
        <v>174</v>
      </c>
      <c r="X47" s="22">
        <f>Fuels!X16</f>
        <v>3860</v>
      </c>
      <c r="Y47" s="22">
        <f>Fuels!Y16</f>
        <v>807</v>
      </c>
      <c r="Z47" s="22">
        <f>Fuels!Z16</f>
        <v>5623</v>
      </c>
      <c r="AA47" s="22">
        <f>Fuels!AA16</f>
        <v>16901</v>
      </c>
      <c r="AB47" s="22">
        <f>Fuels!AB16</f>
        <v>12161</v>
      </c>
      <c r="AC47" s="22">
        <f>Fuels!AC16</f>
        <v>11165</v>
      </c>
      <c r="AD47" s="22">
        <f>Fuels!AD16</f>
        <v>10564</v>
      </c>
    </row>
    <row r="48" spans="1:30" x14ac:dyDescent="0.25">
      <c r="A48" s="17" t="s">
        <v>170</v>
      </c>
      <c r="B48" s="23"/>
      <c r="C48" s="14">
        <f>Fuels!C18</f>
        <v>0</v>
      </c>
      <c r="D48" s="14">
        <f>Fuels!D18</f>
        <v>0</v>
      </c>
      <c r="E48" s="14">
        <f>Fuels!E18</f>
        <v>0</v>
      </c>
      <c r="F48" s="14">
        <f>Fuels!F18</f>
        <v>0</v>
      </c>
      <c r="G48" s="14">
        <f>Fuels!G18</f>
        <v>0</v>
      </c>
      <c r="H48" s="14">
        <f>Fuels!H18</f>
        <v>0</v>
      </c>
      <c r="I48" s="14">
        <f>Fuels!I18</f>
        <v>0</v>
      </c>
      <c r="J48" s="14">
        <f>Fuels!J18</f>
        <v>0</v>
      </c>
      <c r="K48" s="14">
        <f>Fuels!K18</f>
        <v>0</v>
      </c>
      <c r="L48" s="14">
        <f>Fuels!L18</f>
        <v>0</v>
      </c>
      <c r="M48" s="14">
        <f>Fuels!M18</f>
        <v>0</v>
      </c>
      <c r="N48" s="14">
        <f>Fuels!N18</f>
        <v>0</v>
      </c>
      <c r="O48" s="14">
        <f>Fuels!O18</f>
        <v>0</v>
      </c>
      <c r="P48" s="14">
        <f>Fuels!P18</f>
        <v>0</v>
      </c>
      <c r="Q48" s="14">
        <f>Fuels!Q18</f>
        <v>0</v>
      </c>
      <c r="R48" s="14">
        <f>Fuels!R18</f>
        <v>0</v>
      </c>
      <c r="S48" s="14">
        <f>Fuels!S18</f>
        <v>0</v>
      </c>
      <c r="T48" s="14">
        <f>Fuels!T18</f>
        <v>0</v>
      </c>
      <c r="U48" s="14">
        <f>Fuels!U18</f>
        <v>0</v>
      </c>
      <c r="V48" s="14">
        <f>Fuels!V18</f>
        <v>0</v>
      </c>
      <c r="W48" s="14">
        <f>Fuels!W18</f>
        <v>0</v>
      </c>
      <c r="X48" s="14">
        <f>Fuels!X18</f>
        <v>0</v>
      </c>
      <c r="Y48" s="14">
        <f>Fuels!Y18</f>
        <v>845</v>
      </c>
      <c r="Z48" s="14">
        <f>Fuels!Z18</f>
        <v>586</v>
      </c>
      <c r="AA48" s="14">
        <f>Fuels!AA18</f>
        <v>532</v>
      </c>
      <c r="AB48" s="14">
        <f>Fuels!AB18</f>
        <v>862</v>
      </c>
      <c r="AC48" s="14">
        <f>Fuels!AC18</f>
        <v>813</v>
      </c>
      <c r="AD48" s="14">
        <f>Fuels!AD18</f>
        <v>624</v>
      </c>
    </row>
    <row r="49" spans="1:30" ht="25.5" x14ac:dyDescent="0.25">
      <c r="A49" s="17" t="str">
        <f>[1]Fuels!A19</f>
        <v>Low Complexity/Low Energy Use Refinery</v>
      </c>
      <c r="B49" s="23"/>
      <c r="C49" s="14">
        <f>Fuels!C19</f>
        <v>0</v>
      </c>
      <c r="D49" s="14">
        <f>Fuels!D19</f>
        <v>0</v>
      </c>
      <c r="E49" s="14">
        <f>Fuels!E19</f>
        <v>0</v>
      </c>
      <c r="F49" s="14">
        <f>Fuels!F19</f>
        <v>0</v>
      </c>
      <c r="G49" s="14">
        <f>Fuels!G19</f>
        <v>0</v>
      </c>
      <c r="H49" s="14">
        <f>Fuels!H19</f>
        <v>0</v>
      </c>
      <c r="I49" s="14">
        <f>Fuels!I19</f>
        <v>0</v>
      </c>
      <c r="J49" s="14">
        <f>Fuels!J19</f>
        <v>0</v>
      </c>
      <c r="K49" s="14">
        <f>Fuels!K19</f>
        <v>0</v>
      </c>
      <c r="L49" s="14">
        <f>Fuels!L19</f>
        <v>0</v>
      </c>
      <c r="M49" s="14">
        <f>Fuels!M19</f>
        <v>0</v>
      </c>
      <c r="N49" s="14">
        <f>Fuels!N19</f>
        <v>0</v>
      </c>
      <c r="O49" s="14">
        <f>Fuels!O19</f>
        <v>0</v>
      </c>
      <c r="P49" s="14">
        <f>Fuels!P19</f>
        <v>0</v>
      </c>
      <c r="Q49" s="14">
        <f>Fuels!Q19</f>
        <v>0</v>
      </c>
      <c r="R49" s="14">
        <f>Fuels!R19</f>
        <v>0</v>
      </c>
      <c r="S49" s="14">
        <f>Fuels!S19</f>
        <v>0</v>
      </c>
      <c r="T49" s="14">
        <f>Fuels!T19</f>
        <v>0</v>
      </c>
      <c r="U49" s="14">
        <f>Fuels!U19</f>
        <v>0</v>
      </c>
      <c r="V49" s="14">
        <f>Fuels!V19</f>
        <v>0</v>
      </c>
      <c r="W49" s="14">
        <f>Fuels!W19</f>
        <v>37942</v>
      </c>
      <c r="X49" s="14">
        <f>Fuels!X19</f>
        <v>38215</v>
      </c>
      <c r="Y49" s="14">
        <f>Fuels!Y19</f>
        <v>38997</v>
      </c>
      <c r="Z49" s="14">
        <f>Fuels!Z19</f>
        <v>38905</v>
      </c>
      <c r="AA49" s="14">
        <f>Fuels!AA19</f>
        <v>0</v>
      </c>
      <c r="AB49" s="14">
        <f>Fuels!AB19</f>
        <v>0</v>
      </c>
      <c r="AC49" s="14">
        <f>Fuels!AC19</f>
        <v>0</v>
      </c>
      <c r="AD49" s="14">
        <f>Fuels!AD19</f>
        <v>0</v>
      </c>
    </row>
    <row r="50" spans="1:30" x14ac:dyDescent="0.25">
      <c r="A50" s="17"/>
      <c r="B50" s="17"/>
    </row>
    <row r="51" spans="1:30" x14ac:dyDescent="0.25">
      <c r="A51" s="5" t="s">
        <v>184</v>
      </c>
      <c r="B51" s="15" t="s">
        <v>1</v>
      </c>
    </row>
    <row r="52" spans="1:30" x14ac:dyDescent="0.25">
      <c r="A52" s="16" t="s">
        <v>2</v>
      </c>
      <c r="B52" s="17" t="s">
        <v>3</v>
      </c>
      <c r="C52" s="14" t="s">
        <v>163</v>
      </c>
      <c r="D52" s="14" t="s">
        <v>5</v>
      </c>
      <c r="E52" s="14" t="s">
        <v>6</v>
      </c>
      <c r="F52" s="14" t="s">
        <v>7</v>
      </c>
      <c r="G52" s="14" t="s">
        <v>164</v>
      </c>
      <c r="H52" s="14" t="s">
        <v>5</v>
      </c>
      <c r="I52" s="14" t="s">
        <v>6</v>
      </c>
      <c r="J52" s="14" t="s">
        <v>7</v>
      </c>
      <c r="K52" s="14" t="s">
        <v>165</v>
      </c>
      <c r="L52" s="14" t="s">
        <v>5</v>
      </c>
      <c r="M52" s="14" t="s">
        <v>6</v>
      </c>
      <c r="N52" s="14" t="s">
        <v>7</v>
      </c>
      <c r="O52" s="14" t="s">
        <v>166</v>
      </c>
      <c r="P52" s="14" t="s">
        <v>5</v>
      </c>
      <c r="Q52" s="14" t="s">
        <v>6</v>
      </c>
      <c r="R52" s="14" t="s">
        <v>7</v>
      </c>
      <c r="S52" s="14" t="s">
        <v>167</v>
      </c>
      <c r="T52" s="14" t="s">
        <v>5</v>
      </c>
      <c r="U52" s="14" t="s">
        <v>6</v>
      </c>
      <c r="V52" s="14" t="s">
        <v>7</v>
      </c>
      <c r="W52" s="14" t="s">
        <v>168</v>
      </c>
      <c r="X52" s="14" t="s">
        <v>5</v>
      </c>
      <c r="Y52" s="14" t="s">
        <v>6</v>
      </c>
      <c r="Z52" s="14" t="s">
        <v>7</v>
      </c>
      <c r="AA52" s="14" t="s">
        <v>169</v>
      </c>
      <c r="AB52" s="14" t="s">
        <v>5</v>
      </c>
      <c r="AC52" s="14" t="s">
        <v>6</v>
      </c>
      <c r="AD52" s="14" t="s">
        <v>7</v>
      </c>
    </row>
    <row r="53" spans="1:30" x14ac:dyDescent="0.25">
      <c r="A53" s="16" t="s">
        <v>57</v>
      </c>
      <c r="B53" s="17" t="s">
        <v>9</v>
      </c>
      <c r="C53" s="24">
        <f>SUM(C41:C43)</f>
        <v>217913</v>
      </c>
      <c r="D53" s="24">
        <f t="shared" ref="D53:AC53" si="1">SUM(D41:D43)</f>
        <v>252550</v>
      </c>
      <c r="E53" s="24">
        <f t="shared" si="1"/>
        <v>282189</v>
      </c>
      <c r="F53" s="24">
        <f t="shared" si="1"/>
        <v>270901</v>
      </c>
      <c r="G53" s="24">
        <f t="shared" si="1"/>
        <v>261269</v>
      </c>
      <c r="H53" s="24">
        <f t="shared" si="1"/>
        <v>264615</v>
      </c>
      <c r="I53" s="24">
        <f t="shared" si="1"/>
        <v>358459</v>
      </c>
      <c r="J53" s="24">
        <f t="shared" si="1"/>
        <v>334751</v>
      </c>
      <c r="K53" s="24">
        <f t="shared" si="1"/>
        <v>446344</v>
      </c>
      <c r="L53" s="24">
        <f t="shared" si="1"/>
        <v>439633</v>
      </c>
      <c r="M53" s="24">
        <f t="shared" si="1"/>
        <v>586902</v>
      </c>
      <c r="N53" s="24">
        <f t="shared" si="1"/>
        <v>510999</v>
      </c>
      <c r="O53" s="24">
        <f t="shared" si="1"/>
        <v>459238</v>
      </c>
      <c r="P53" s="24">
        <f t="shared" si="1"/>
        <v>551332</v>
      </c>
      <c r="Q53" s="24">
        <f t="shared" si="1"/>
        <v>528433</v>
      </c>
      <c r="R53" s="24">
        <f t="shared" si="1"/>
        <v>491880</v>
      </c>
      <c r="S53" s="24">
        <f t="shared" si="1"/>
        <v>473209</v>
      </c>
      <c r="T53" s="24">
        <f t="shared" si="1"/>
        <v>504542</v>
      </c>
      <c r="U53" s="24">
        <f t="shared" si="1"/>
        <v>538519</v>
      </c>
      <c r="V53" s="24">
        <f t="shared" si="1"/>
        <v>608484</v>
      </c>
      <c r="W53" s="24">
        <f t="shared" si="1"/>
        <v>836350</v>
      </c>
      <c r="X53" s="24">
        <f t="shared" si="1"/>
        <v>857168</v>
      </c>
      <c r="Y53" s="24">
        <f t="shared" si="1"/>
        <v>919750</v>
      </c>
      <c r="Z53" s="24">
        <f t="shared" si="1"/>
        <v>906417</v>
      </c>
      <c r="AA53" s="24">
        <f t="shared" si="1"/>
        <v>782691</v>
      </c>
      <c r="AB53" s="24">
        <f t="shared" si="1"/>
        <v>856950</v>
      </c>
      <c r="AC53" s="24">
        <f t="shared" si="1"/>
        <v>931601</v>
      </c>
      <c r="AD53" s="24">
        <f t="shared" ref="AD53" si="2">SUM(AD41:AD43)</f>
        <v>916634</v>
      </c>
    </row>
    <row r="54" spans="1:30" x14ac:dyDescent="0.25">
      <c r="A54" s="16" t="s">
        <v>48</v>
      </c>
      <c r="B54" s="17" t="s">
        <v>9</v>
      </c>
      <c r="C54" s="24">
        <f>SUM(C39:C40)</f>
        <v>459</v>
      </c>
      <c r="D54" s="24">
        <f t="shared" ref="D54:AC54" si="3">SUM(D39:D40)</f>
        <v>1293</v>
      </c>
      <c r="E54" s="24">
        <f t="shared" si="3"/>
        <v>2455</v>
      </c>
      <c r="F54" s="24">
        <f t="shared" si="3"/>
        <v>3536</v>
      </c>
      <c r="G54" s="24">
        <f t="shared" si="3"/>
        <v>4519</v>
      </c>
      <c r="H54" s="24">
        <f t="shared" si="3"/>
        <v>5560</v>
      </c>
      <c r="I54" s="24">
        <f t="shared" si="3"/>
        <v>7294</v>
      </c>
      <c r="J54" s="24">
        <f t="shared" si="3"/>
        <v>9611</v>
      </c>
      <c r="K54" s="24">
        <f t="shared" si="3"/>
        <v>15051</v>
      </c>
      <c r="L54" s="24">
        <f t="shared" si="3"/>
        <v>19516</v>
      </c>
      <c r="M54" s="24">
        <f t="shared" si="3"/>
        <v>25039</v>
      </c>
      <c r="N54" s="24">
        <f t="shared" si="3"/>
        <v>34347</v>
      </c>
      <c r="O54" s="24">
        <f t="shared" si="3"/>
        <v>41753</v>
      </c>
      <c r="P54" s="24">
        <f t="shared" si="3"/>
        <v>51092</v>
      </c>
      <c r="Q54" s="24">
        <f t="shared" si="3"/>
        <v>59366</v>
      </c>
      <c r="R54" s="24">
        <f t="shared" si="3"/>
        <v>69119</v>
      </c>
      <c r="S54" s="24">
        <f t="shared" si="3"/>
        <v>73708</v>
      </c>
      <c r="T54" s="24">
        <f t="shared" si="3"/>
        <v>78072</v>
      </c>
      <c r="U54" s="24">
        <f t="shared" si="3"/>
        <v>91036</v>
      </c>
      <c r="V54" s="24">
        <f t="shared" si="3"/>
        <v>94924</v>
      </c>
      <c r="W54" s="24">
        <f t="shared" si="3"/>
        <v>207546</v>
      </c>
      <c r="X54" s="24">
        <f t="shared" si="3"/>
        <v>217192</v>
      </c>
      <c r="Y54" s="24">
        <f t="shared" si="3"/>
        <v>226683</v>
      </c>
      <c r="Z54" s="24">
        <f t="shared" si="3"/>
        <v>258385</v>
      </c>
      <c r="AA54" s="24">
        <f t="shared" si="3"/>
        <v>292620</v>
      </c>
      <c r="AB54" s="24">
        <f t="shared" si="3"/>
        <v>295974</v>
      </c>
      <c r="AC54" s="24">
        <f t="shared" si="3"/>
        <v>303385</v>
      </c>
      <c r="AD54" s="24">
        <f t="shared" ref="AD54" si="4">SUM(AD39:AD40)</f>
        <v>324060</v>
      </c>
    </row>
    <row r="55" spans="1:30" x14ac:dyDescent="0.25">
      <c r="A55" s="16" t="s">
        <v>24</v>
      </c>
      <c r="B55" s="17" t="s">
        <v>9</v>
      </c>
      <c r="C55" s="24">
        <f>SUM(C36:C37)</f>
        <v>39934</v>
      </c>
      <c r="D55" s="24">
        <f t="shared" ref="D55:AC55" si="5">SUM(D36:D37)</f>
        <v>42169</v>
      </c>
      <c r="E55" s="24">
        <f t="shared" si="5"/>
        <v>41443</v>
      </c>
      <c r="F55" s="24">
        <f t="shared" si="5"/>
        <v>40844</v>
      </c>
      <c r="G55" s="24">
        <f t="shared" si="5"/>
        <v>40226</v>
      </c>
      <c r="H55" s="24">
        <f t="shared" si="5"/>
        <v>43158</v>
      </c>
      <c r="I55" s="24">
        <f t="shared" si="5"/>
        <v>49942</v>
      </c>
      <c r="J55" s="24">
        <f t="shared" si="5"/>
        <v>49844</v>
      </c>
      <c r="K55" s="24">
        <f t="shared" si="5"/>
        <v>59246</v>
      </c>
      <c r="L55" s="24">
        <f t="shared" si="5"/>
        <v>58052</v>
      </c>
      <c r="M55" s="24">
        <f t="shared" si="5"/>
        <v>50834</v>
      </c>
      <c r="N55" s="24">
        <f t="shared" si="5"/>
        <v>53816</v>
      </c>
      <c r="O55" s="24">
        <f t="shared" si="5"/>
        <v>57704</v>
      </c>
      <c r="P55" s="24">
        <f t="shared" si="5"/>
        <v>70435</v>
      </c>
      <c r="Q55" s="24">
        <f t="shared" si="5"/>
        <v>60886</v>
      </c>
      <c r="R55" s="24">
        <f t="shared" si="5"/>
        <v>58340</v>
      </c>
      <c r="S55" s="24">
        <f t="shared" si="5"/>
        <v>54423</v>
      </c>
      <c r="T55" s="24">
        <f t="shared" si="5"/>
        <v>43984</v>
      </c>
      <c r="U55" s="24">
        <f t="shared" si="5"/>
        <v>42638</v>
      </c>
      <c r="V55" s="24">
        <f t="shared" si="5"/>
        <v>40464</v>
      </c>
      <c r="W55" s="24">
        <f t="shared" si="5"/>
        <v>39883</v>
      </c>
      <c r="X55" s="24">
        <f t="shared" si="5"/>
        <v>41523</v>
      </c>
      <c r="Y55" s="24">
        <f t="shared" si="5"/>
        <v>40001</v>
      </c>
      <c r="Z55" s="24">
        <f t="shared" si="5"/>
        <v>37812</v>
      </c>
      <c r="AA55" s="24">
        <f t="shared" si="5"/>
        <v>16032</v>
      </c>
      <c r="AB55" s="24">
        <f t="shared" si="5"/>
        <v>14344</v>
      </c>
      <c r="AC55" s="24">
        <f t="shared" si="5"/>
        <v>14351</v>
      </c>
      <c r="AD55" s="24">
        <f t="shared" ref="AD55" si="6">SUM(AD36:AD37)</f>
        <v>14592</v>
      </c>
    </row>
    <row r="56" spans="1:30" x14ac:dyDescent="0.25">
      <c r="A56" s="16" t="s">
        <v>25</v>
      </c>
      <c r="B56" s="17" t="s">
        <v>9</v>
      </c>
      <c r="C56" s="24">
        <f>SUM(C34:C35)</f>
        <v>2212</v>
      </c>
      <c r="D56" s="24">
        <f t="shared" ref="D56:AC56" si="7">SUM(D34:D35)</f>
        <v>3069</v>
      </c>
      <c r="E56" s="24">
        <f t="shared" si="7"/>
        <v>4960</v>
      </c>
      <c r="F56" s="24">
        <f t="shared" si="7"/>
        <v>4474</v>
      </c>
      <c r="G56" s="24">
        <f t="shared" si="7"/>
        <v>4367</v>
      </c>
      <c r="H56" s="24">
        <f t="shared" si="7"/>
        <v>4221</v>
      </c>
      <c r="I56" s="24">
        <f t="shared" si="7"/>
        <v>3577</v>
      </c>
      <c r="J56" s="24">
        <f t="shared" si="7"/>
        <v>2680</v>
      </c>
      <c r="K56" s="24">
        <f t="shared" si="7"/>
        <v>4240</v>
      </c>
      <c r="L56" s="24">
        <f t="shared" si="7"/>
        <v>5180</v>
      </c>
      <c r="M56" s="24">
        <f t="shared" si="7"/>
        <v>49115</v>
      </c>
      <c r="N56" s="24">
        <f t="shared" si="7"/>
        <v>39534</v>
      </c>
      <c r="O56" s="24">
        <f t="shared" si="7"/>
        <v>41704</v>
      </c>
      <c r="P56" s="24">
        <f t="shared" si="7"/>
        <v>37832</v>
      </c>
      <c r="Q56" s="24">
        <f t="shared" si="7"/>
        <v>72480</v>
      </c>
      <c r="R56" s="24">
        <f t="shared" si="7"/>
        <v>87230</v>
      </c>
      <c r="S56" s="24">
        <f t="shared" si="7"/>
        <v>101324</v>
      </c>
      <c r="T56" s="24">
        <f t="shared" si="7"/>
        <v>150581</v>
      </c>
      <c r="U56" s="24">
        <f t="shared" si="7"/>
        <v>172350</v>
      </c>
      <c r="V56" s="24">
        <f t="shared" si="7"/>
        <v>175955</v>
      </c>
      <c r="W56" s="24">
        <f t="shared" si="7"/>
        <v>190635</v>
      </c>
      <c r="X56" s="24">
        <f t="shared" si="7"/>
        <v>196874</v>
      </c>
      <c r="Y56" s="24">
        <f t="shared" si="7"/>
        <v>154994</v>
      </c>
      <c r="Z56" s="24">
        <f t="shared" si="7"/>
        <v>150891</v>
      </c>
      <c r="AA56" s="24">
        <f t="shared" si="7"/>
        <v>136639</v>
      </c>
      <c r="AB56" s="24">
        <f t="shared" si="7"/>
        <v>173392</v>
      </c>
      <c r="AC56" s="24">
        <f t="shared" si="7"/>
        <v>185167</v>
      </c>
      <c r="AD56" s="24">
        <f t="shared" ref="AD56" si="8">SUM(AD34:AD35)</f>
        <v>185603</v>
      </c>
    </row>
    <row r="57" spans="1:30" x14ac:dyDescent="0.25">
      <c r="A57" s="16" t="s">
        <v>19</v>
      </c>
      <c r="B57" s="17" t="s">
        <v>9</v>
      </c>
      <c r="C57" s="24">
        <f>C44</f>
        <v>12300</v>
      </c>
      <c r="D57" s="24">
        <f t="shared" ref="D57:AC58" si="9">D44</f>
        <v>21555</v>
      </c>
      <c r="E57" s="24">
        <f t="shared" si="9"/>
        <v>22424</v>
      </c>
      <c r="F57" s="24">
        <f t="shared" si="9"/>
        <v>27988</v>
      </c>
      <c r="G57" s="24">
        <f t="shared" si="9"/>
        <v>35382</v>
      </c>
      <c r="H57" s="24">
        <f t="shared" si="9"/>
        <v>41919</v>
      </c>
      <c r="I57" s="24">
        <f t="shared" si="9"/>
        <v>34052</v>
      </c>
      <c r="J57" s="24">
        <f t="shared" si="9"/>
        <v>37994</v>
      </c>
      <c r="K57" s="24">
        <f t="shared" si="9"/>
        <v>47386</v>
      </c>
      <c r="L57" s="24">
        <f t="shared" si="9"/>
        <v>123072</v>
      </c>
      <c r="M57" s="24">
        <f t="shared" si="9"/>
        <v>130475</v>
      </c>
      <c r="N57" s="24">
        <f t="shared" si="9"/>
        <v>265737</v>
      </c>
      <c r="O57" s="24">
        <f t="shared" si="9"/>
        <v>169218</v>
      </c>
      <c r="P57" s="24">
        <f t="shared" si="9"/>
        <v>183308</v>
      </c>
      <c r="Q57" s="24">
        <f t="shared" si="9"/>
        <v>154934</v>
      </c>
      <c r="R57" s="24">
        <f t="shared" si="9"/>
        <v>210540</v>
      </c>
      <c r="S57" s="24">
        <f t="shared" si="9"/>
        <v>195615</v>
      </c>
      <c r="T57" s="24">
        <f t="shared" si="9"/>
        <v>287973</v>
      </c>
      <c r="U57" s="24">
        <f t="shared" si="9"/>
        <v>364501</v>
      </c>
      <c r="V57" s="24">
        <f t="shared" si="9"/>
        <v>365821</v>
      </c>
      <c r="W57" s="24">
        <f t="shared" si="9"/>
        <v>322607</v>
      </c>
      <c r="X57" s="24">
        <f t="shared" si="9"/>
        <v>392318</v>
      </c>
      <c r="Y57" s="24">
        <f t="shared" si="9"/>
        <v>470922</v>
      </c>
      <c r="Z57" s="24">
        <f t="shared" si="9"/>
        <v>550936</v>
      </c>
      <c r="AA57" s="24">
        <f t="shared" si="9"/>
        <v>310822</v>
      </c>
      <c r="AB57" s="24">
        <f t="shared" si="9"/>
        <v>327904</v>
      </c>
      <c r="AC57" s="24">
        <f t="shared" si="9"/>
        <v>393493</v>
      </c>
      <c r="AD57" s="24">
        <f t="shared" ref="AD57" si="10">AD44</f>
        <v>359951</v>
      </c>
    </row>
    <row r="58" spans="1:30" x14ac:dyDescent="0.25">
      <c r="A58" s="16" t="s">
        <v>171</v>
      </c>
      <c r="B58" s="17" t="s">
        <v>9</v>
      </c>
      <c r="C58" s="24">
        <f>C45</f>
        <v>3070</v>
      </c>
      <c r="D58" s="24">
        <f t="shared" si="9"/>
        <v>3368</v>
      </c>
      <c r="E58" s="24">
        <f t="shared" si="9"/>
        <v>4362</v>
      </c>
      <c r="F58" s="24">
        <f t="shared" si="9"/>
        <v>6220</v>
      </c>
      <c r="G58" s="24">
        <f t="shared" si="9"/>
        <v>6701</v>
      </c>
      <c r="H58" s="24">
        <f t="shared" si="9"/>
        <v>6804</v>
      </c>
      <c r="I58" s="24">
        <f t="shared" si="9"/>
        <v>7938</v>
      </c>
      <c r="J58" s="24">
        <f t="shared" si="9"/>
        <v>51216</v>
      </c>
      <c r="K58" s="24">
        <f t="shared" si="9"/>
        <v>64445</v>
      </c>
      <c r="L58" s="24">
        <f t="shared" si="9"/>
        <v>178293</v>
      </c>
      <c r="M58" s="24">
        <f t="shared" si="9"/>
        <v>288998</v>
      </c>
      <c r="N58" s="24">
        <f t="shared" si="9"/>
        <v>258193</v>
      </c>
      <c r="O58" s="24">
        <f t="shared" si="9"/>
        <v>192407</v>
      </c>
      <c r="P58" s="24">
        <f t="shared" si="9"/>
        <v>211004</v>
      </c>
      <c r="Q58" s="24">
        <f t="shared" si="9"/>
        <v>260522</v>
      </c>
      <c r="R58" s="24">
        <f t="shared" si="9"/>
        <v>181046</v>
      </c>
      <c r="S58" s="24">
        <f t="shared" si="9"/>
        <v>204352</v>
      </c>
      <c r="T58" s="24">
        <f t="shared" si="9"/>
        <v>240167</v>
      </c>
      <c r="U58" s="24">
        <f t="shared" si="9"/>
        <v>298591</v>
      </c>
      <c r="V58" s="24">
        <f t="shared" si="9"/>
        <v>295061</v>
      </c>
      <c r="W58" s="24">
        <f t="shared" si="9"/>
        <v>274568</v>
      </c>
      <c r="X58" s="24">
        <f t="shared" si="9"/>
        <v>670559</v>
      </c>
      <c r="Y58" s="24">
        <f t="shared" si="9"/>
        <v>577586</v>
      </c>
      <c r="Z58" s="24">
        <f t="shared" si="9"/>
        <v>718504</v>
      </c>
      <c r="AA58" s="24">
        <f t="shared" si="9"/>
        <v>610652</v>
      </c>
      <c r="AB58" s="24">
        <f t="shared" si="9"/>
        <v>835625</v>
      </c>
      <c r="AC58" s="24">
        <f t="shared" si="9"/>
        <v>844159</v>
      </c>
      <c r="AD58" s="24">
        <f t="shared" ref="AD58" si="11">AD45</f>
        <v>676294</v>
      </c>
    </row>
    <row r="59" spans="1:30" ht="75" x14ac:dyDescent="0.25">
      <c r="A59" s="16" t="s">
        <v>179</v>
      </c>
      <c r="B59" s="17" t="s">
        <v>9</v>
      </c>
      <c r="C59" s="24">
        <f>SUM(C38,C46:C49)</f>
        <v>76</v>
      </c>
      <c r="D59" s="24">
        <f t="shared" ref="D59:AC59" si="12">SUM(D38,D46:D49)</f>
        <v>1415</v>
      </c>
      <c r="E59" s="24">
        <f t="shared" si="12"/>
        <v>1343</v>
      </c>
      <c r="F59" s="24">
        <f t="shared" si="12"/>
        <v>184</v>
      </c>
      <c r="G59" s="24">
        <f t="shared" si="12"/>
        <v>993</v>
      </c>
      <c r="H59" s="24">
        <f t="shared" si="12"/>
        <v>2621</v>
      </c>
      <c r="I59" s="24">
        <f t="shared" si="12"/>
        <v>123</v>
      </c>
      <c r="J59" s="24">
        <f t="shared" si="12"/>
        <v>86</v>
      </c>
      <c r="K59" s="24">
        <f t="shared" si="12"/>
        <v>3774</v>
      </c>
      <c r="L59" s="24">
        <f t="shared" si="12"/>
        <v>4220</v>
      </c>
      <c r="M59" s="24">
        <f t="shared" si="12"/>
        <v>806</v>
      </c>
      <c r="N59" s="24">
        <f t="shared" si="12"/>
        <v>488</v>
      </c>
      <c r="O59" s="24">
        <f t="shared" si="12"/>
        <v>1109</v>
      </c>
      <c r="P59" s="24">
        <f t="shared" si="12"/>
        <v>6819</v>
      </c>
      <c r="Q59" s="24">
        <f t="shared" si="12"/>
        <v>12025</v>
      </c>
      <c r="R59" s="24">
        <f t="shared" si="12"/>
        <v>37</v>
      </c>
      <c r="S59" s="24">
        <f t="shared" si="12"/>
        <v>4617</v>
      </c>
      <c r="T59" s="24">
        <f t="shared" si="12"/>
        <v>2664</v>
      </c>
      <c r="U59" s="24">
        <f t="shared" si="12"/>
        <v>4359</v>
      </c>
      <c r="V59" s="24">
        <f t="shared" si="12"/>
        <v>1696</v>
      </c>
      <c r="W59" s="24">
        <f t="shared" si="12"/>
        <v>38980</v>
      </c>
      <c r="X59" s="24">
        <f t="shared" si="12"/>
        <v>51284</v>
      </c>
      <c r="Y59" s="24">
        <f t="shared" si="12"/>
        <v>58001</v>
      </c>
      <c r="Z59" s="24">
        <f t="shared" si="12"/>
        <v>45118</v>
      </c>
      <c r="AA59" s="24">
        <f t="shared" si="12"/>
        <v>29598</v>
      </c>
      <c r="AB59" s="24">
        <f t="shared" si="12"/>
        <v>50487</v>
      </c>
      <c r="AC59" s="24">
        <f t="shared" si="12"/>
        <v>21737</v>
      </c>
      <c r="AD59" s="24">
        <f>SUM(AD38,AD46:AD49)</f>
        <v>13309</v>
      </c>
    </row>
  </sheetData>
  <mergeCells count="6">
    <mergeCell ref="W2:Z2"/>
    <mergeCell ref="C2:F2"/>
    <mergeCell ref="G2:J2"/>
    <mergeCell ref="K2:N2"/>
    <mergeCell ref="O2:R2"/>
    <mergeCell ref="S2: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5</vt:i4>
      </vt:variant>
    </vt:vector>
  </HeadingPairs>
  <TitlesOfParts>
    <vt:vector size="5" baseType="lpstr">
      <vt:lpstr>Notes</vt:lpstr>
      <vt:lpstr>Fuels</vt:lpstr>
      <vt:lpstr>Feedstock</vt:lpstr>
      <vt:lpstr>Graphs</vt:lpstr>
      <vt:lpstr>Graph Data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2018-04-09T21:54:23Z</dcterms:created>
  <dcterms:modified xsi:type="dcterms:W3CDTF">2018-04-25T23:17:52Z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