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36" yWindow="64141" windowWidth="15480" windowHeight="11640" tabRatio="684" firstSheet="1" activeTab="1"/>
  </bookViews>
  <sheets>
    <sheet name="CB_DATA_" sheetId="1" state="veryHidden" r:id="rId1"/>
    <sheet name="Overview" sheetId="2" r:id="rId2"/>
    <sheet name="Scenario Comparison" sheetId="3" r:id="rId3"/>
    <sheet name="Scenario A" sheetId="4" r:id="rId4"/>
    <sheet name="Scenario B" sheetId="5" r:id="rId5"/>
    <sheet name="Scenario C" sheetId="6" r:id="rId6"/>
    <sheet name="Scenario D" sheetId="7" r:id="rId7"/>
    <sheet name="Amortization table" sheetId="8" r:id="rId8"/>
    <sheet name="Carbon" sheetId="9" r:id="rId9"/>
    <sheet name="Factors" sheetId="10" r:id="rId10"/>
    <sheet name="Corn" sheetId="11" r:id="rId11"/>
  </sheets>
  <definedNames>
    <definedName name="AcrePerHa">'Factors'!$B$8</definedName>
    <definedName name="AcresPerHectare">#REF!</definedName>
    <definedName name="AreaPercentStdev">'Amortization table'!#REF!</definedName>
    <definedName name="AreaPercentStdevFAPRI">'Amortization table'!#REF!</definedName>
    <definedName name="BtuPerMJ">'Factors'!$B$4</definedName>
    <definedName name="CB_0098e771412448a2a21ae2d83b86373d" localSheetId="8" hidden="1">'Carbon'!$K$60</definedName>
    <definedName name="CB_01651a3ab3ba44a6956e6c25ff2ba7b6" localSheetId="8" hidden="1">'Carbon'!$D$67</definedName>
    <definedName name="CB_0218c4d508c54cf39094495b9ba25573" localSheetId="8" hidden="1">'Carbon'!$G$27</definedName>
    <definedName name="CB_02dab6828e1f4e5491e6fbbacf6c6094" localSheetId="8" hidden="1">'Carbon'!$F$40</definedName>
    <definedName name="CB_041c50e26e5a45ebaae696356a0b10e5" localSheetId="8" hidden="1">'Carbon'!$F$44</definedName>
    <definedName name="CB_0479a59905934a06930a3cbebc20f7be" localSheetId="8" hidden="1">'Carbon'!$N$20</definedName>
    <definedName name="CB_05ad70b14221405ba44b92f1cb688190" localSheetId="8" hidden="1">'Carbon'!$H$41</definedName>
    <definedName name="CB_0607f1ea8fb840f58b82b98118e0bd04" localSheetId="8" hidden="1">'Carbon'!$L$26</definedName>
    <definedName name="CB_064e9272656b4482bc138d9bc4013011" localSheetId="8" hidden="1">'Carbon'!$H$55</definedName>
    <definedName name="CB_06e900b58af74d58b24cee9f9c15b4bd" localSheetId="8" hidden="1">'Carbon'!$G$53</definedName>
    <definedName name="CB_079c75eee6cd49b5a29634769beec2c7" localSheetId="8" hidden="1">'Carbon'!$F$59</definedName>
    <definedName name="CB_07f7ed1f4bdd43ed955efd431ac8602b" localSheetId="8" hidden="1">'Carbon'!$H$15</definedName>
    <definedName name="CB_0a85c3ea7dba442981a943f074b2f678" localSheetId="8" hidden="1">'Carbon'!$G$35</definedName>
    <definedName name="CB_0b10579cd5cc43998b1f696a360c5842" localSheetId="8" hidden="1">'Carbon'!$L$52</definedName>
    <definedName name="CB_0bbb21ab2b2f4488a5cd88b7b5127991" localSheetId="3" hidden="1">'Scenario A'!$B$25</definedName>
    <definedName name="CB_0bbb21ab2b2f4488a5cd88b7b5127991" localSheetId="6" hidden="1">'Scenario D'!$B$25</definedName>
    <definedName name="CB_0c11f943825640228adb56f6c6876db5" localSheetId="8" hidden="1">'Carbon'!$L$44</definedName>
    <definedName name="CB_0c4ad3205e554898a1d19ba2f67f3364" localSheetId="8" hidden="1">'Carbon'!$G$26</definedName>
    <definedName name="CB_0def9e43b13d4f95833f976c390536be" localSheetId="8" hidden="1">'Carbon'!$N$59</definedName>
    <definedName name="CB_0ed1874e94ea43be948bc5a6c8e9af25" localSheetId="8" hidden="1">'Carbon'!$G$9</definedName>
    <definedName name="CB_0f8a8910c617416bb1dd259ea15f3b79" localSheetId="8" hidden="1">'Carbon'!$H$34</definedName>
    <definedName name="CB_10d2024dbe784121a98558ec135b4198" localSheetId="8" hidden="1">'Carbon'!$N$26</definedName>
    <definedName name="CB_11927eacf09545e68a757a415ad452e9" localSheetId="8" hidden="1">'Carbon'!$N$14</definedName>
    <definedName name="CB_122e67bad81b44fea36916d11821317e" localSheetId="3" hidden="1">'Scenario A'!$B$19</definedName>
    <definedName name="CB_122e67bad81b44fea36916d11821317e" localSheetId="6" hidden="1">'Scenario D'!$B$19</definedName>
    <definedName name="CB_129863be30cf4ec9890cf74f440f1602" localSheetId="7" hidden="1">'Amortization table'!#REF!</definedName>
    <definedName name="CB_12c6d29efb1b49b9a6479409370c5bd6" localSheetId="8" hidden="1">'Carbon'!$N$40</definedName>
    <definedName name="CB_169b16961bd94d238852f58124c4a5d5" localSheetId="8" hidden="1">'Carbon'!$K$51</definedName>
    <definedName name="CB_17440842e75440d4a84ad1195637a6c4" localSheetId="5" hidden="1">'Scenario C'!$B$22</definedName>
    <definedName name="CB_17a981c38e5549cc8d85c5ee83590c15" localSheetId="5" hidden="1">'Scenario C'!$B$21</definedName>
    <definedName name="CB_17fbddb27f534ec0b8de8a5ecf555a65" localSheetId="8" hidden="1">'Carbon'!$K$44</definedName>
    <definedName name="CB_1911462471604ab4adf2cfa8dae96d25" localSheetId="8" hidden="1">'Carbon'!$K$65</definedName>
    <definedName name="CB_198e018a48d84985befa07a29776a42e" localSheetId="8" hidden="1">'Carbon'!$N$43</definedName>
    <definedName name="CB_1b6addb2daf14a059b1beb5bbbf82c5e" localSheetId="8" hidden="1">'Carbon'!$G$42</definedName>
    <definedName name="CB_1c07e973c185498b8bd1c3e17be454ee" localSheetId="8" hidden="1">'Carbon'!$D$58</definedName>
    <definedName name="CB_1c72dd0714b3486b8d8d8032efa72895" localSheetId="8" hidden="1">'Carbon'!$L$50</definedName>
    <definedName name="CB_1c8d35c90eb34f33b98643a150a84cdc" localSheetId="0" hidden="1">#N/A</definedName>
    <definedName name="CB_1e1284a8f018420eadf8a2f5765b531c" localSheetId="3" hidden="1">'Scenario A'!$B$20</definedName>
    <definedName name="CB_1e1284a8f018420eadf8a2f5765b531c" localSheetId="6" hidden="1">'Scenario D'!$B$20</definedName>
    <definedName name="CB_1ebd9401ace84dd098d6b6de46d35156" localSheetId="8" hidden="1">'Carbon'!$D$9</definedName>
    <definedName name="CB_1ffc318c861c44b88e7fe78aa67c3def" localSheetId="4" hidden="1">'Scenario B'!$B$27</definedName>
    <definedName name="CB_20a738d0e91f4a55a4d698e497b923f9" localSheetId="8" hidden="1">'Carbon'!$G$5</definedName>
    <definedName name="CB_21902d8bdb984fe9b920fca6e4ec0006" localSheetId="8" hidden="1">'Carbon'!$K$53</definedName>
    <definedName name="CB_2218ae43f3614bd595f0648221528b96" localSheetId="8" hidden="1">'Carbon'!$F$5</definedName>
    <definedName name="CB_221cf01c993c45309c947a766dad10e4" localSheetId="8" hidden="1">'Carbon'!$H$16</definedName>
    <definedName name="CB_231ba5c978df40138698db4a59bdfbf3" localSheetId="8" hidden="1">'Carbon'!$K$55</definedName>
    <definedName name="CB_23d726b433ef43ff81625b174e9dfa0e" localSheetId="7" hidden="1">'Amortization table'!#REF!</definedName>
    <definedName name="CB_247f270ff41c4a3a8b392e5a5fee154b" localSheetId="3" hidden="1">'Scenario A'!$B$23</definedName>
    <definedName name="CB_247f270ff41c4a3a8b392e5a5fee154b" localSheetId="6" hidden="1">'Scenario D'!$B$23</definedName>
    <definedName name="CB_275de57983df49ba828b8150a180c6e0" localSheetId="3" hidden="1">'Scenario A'!$B$27</definedName>
    <definedName name="CB_275de57983df49ba828b8150a180c6e0" localSheetId="6" hidden="1">'Scenario D'!$B$27</definedName>
    <definedName name="CB_28788946579644c1ac815e58d5e2c12b" localSheetId="8" hidden="1">'Carbon'!$L$19</definedName>
    <definedName name="CB_29d57c3ec31e4f0f9c8630924ff8d9f7" localSheetId="8" hidden="1">'Carbon'!$K$58</definedName>
    <definedName name="CB_2a45ad57681e418896e55fa4c6306b32" localSheetId="8" hidden="1">'Carbon'!$H$36</definedName>
    <definedName name="CB_2cd303f42d7e4e34895397443a774381" localSheetId="8" hidden="1">'Carbon'!$D$60</definedName>
    <definedName name="CB_2cdec47ed5d64216bcc8872ce12b64f4" localSheetId="8" hidden="1">'Carbon'!$H$66</definedName>
    <definedName name="CB_2d13561ee8394c47b8ebb758ee74a21b" localSheetId="8" hidden="1">'Carbon'!$L$33</definedName>
    <definedName name="CB_2d6c2ea6d14e4eeead5016cfa3179183" localSheetId="8" hidden="1">'Carbon'!$D$46</definedName>
    <definedName name="CB_2e10c8c11b5b4e499f63f55cd40bce20" localSheetId="8" hidden="1">'Carbon'!$D$52</definedName>
    <definedName name="CB_2eb029d85ebe4834ab65b8a4bdbc4bd9" localSheetId="5" hidden="1">'Scenario C'!$B$25</definedName>
    <definedName name="CB_2ec8c73559c04db5aa10ea4bc36c625d" localSheetId="7" hidden="1">'Amortization table'!#REF!</definedName>
    <definedName name="CB_2f1cca74ce404cd69d08ea4075cef9b8" localSheetId="8" hidden="1">'Carbon'!$N$21</definedName>
    <definedName name="CB_30de712aa87248509057b260b3d0c1a5" localSheetId="8" hidden="1">'Carbon'!$D$53</definedName>
    <definedName name="CB_31f5024755c5471a85142d61845fd497" localSheetId="8" hidden="1">'Carbon'!$F$28</definedName>
    <definedName name="CB_33ee2d33c64b4c53b7a8e1ec00f7eaf8" localSheetId="8" hidden="1">'Carbon'!$L$63</definedName>
    <definedName name="CB_34d3cc7545a3419c8bc4de5328a4ee26" localSheetId="8" hidden="1">'Carbon'!$F$7</definedName>
    <definedName name="CB_3666fec30f7542868b8b50a3eeb47c13" localSheetId="8" hidden="1">'Carbon'!$G$12</definedName>
    <definedName name="CB_36b99277c1f544fdae0deb2929ae7537" localSheetId="8" hidden="1">'Carbon'!$H$52</definedName>
    <definedName name="CB_3717ec9e5aa14b8ea8d9314efc52f65b" localSheetId="8" hidden="1">'Carbon'!$H$49</definedName>
    <definedName name="CB_37519cbc73a24c93ab99cb3f7f6d2d72" localSheetId="8" hidden="1">'Carbon'!$L$40</definedName>
    <definedName name="CB_38eaf4055b084e04863ae15dab803975" localSheetId="8" hidden="1">'Carbon'!$H$45</definedName>
    <definedName name="CB_390d3029f19645619c33809a51e0cfc5" localSheetId="8" hidden="1">'Carbon'!$D$63</definedName>
    <definedName name="CB_3acd569c257b48fc82f30b87053931ef" localSheetId="8" hidden="1">'Carbon'!$K$6</definedName>
    <definedName name="CB_3b40992455cc481cbcd04576961f3ad3" localSheetId="8" hidden="1">'Carbon'!$F$13</definedName>
    <definedName name="CB_3b4835f211d14552997a2be495dbb1ed" localSheetId="8" hidden="1">'Carbon'!$H$46</definedName>
    <definedName name="CB_3b5d815d73744cc8a5ed97f1a716eefc" localSheetId="8" hidden="1">'Carbon'!$G$20</definedName>
    <definedName name="CB_3d78a3e91d52497a98baae9190496bcb" localSheetId="8" hidden="1">'Carbon'!$K$50</definedName>
    <definedName name="CB_3e3ace1b4bd54a2fbb71adde18d984b3" localSheetId="8" hidden="1">'Carbon'!$K$23</definedName>
    <definedName name="CB_3ef0e332694f45f59ed6e112be5637bf" localSheetId="8" hidden="1">'Carbon'!$L$58</definedName>
    <definedName name="CB_401ea774c0124f4cb3d98ca73eb4b3e1" localSheetId="8" hidden="1">'Carbon'!$G$41</definedName>
    <definedName name="CB_40668b55f6154517ac2b45ac884426bf" localSheetId="8" hidden="1">'Carbon'!$F$8</definedName>
    <definedName name="CB_426820c59ecf421fa997bce181aad7cb" localSheetId="8" hidden="1">'Carbon'!$D$20</definedName>
    <definedName name="CB_42b30b868a0b4562b8937048b0ede2ca" localSheetId="8" hidden="1">'Carbon'!$K$15</definedName>
    <definedName name="CB_430ee21687ba44cd93b55f8993c3edeb" localSheetId="8" hidden="1">'Carbon'!$D$15</definedName>
    <definedName name="CB_434ac63313154cd88c155ae7e9d35dab" localSheetId="8" hidden="1">'Carbon'!$G$66</definedName>
    <definedName name="CB_43fa74ea2f7f48fe8de5e5e56e222e20" localSheetId="8" hidden="1">'Carbon'!$G$50</definedName>
    <definedName name="CB_450095ad370645fc955eaeefa66cc11e" localSheetId="8" hidden="1">'Carbon'!$H$29</definedName>
    <definedName name="CB_45494ff929d448ce91a46e5aaebe51a8" localSheetId="8" hidden="1">'Carbon'!$D$7</definedName>
    <definedName name="CB_458147e8837d4eec99559d63d91db33f" localSheetId="8" hidden="1">'Carbon'!$G$59</definedName>
    <definedName name="CB_47b8b32604dd4d769b7db94d77402734" localSheetId="8" hidden="1">'Carbon'!$F$6</definedName>
    <definedName name="CB_489ddd13296c4ad9a5955a460f953d04" localSheetId="8" hidden="1">'Carbon'!$H$27</definedName>
    <definedName name="CB_49362abebbe34c4283065eb9b13467d3" localSheetId="8" hidden="1">'Carbon'!$K$19</definedName>
    <definedName name="CB_49a9a29a5e314dfca4e0f8897b951c7c" localSheetId="8" hidden="1">'Carbon'!$H$14</definedName>
    <definedName name="CB_4a2b35854a974c86adcdb7775804237e" localSheetId="8" hidden="1">'Carbon'!$G$45</definedName>
    <definedName name="CB_4ac4c99dae6e4ed8a7d54fdfee8d98d9" localSheetId="8" hidden="1">'Carbon'!$G$13</definedName>
    <definedName name="CB_4ad9922d7355402d8b16e3d1786d0976" localSheetId="8" hidden="1">'Carbon'!$K$36</definedName>
    <definedName name="CB_4b268f9dcd7d4588b7cdf6876e1d3976" localSheetId="8" hidden="1">'Carbon'!$G$7</definedName>
    <definedName name="CB_4c980d4035fd4af189d5cc903d747269" localSheetId="8" hidden="1">'Carbon'!$H$28</definedName>
    <definedName name="CB_4ed58f285cc044868e1b983f5fb8d1fa" localSheetId="8" hidden="1">'Carbon'!$H$67</definedName>
    <definedName name="CB_5059293fd07242459b5869ed3759d312" localSheetId="8" hidden="1">'Carbon'!$G$34</definedName>
    <definedName name="CB_5177afce700346d49ab626078274965b" localSheetId="8" hidden="1">'Carbon'!$D$66</definedName>
    <definedName name="CB_517e5fe0956a405cb99ec4fd148486d8" localSheetId="8" hidden="1">'Carbon'!$H$21</definedName>
    <definedName name="CB_517ee6e176c84e84842d801c7fddd135" localSheetId="8" hidden="1">'Carbon'!$F$23</definedName>
    <definedName name="CB_52856c2971ed45ac9cd318b03eaaa86f" localSheetId="7" hidden="1">'Amortization table'!#REF!</definedName>
    <definedName name="CB_529e743d2e35427ca209eb67bcfa8e8c" localSheetId="8" hidden="1">'Carbon'!$H$50</definedName>
    <definedName name="CB_5334538719d5488e92f9e7b942990691" localSheetId="8" hidden="1">'Carbon'!$G$30</definedName>
    <definedName name="CB_53a7ea668ac14f508764eb0c1d23e66b" localSheetId="8" hidden="1">'Carbon'!$K$13</definedName>
    <definedName name="CB_55630484413a4346bf4489065e324814" localSheetId="4" hidden="1">'Scenario B'!$B$21</definedName>
    <definedName name="CB_57352f9192bd41409898c8848a4c2ce6" localSheetId="8" hidden="1">'Carbon'!$D$65</definedName>
    <definedName name="CB_57bbd983795d4cbb9b73603b9b87d8ac" localSheetId="7" hidden="1">'Amortization table'!#REF!</definedName>
    <definedName name="CB_58bfaf94daea467fb0a805da1ba5fdb3" localSheetId="8" hidden="1">'Carbon'!$F$33</definedName>
    <definedName name="CB_5a315e50334949948aa934ab1f57d316" localSheetId="8" hidden="1">'Carbon'!$G$63</definedName>
    <definedName name="CB_5b0d97852cf64f07a4f5552b11b8f9c5" localSheetId="8" hidden="1">'Carbon'!$H$44</definedName>
    <definedName name="CB_5bd71c3e0dfb4dd69eca964606fb37db" localSheetId="7" hidden="1">'Amortization table'!#REF!</definedName>
    <definedName name="CB_5c3fbafb6b0949838fd7dd8362ec4d44" localSheetId="8" hidden="1">'Carbon'!$N$64</definedName>
    <definedName name="CB_5c76e750c10e4b52948516ac3680df16" localSheetId="8" hidden="1">'Carbon'!$N$12</definedName>
    <definedName name="CB_5ce1ff345b364ec997501316a807bae3" localSheetId="8" hidden="1">'Carbon'!$L$13</definedName>
    <definedName name="CB_5dd20b891ea642afa865b98241e180c1" localSheetId="8" hidden="1">'Carbon'!$N$63</definedName>
    <definedName name="CB_5fa381ccbe8f4116a1acf126e402735d" localSheetId="8" hidden="1">'Carbon'!$F$20</definedName>
    <definedName name="CB_609aec6f74a149f2b41ae6098ece6c52" localSheetId="3" hidden="1">'Scenario A'!$B$24</definedName>
    <definedName name="CB_609aec6f74a149f2b41ae6098ece6c52" localSheetId="6" hidden="1">'Scenario D'!$B$24</definedName>
    <definedName name="CB_62844cdcb0a346ea9f4bcd5e9b261e59" localSheetId="8" hidden="1">'Carbon'!$G$33</definedName>
    <definedName name="CB_63690e2f37a44a319207053c0d6b127a" localSheetId="8" hidden="1">'Carbon'!$H$6</definedName>
    <definedName name="CB_63857104a44b4b62acec4d06b05bdcf6" localSheetId="8" hidden="1">'Carbon'!$F$65</definedName>
    <definedName name="CB_63f7ee43f3ce42ca913aeaffd8db140c" localSheetId="8" hidden="1">'Carbon'!$L$6</definedName>
    <definedName name="CB_642ebb0840e041a78c9070a643ebf560" localSheetId="8" hidden="1">'Carbon'!$G$44</definedName>
    <definedName name="CB_65e08586dc3d4cf3b14e64fc47db92f3" localSheetId="8" hidden="1">'Carbon'!$H$59</definedName>
    <definedName name="CB_65ff92899c134e29b7926959c3919ec3" localSheetId="8" hidden="1">'Carbon'!$N$27</definedName>
    <definedName name="CB_66279da055f04f0c9b54da41594cb816" localSheetId="8" hidden="1">'Carbon'!$D$16</definedName>
    <definedName name="CB_66488e52bfb942698b1cbbb2604f0ea8" localSheetId="8" hidden="1">'Carbon'!$K$33</definedName>
    <definedName name="CB_66aeee831e4c473890796d47026ff9b9" localSheetId="8" hidden="1">'Carbon'!$L$27</definedName>
    <definedName name="CB_67b8163ab1414314b06c517f536f6a94" localSheetId="8" hidden="1">'Carbon'!$D$55</definedName>
    <definedName name="CB_67f3d9476cab4c8c8c603530d6f1e0cb" localSheetId="8" hidden="1">'Carbon'!$G$43</definedName>
    <definedName name="CB_695701b2cd0747368a9504db92e5a321" localSheetId="4" hidden="1">'Scenario B'!$B$23</definedName>
    <definedName name="CB_69ecc378956f4382994b2887e40257ff" localSheetId="8" hidden="1">'Carbon'!$H$58</definedName>
    <definedName name="CB_6e2c0d71ca0e4e76bd4757d961a652a8" localSheetId="8" hidden="1">'Carbon'!$L$34</definedName>
    <definedName name="CB_6e69f0e35a414b24a6f8cb071433c951" localSheetId="3" hidden="1">'Scenario A'!$B$26</definedName>
    <definedName name="CB_6e69f0e35a414b24a6f8cb071433c951" localSheetId="6" hidden="1">'Scenario D'!$B$26</definedName>
    <definedName name="CB_70ad2e117deb4e22a719b3e6ba12eb62" localSheetId="8" hidden="1">'Carbon'!$D$59</definedName>
    <definedName name="CB_7101ac7e60764d179cbc6d3e32d99767" localSheetId="8" hidden="1">'Carbon'!$K$34</definedName>
    <definedName name="CB_7135db8b32044c8a88ffac3ce5b8304c" localSheetId="8" hidden="1">'Carbon'!$G$65</definedName>
    <definedName name="CB_723a894d25ce43bf8e46417a269084b2" localSheetId="8" hidden="1">'Carbon'!$F$15</definedName>
    <definedName name="CB_725108451f1c47a199c49b6e757b4ae5" localSheetId="8" hidden="1">'Carbon'!$N$34</definedName>
    <definedName name="CB_7273e5bb309c4a6dab003d122889b308" localSheetId="8" hidden="1">'Carbon'!$F$64</definedName>
    <definedName name="CB_731ab88a48e743cc96345b135aee4f07" localSheetId="8" hidden="1">'Carbon'!$H$54</definedName>
    <definedName name="CB_7514e384e3d34b2188cc90450b89d103" localSheetId="8" hidden="1">'Carbon'!$K$52</definedName>
    <definedName name="CB_7524c724cdc44e21b0b5ff5e7d18c4dc" localSheetId="8" hidden="1">'Carbon'!$G$21</definedName>
    <definedName name="CB_76644bddc9f34db2877ba8281fac9513" localSheetId="8" hidden="1">'Carbon'!$K$43</definedName>
    <definedName name="CB_7761fd4074f54082a63723a6a40a2914" localSheetId="8" hidden="1">'Carbon'!$F$16</definedName>
    <definedName name="CB_77a76bf257bd45adb831329cef32e99e" localSheetId="8" hidden="1">'Carbon'!$H$5</definedName>
    <definedName name="CB_77ad7289ee0a460c80896bd307192287" localSheetId="5" hidden="1">'Scenario C'!$B$23</definedName>
    <definedName name="CB_7813a8c4de074c138203b1bf168d43c8" localSheetId="4" hidden="1">'Scenario B'!$B$20</definedName>
    <definedName name="CB_78979aeda585480aa021a40f6d983bd4" localSheetId="7" hidden="1">'Amortization table'!#REF!</definedName>
    <definedName name="CB_78afeefa10c54bf1997d211490ad7a79" localSheetId="3" hidden="1">'Scenario A'!$B$29</definedName>
    <definedName name="CB_78afeefa10c54bf1997d211490ad7a79" localSheetId="6" hidden="1">'Scenario D'!$B$29</definedName>
    <definedName name="CB_7af4d3a4757642219f7b1c37875d1ffe" localSheetId="5" hidden="1">'Scenario C'!$B$65</definedName>
    <definedName name="CB_7b00ad1bc2af471dbed3135298f99e3b" localSheetId="8" hidden="1">'Carbon'!$N$44</definedName>
    <definedName name="CB_7bc1eecebd29444280e4057ff6166a5d" localSheetId="8" hidden="1">'Carbon'!$F$9</definedName>
    <definedName name="CB_7cab029e3eed4684abb937f658ec83e6" localSheetId="8" hidden="1">'Carbon'!$H$13</definedName>
    <definedName name="CB_7e19c50733d64fc18519212814bd237d" localSheetId="8" hidden="1">'Carbon'!$K$29</definedName>
    <definedName name="CB_7e6bb076a1c545318f5aee038f16b49a" localSheetId="8" hidden="1">'Carbon'!$H$9</definedName>
    <definedName name="CB_80ee15dcfdd947a081127b4f49e20c60" localSheetId="8" hidden="1">'Carbon'!$L$64</definedName>
    <definedName name="CB_8108c0fdc6ba47e68d6ba56ecbd11902" localSheetId="8" hidden="1">'Carbon'!$L$14</definedName>
    <definedName name="CB_81a551001bc8468689b51b977f8bddad" localSheetId="8" hidden="1">'Carbon'!$G$51</definedName>
    <definedName name="CB_82548ee3a5b04476b9a99f71d80438a6" localSheetId="4" hidden="1">'Scenario B'!$B$24</definedName>
    <definedName name="CB_829e607ece29413ba0445ace79c5fabf" localSheetId="8" hidden="1">'Carbon'!$F$30</definedName>
    <definedName name="CB_82b2b6b704c24fe59cf7c448350673a3" localSheetId="8" hidden="1">'Carbon'!$K$63</definedName>
    <definedName name="CB_839a1588693342f4976e01214d82ebd2" localSheetId="8" hidden="1">'Carbon'!$L$7</definedName>
    <definedName name="CB_83ceb0153cfc4bda8c8c25e61e6fdcab" localSheetId="8" hidden="1">'Carbon'!$F$12</definedName>
    <definedName name="CB_83ddc94bebfe46518b3fc43d515fe163" localSheetId="8" hidden="1">'Carbon'!$K$22</definedName>
    <definedName name="CB_83f85835da49478f96ffcde3b10d24a0" localSheetId="8" hidden="1">'Carbon'!$G$6</definedName>
    <definedName name="CB_84948cbf1114466d8c9e6a2a6f2e3168" localSheetId="8" hidden="1">'Carbon'!$H$42</definedName>
    <definedName name="CB_84e8a1184b254c4e8063e87b7083257b" localSheetId="8" hidden="1">'Carbon'!$G$54</definedName>
    <definedName name="CB_850d8f91877f412388f60998131c6a89" localSheetId="8" hidden="1">'Carbon'!$F$50</definedName>
    <definedName name="CB_85d5b1058501460780c762611c52a0c5" localSheetId="4" hidden="1">'Scenario B'!$B$26</definedName>
    <definedName name="CB_86ce4d7351314a58b61fc9f99a8f2dae" localSheetId="8" hidden="1">'Carbon'!$N$13</definedName>
    <definedName name="CB_86ef774233f24f4da8b563b347ad3af7" localSheetId="8" hidden="1">'Carbon'!$D$29</definedName>
    <definedName name="CB_874156c924d34458a07fb51776a464bc" localSheetId="8" hidden="1">'Carbon'!$D$36</definedName>
    <definedName name="CB_8882bc0f731b4a6793f3d1f4f05fcb63" localSheetId="8" hidden="1">'Carbon'!$D$14</definedName>
    <definedName name="CB_8aa29a21e70f4a768244a8ecdc9d4a43" localSheetId="8" hidden="1">'Carbon'!$K$37</definedName>
    <definedName name="CB_8bcf71a4e7e0430d8cf9b7264380eaf9" localSheetId="7" hidden="1">'Amortization table'!#REF!</definedName>
    <definedName name="CB_8bd0e4480dd04bc58073c0df853ac2d8" localSheetId="8" hidden="1">'Carbon'!$G$49</definedName>
    <definedName name="CB_8be9008c17734e84a648b39c7ef55311" localSheetId="7" hidden="1">'Amortization table'!#REF!</definedName>
    <definedName name="CB_8c04bdd7766a4499bb0607e431162a07" localSheetId="8" hidden="1">'Carbon'!$K$45</definedName>
    <definedName name="CB_8e4ab594c6a647948edaa72255864769" localSheetId="8" hidden="1">'Carbon'!$G$22</definedName>
    <definedName name="CB_8e743a4767044dcd89d426fdc8a908ba" localSheetId="8" hidden="1">'Carbon'!$G$16</definedName>
    <definedName name="CB_8ef433f438104b628ac68f50296e7343" localSheetId="8" hidden="1">'Carbon'!$N$41</definedName>
    <definedName name="CB_8f088955d04f4b3d8ae958cd1cd1e8e3" localSheetId="8" hidden="1">'Carbon'!$G$40</definedName>
    <definedName name="CB_8f682cbe24d9494ab0027a3d87d12995" localSheetId="8" hidden="1">'Carbon'!$G$58</definedName>
    <definedName name="CB_90b0fe546a4b4bdc87700f84e9127bd1" localSheetId="8" hidden="1">'Carbon'!$N$50</definedName>
    <definedName name="CB_91cdf4a43cd2491cb42f2ec9c88328ad" localSheetId="8" hidden="1">'Carbon'!$H$23</definedName>
    <definedName name="CB_92121522fd7d4e7091aa4d3684aad2ef" localSheetId="8" hidden="1">'Carbon'!$K$54</definedName>
    <definedName name="CB_93a5d8dac90b4358b67c209de9656532" localSheetId="8" hidden="1">'Carbon'!$F$52</definedName>
    <definedName name="CB_93d9f7db97ab4d66938d06265c0d4e4f" localSheetId="8" hidden="1">'Carbon'!$K$14</definedName>
    <definedName name="CB_93f34f2991aa4fc3bc85c40337f51a7d" localSheetId="0" hidden="1">#N/A</definedName>
    <definedName name="CB_94cd28110c834f099e372c95c72d5204" localSheetId="8" hidden="1">'Carbon'!$F$55</definedName>
    <definedName name="CB_956a852aeaf046e78a8a01fc82db150b" localSheetId="8" hidden="1">'Carbon'!$H$53</definedName>
    <definedName name="CB_957a590c215a4220bd1482ae48d25bb3" localSheetId="8" hidden="1">'Carbon'!$F$46</definedName>
    <definedName name="CB_9615c2fa3f43401f8e8d52212e27e99e" localSheetId="8" hidden="1">'Carbon'!$F$34</definedName>
    <definedName name="CB_9782c3568d3543608bd0faeae41279f9" localSheetId="8" hidden="1">'Carbon'!$K$26</definedName>
    <definedName name="CB_984517f2009f4a09985e72a757175993" localSheetId="4" hidden="1">'Scenario B'!$B$29</definedName>
    <definedName name="CB_9890d36b72a742a3a3bf0f97e051428f" localSheetId="8" hidden="1">'Carbon'!$N$42</definedName>
    <definedName name="CB_992da3a8f3e743e1b250ace1eadf92b5" localSheetId="8" hidden="1">'Carbon'!$L$60</definedName>
    <definedName name="CB_99fe4f21e2cb4c1088ca4dd4fc1df8bc" localSheetId="8" hidden="1">'Carbon'!$L$35</definedName>
    <definedName name="CB_9a398413c8184657a82ecb0dd28ce5fc" localSheetId="3" hidden="1">'Scenario A'!$B$21</definedName>
    <definedName name="CB_9a398413c8184657a82ecb0dd28ce5fc" localSheetId="6" hidden="1">'Scenario D'!$B$21</definedName>
    <definedName name="CB_9aa17f21e54b4ed1abc61ee64f2ad968" localSheetId="8" hidden="1">'Carbon'!$N$58</definedName>
    <definedName name="CB_9b3ea9767a264956b12d1c9dce2c4c45" localSheetId="8" hidden="1">'Carbon'!$F$41</definedName>
    <definedName name="CB_9bf1116527ed4604ae7446efe503f44a" localSheetId="8" hidden="1">'Carbon'!$F$21</definedName>
    <definedName name="CB_9c6e1d99cd9d41f9ae23714e768b5a9b" localSheetId="8" hidden="1">'Carbon'!$K$5</definedName>
    <definedName name="CB_9c9c10a7632941e398aa576982a12868" localSheetId="8" hidden="1">'Carbon'!$G$37</definedName>
    <definedName name="CB_9d40d83a98a042c28c35e3b99269fb97" localSheetId="8" hidden="1">'Carbon'!$F$43</definedName>
    <definedName name="CB_9db5a4eafb8641118f4a46666867d5d0" localSheetId="8" hidden="1">'Carbon'!$L$12</definedName>
    <definedName name="CB_9de8b6d4f22840298a594b23ad779fe8" localSheetId="8" hidden="1">'Carbon'!$D$41</definedName>
    <definedName name="CB_9e5e74bbaa214a7383f4a7a2fdce19c4" localSheetId="8" hidden="1">'Carbon'!$H$64</definedName>
    <definedName name="CB_a04db33e1c5b428d838372a0d6092067" localSheetId="8" hidden="1">'Carbon'!$K$12</definedName>
    <definedName name="CB_a08d4f1dc7b34cbfba18390b25401059" localSheetId="4" hidden="1">'Scenario B'!$B$25</definedName>
    <definedName name="CB_a0d173406c764d88a4f49736bb8c777a" localSheetId="8" hidden="1">'Carbon'!$K$41</definedName>
    <definedName name="CB_a0ee539fa44b4df28687f747ec5b95c2" localSheetId="8" hidden="1">'Carbon'!$H$63</definedName>
    <definedName name="CB_a37f4668993b4e28a15699c67ffc6ef1" localSheetId="8" hidden="1">'Carbon'!$G$29</definedName>
    <definedName name="CB_a3baf137a7ca422a86899e07d5702dbc" localSheetId="8" hidden="1">'Carbon'!$H$40</definedName>
    <definedName name="CB_a3d0f6eba89148acbf1a499658a97400" localSheetId="8" hidden="1">'Carbon'!$K$35</definedName>
    <definedName name="CB_a51404f47fb04412bec639f8b33f2da3" localSheetId="8" hidden="1">'Carbon'!$H$12</definedName>
    <definedName name="CB_a53b2bc0e78947b9a0e409065bf93865" localSheetId="8" hidden="1">'Carbon'!$H$33</definedName>
    <definedName name="CB_a7586868b1f04222b76b835ee5fc0a65" localSheetId="8" hidden="1">'Carbon'!$N$60</definedName>
    <definedName name="CB_a87afff63b7748f29817d693a914ca47" localSheetId="8" hidden="1">'Carbon'!$F$29</definedName>
    <definedName name="CB_a89b324462534140950949693136665e" localSheetId="8" hidden="1">'Carbon'!$N$6</definedName>
    <definedName name="CB_a8b3e6e545b247998731db93b194c8a6" localSheetId="3" hidden="1">'Scenario A'!$B$65</definedName>
    <definedName name="CB_a8b3e6e545b247998731db93b194c8a6" localSheetId="6" hidden="1">'Scenario D'!$B$65</definedName>
    <definedName name="CB_a98fbb5de40d4452a85ea9f166c502d6" localSheetId="8" hidden="1">'Carbon'!$K$59</definedName>
    <definedName name="CB_a9e828e8cffa4ae09955f05f4c4fee10" localSheetId="7" hidden="1">'Amortization table'!$B$26</definedName>
    <definedName name="CB_aa611d74d77d44d8aaba89654e9b2282" localSheetId="7" hidden="1">'Amortization table'!#REF!</definedName>
    <definedName name="CB_aa6daea58e1447309de62ad64a1f114f" localSheetId="8" hidden="1">'Carbon'!$K$49</definedName>
    <definedName name="CB_ab7b1c7171354d0e8fc7514262455f54" localSheetId="8" hidden="1">'Carbon'!$G$15</definedName>
    <definedName name="CB_abe6c19c64534fc2aa509fa9b19f33b2" localSheetId="8" hidden="1">'Carbon'!$D$30</definedName>
    <definedName name="CB_aca9e1fe2b264ac290430f2fd2604471" localSheetId="4" hidden="1">'Scenario B'!$B$19</definedName>
    <definedName name="CB_adb6b9e46c4e403e8baed527a2afcffb" localSheetId="5" hidden="1">'Scenario C'!$B$28</definedName>
    <definedName name="CB_aef06ce0cc9b47efb074b096400ff867" localSheetId="8" hidden="1">'Carbon'!$L$41</definedName>
    <definedName name="CB_b0f822b3c6b24881808bce3112355be9" localSheetId="8" hidden="1">'Carbon'!$N$35</definedName>
    <definedName name="CB_b147f91c439e4c9eb71623b90459f476" localSheetId="8" hidden="1">'Carbon'!$D$33</definedName>
    <definedName name="CB_b23fd8e4f12a415bb29bc2949b96a484" localSheetId="8" hidden="1">'Carbon'!$G$67</definedName>
    <definedName name="CB_b3088e9ddcf5413f95b156e3f0e62406" localSheetId="8" hidden="1">'Carbon'!$G$46</definedName>
    <definedName name="CB_b36b9eba139648f7a058eda61ae22f7f" localSheetId="8" hidden="1">'Carbon'!$F$14</definedName>
    <definedName name="CB_b3e667fe65504c9f8542a1f9a82ed0ec" localSheetId="8" hidden="1">'Carbon'!$F$19</definedName>
    <definedName name="CB_b46e7e0ab7de429eb33b00f0cb85589c" localSheetId="4" hidden="1">'Scenario B'!$B$22</definedName>
    <definedName name="CB_b4c06f6b47f843b18c02783c19cef64b" localSheetId="8" hidden="1">'Carbon'!$F$36</definedName>
    <definedName name="CB_b4c1101dec9145e9a7780bb61908c1c6" localSheetId="8" hidden="1">'Carbon'!$F$54</definedName>
    <definedName name="CB_b63c4a0839844a209a6adb4385c63307" localSheetId="8" hidden="1">'Carbon'!$K$9</definedName>
    <definedName name="CB_b7a44b9eb8244c3e842a8898492d5e06" localSheetId="8" hidden="1">'Carbon'!$H$51</definedName>
    <definedName name="CB_b7c6e6296c5449cab93fa4a69b5d73a4" localSheetId="5" hidden="1">'Scenario C'!$B$26</definedName>
    <definedName name="CB_b85ce8ba12a543a7bc664badbd9ba9b2" localSheetId="8" hidden="1">'Carbon'!$G$14</definedName>
    <definedName name="CB_b90864764a1644359a418da8e20f5822" localSheetId="8" hidden="1">'Carbon'!$H$22</definedName>
    <definedName name="CB_b984361f595549468ab372af468ec445" localSheetId="0" hidden="1">#N/A</definedName>
    <definedName name="CB_b9d8e7082572456b99ececb44632a715" localSheetId="8" hidden="1">'Carbon'!$F$26</definedName>
    <definedName name="CB_bb3062a084ca40c1bacb27b8b07aab82" localSheetId="8" hidden="1">'Carbon'!$K$66</definedName>
    <definedName name="CB_bc11031593e74e68825788cd2afcac8f" localSheetId="8" hidden="1">'Carbon'!$F$42</definedName>
    <definedName name="CB_Block_00000000000000000000000000000000" localSheetId="7" hidden="1">"'7.0.0.0"</definedName>
    <definedName name="CB_Block_00000000000000000000000000000000" localSheetId="8" hidden="1">"'7.0.0.0"</definedName>
    <definedName name="CB_Block_00000000000000000000000000000000" localSheetId="0" hidden="1">"'7.0.0.0"</definedName>
    <definedName name="CB_Block_00000000000000000000000000000000" localSheetId="10" hidden="1">"'7.0.0.0"</definedName>
    <definedName name="CB_Block_00000000000000000000000000000000" localSheetId="3" hidden="1">"'7.0.0.0"</definedName>
    <definedName name="CB_Block_00000000000000000000000000000000" localSheetId="4" hidden="1">"'7.0.0.0"</definedName>
    <definedName name="CB_Block_00000000000000000000000000000000" localSheetId="5" hidden="1">"'7.0.0.0"</definedName>
    <definedName name="CB_Block_00000000000000000000000000000000" localSheetId="6" hidden="1">"'7.0.0.0"</definedName>
    <definedName name="CB_Block_00000000000000000000000000000001" localSheetId="7" hidden="1">"'633486669790792000"</definedName>
    <definedName name="CB_Block_00000000000000000000000000000001" localSheetId="8" hidden="1">"'633486669790491568"</definedName>
    <definedName name="CB_Block_00000000000000000000000000000001" localSheetId="0" hidden="1">"'633486669790792000"</definedName>
    <definedName name="CB_Block_00000000000000000000000000000001" localSheetId="10" hidden="1">"'633465425989916880"</definedName>
    <definedName name="CB_Block_00000000000000000000000000000001" localSheetId="3" hidden="1">"'633486669791092432"</definedName>
    <definedName name="CB_Block_00000000000000000000000000000001" localSheetId="4" hidden="1">"'633486669790992288"</definedName>
    <definedName name="CB_Block_00000000000000000000000000000001" localSheetId="5" hidden="1">"'633486669790892144"</definedName>
    <definedName name="CB_Block_00000000000000000000000000000001" localSheetId="6" hidden="1">"'633486669791092432"</definedName>
    <definedName name="CB_Block_00000000000000000000000000000003" localSheetId="7" hidden="1">"'7.3.960.0"</definedName>
    <definedName name="CB_Block_00000000000000000000000000000003" localSheetId="8" hidden="1">"'7.3.960.0"</definedName>
    <definedName name="CB_Block_00000000000000000000000000000003" localSheetId="0" hidden="1">"'7.3.960.0"</definedName>
    <definedName name="CB_Block_00000000000000000000000000000003" localSheetId="10" hidden="1">"'7.3.960.0"</definedName>
    <definedName name="CB_Block_00000000000000000000000000000003" localSheetId="3" hidden="1">"'7.3.960.0"</definedName>
    <definedName name="CB_Block_00000000000000000000000000000003" localSheetId="4" hidden="1">"'7.3.960.0"</definedName>
    <definedName name="CB_Block_00000000000000000000000000000003" localSheetId="5" hidden="1">"'7.3.960.0"</definedName>
    <definedName name="CB_Block_00000000000000000000000000000003" localSheetId="6" hidden="1">"'7.3.960.0"</definedName>
    <definedName name="CB_BlockExt_00000000000000000000000000000003" localSheetId="7" hidden="1">"'7.3.1"</definedName>
    <definedName name="CB_BlockExt_00000000000000000000000000000003" localSheetId="8" hidden="1">"'7.3.1"</definedName>
    <definedName name="CB_BlockExt_00000000000000000000000000000003" localSheetId="0" hidden="1">"'7.3.1"</definedName>
    <definedName name="CB_BlockExt_00000000000000000000000000000003" localSheetId="10" hidden="1">"'7.3.1"</definedName>
    <definedName name="CB_BlockExt_00000000000000000000000000000003" localSheetId="3" hidden="1">"'7.3.1"</definedName>
    <definedName name="CB_BlockExt_00000000000000000000000000000003" localSheetId="4" hidden="1">"'7.3.1"</definedName>
    <definedName name="CB_BlockExt_00000000000000000000000000000003" localSheetId="5" hidden="1">"'7.3.1"</definedName>
    <definedName name="CB_BlockExt_00000000000000000000000000000003" localSheetId="6" hidden="1">"'7.3.1"</definedName>
    <definedName name="CB_c03a55e4fcb14503b233cd80e62fb0ce" localSheetId="8" hidden="1">'Carbon'!$K$20</definedName>
    <definedName name="CB_c05b3ff504a74823a409e4f6ac17c5d8" localSheetId="8" hidden="1">'Carbon'!$H$35</definedName>
    <definedName name="CB_c13291f40280498f82c2f8dc32863836" localSheetId="8" hidden="1">'Carbon'!$F$66</definedName>
    <definedName name="CB_c172895511d9429ea25a1c89ed7f41dc" localSheetId="8" hidden="1">'Carbon'!$F$63</definedName>
    <definedName name="CB_c3793d24a1ec4bdb9d7ae125ddcc7a78" localSheetId="8" hidden="1">'Carbon'!$K$30</definedName>
    <definedName name="CB_c3c8cb7c9b544ad6ab45f3c671dad0e6" localSheetId="8" hidden="1">'Carbon'!$G$28</definedName>
    <definedName name="CB_c5ffbc2b5b224dde9fa477759ba86245" localSheetId="8" hidden="1">'Carbon'!$H$8</definedName>
    <definedName name="CB_c757c791828440bb9b3223c92c965456" localSheetId="8" hidden="1">'Carbon'!$D$49</definedName>
    <definedName name="CB_c76759dbf7794c7f831b5e6bbedb62c4" localSheetId="8" hidden="1">'Carbon'!$F$37</definedName>
    <definedName name="CB_c9fa65486f2d40b88344c4f4d494d93b" localSheetId="8" hidden="1">'Carbon'!$D$19</definedName>
    <definedName name="CB_ca06035de4944a9d94fddb8bd625db95" localSheetId="8" hidden="1">'Carbon'!$G$64</definedName>
    <definedName name="CB_caf79a4f49d3485a83cc6a4972e28661" localSheetId="8" hidden="1">'Carbon'!$D$54</definedName>
    <definedName name="CB_cbb5afec150c4de8adb3d258fc2ceac1" localSheetId="8" hidden="1">'Carbon'!$K$16</definedName>
    <definedName name="CB_ccbb45e3897f465f97f3182cbd9ef456" localSheetId="8" hidden="1">'Carbon'!$K$67</definedName>
    <definedName name="CB_ccc0df5c236d44f6a3f480cfaaffe99c" localSheetId="8" hidden="1">'Carbon'!$H$60</definedName>
    <definedName name="CB_cfc7836ec2c24d278c5a2f5b4cc745de" localSheetId="8" hidden="1">'Carbon'!$L$20</definedName>
    <definedName name="CB_d1f9014f2b434714b1fdb26ddf93c558" localSheetId="8" hidden="1">'Carbon'!$D$50</definedName>
    <definedName name="CB_d2f5c6c543824c85922ad2531fea3221" localSheetId="8" hidden="1">'Carbon'!$N$67</definedName>
    <definedName name="CB_d2fc52042efb410492821d7819902305" localSheetId="8" hidden="1">'Carbon'!$G$55</definedName>
    <definedName name="CB_d38e7e178a4045b28ba9ed2255677b5d" localSheetId="8" hidden="1">'Carbon'!$K$40</definedName>
    <definedName name="CB_d60673d1847c4e139ba961115b5382e3" localSheetId="4" hidden="1">'Scenario B'!$B$65</definedName>
    <definedName name="CB_d614ff9443a74e2089aa932c495bf404" localSheetId="8" hidden="1">'Carbon'!$L$42</definedName>
    <definedName name="CB_d62686f4a2694df7af362b3ff1711fad" localSheetId="8" hidden="1">'Carbon'!$L$5</definedName>
    <definedName name="CB_d6bbde7e2d14454ba4dc6b862ef8a37d" localSheetId="8" hidden="1">'Carbon'!$H$19</definedName>
    <definedName name="CB_d754e03e86474c51943d977b48a041ea" localSheetId="8" hidden="1">'Carbon'!$F$53</definedName>
    <definedName name="CB_d771c9f9264b4c21b541213425bf70f8" localSheetId="5" hidden="1">'Scenario C'!$B$24</definedName>
    <definedName name="CB_d78b923fab164facaf0c8174e5991e4a" localSheetId="5" hidden="1">'Scenario C'!$B$27</definedName>
    <definedName name="CB_d7bceb2669c9495d8d212e78a21702b7" localSheetId="8" hidden="1">'Carbon'!$D$6</definedName>
    <definedName name="CB_d9eb9b3f73304010bf4d37e6080f7d5d" localSheetId="8" hidden="1">'Carbon'!$K$8</definedName>
    <definedName name="CB_dabcd4aa4a994990940aed9b024d3ef7" localSheetId="8" hidden="1">'Carbon'!$H$30</definedName>
    <definedName name="CB_de4384a089a341a0a47ffb2af3e2b04b" localSheetId="8" hidden="1">'Carbon'!$D$5</definedName>
    <definedName name="CB_df0a63b2792540299dfb8508a0bde769" localSheetId="8" hidden="1">'Carbon'!$G$60</definedName>
    <definedName name="CB_df47b0efc16d42bfbaebf594f24bff4b" localSheetId="8" hidden="1">'Carbon'!$F$51</definedName>
    <definedName name="CB_e0866c5caf11438793ec703a5682ece5" localSheetId="8" hidden="1">'Carbon'!$N$7</definedName>
    <definedName name="CB_e190cf16a43541deb53c14ffb739286b" localSheetId="8" hidden="1">'Carbon'!$H$43</definedName>
    <definedName name="CB_e1f29b2d2b4d4d1eabe9d851c6b2f1ab" localSheetId="8" hidden="1">'Carbon'!$H$37</definedName>
    <definedName name="CB_e24fe27640b149c2979c17c8e5be9e5b" localSheetId="5" hidden="1">'Scenario C'!$B$29</definedName>
    <definedName name="CB_e2868c4067e14b01b4e9910204786c71" localSheetId="7" hidden="1">'Amortization table'!#REF!</definedName>
    <definedName name="CB_e3232f6bbe784c8bb063a5c0873ed8b3" localSheetId="8" hidden="1">'Carbon'!$H$20</definedName>
    <definedName name="CB_e3e6e3ba64734dcbbc233b2a205d0fc0" localSheetId="8" hidden="1">'Carbon'!$F$22</definedName>
    <definedName name="CB_e4431452d44e470bb71c5c2714ec6ab5" localSheetId="8" hidden="1">'Carbon'!$F$45</definedName>
    <definedName name="CB_e51bc75819f4473d87e3e559f101f63b" localSheetId="7" hidden="1">'Amortization table'!#REF!</definedName>
    <definedName name="CB_e6681c1b83de440caf602ac0c3ff83b6" localSheetId="8" hidden="1">'Carbon'!$G$52</definedName>
    <definedName name="CB_e727874d7a4a4796b286a3a0a5b4899f" localSheetId="8" hidden="1">'Carbon'!$G$23</definedName>
    <definedName name="CB_e74091df6ffd4f19a6a2f5283acbb3ae" localSheetId="7" hidden="1">'Amortization table'!#REF!</definedName>
    <definedName name="CB_e76ccccffd1549dfa0640104ca4bc23c" localSheetId="8" hidden="1">'Carbon'!$F$67</definedName>
    <definedName name="CB_e76dbfdc99d245ea87abcc01e053eb8a" localSheetId="8" hidden="1">'Carbon'!$N$66</definedName>
    <definedName name="CB_e7d90ba353e9415d9ddbe4c4c2bf9d17" localSheetId="5" hidden="1">'Scenario C'!$B$20</definedName>
    <definedName name="CB_e903adbe09254a59a5ac96554cde489d" localSheetId="8" hidden="1">'Carbon'!$F$60</definedName>
    <definedName name="CB_e9659192c87a46a99477ec26c9bbecd8" localSheetId="8" hidden="1">'Carbon'!$D$51</definedName>
    <definedName name="CB_ea9df404c87f4431b4e6952936903850" localSheetId="8" hidden="1">'Carbon'!$K$42</definedName>
    <definedName name="CB_ed3476863a204395b87c0a1e3be03239" localSheetId="8" hidden="1">'Carbon'!$H$65</definedName>
    <definedName name="CB_ed9b04d45fcd4e76afa37314fa88de7f" localSheetId="4" hidden="1">'Scenario B'!$B$28</definedName>
    <definedName name="CB_edbf577fea1847f4a578e67d3365a345" localSheetId="8" hidden="1">'Carbon'!$D$64</definedName>
    <definedName name="CB_edf0831a521a4fc4bd3ae0343d212c70" localSheetId="8" hidden="1">'Carbon'!$G$19</definedName>
    <definedName name="CB_ee2d9659a500426b9160100590bdac86" localSheetId="5" hidden="1">'Scenario C'!$B$19</definedName>
    <definedName name="CB_ee506a698cfd414986cc573faebcb130" localSheetId="8" hidden="1">'Carbon'!$L$59</definedName>
    <definedName name="CB_ef238336a4f84ea9837326fc32fbee38" localSheetId="8" hidden="1">'Carbon'!$K$27</definedName>
    <definedName name="CB_eff3cb5a34e14f98bdab04813e3cff52" localSheetId="8" hidden="1">'Carbon'!$D$28</definedName>
    <definedName name="CB_effd32014a51418ba445860efbbcf476" localSheetId="8" hidden="1">'Carbon'!$N$33</definedName>
    <definedName name="CB_f00504c7879849dfbfa54685d6601bdb" localSheetId="8" hidden="1">'Carbon'!$N$52</definedName>
    <definedName name="CB_f2b16b8d1702400aa24dbe3f25ccc555" localSheetId="8" hidden="1">'Carbon'!$H$7</definedName>
    <definedName name="CB_f49e47b46bba424b88b00752a7dd171a" localSheetId="8" hidden="1">'Carbon'!$N$65</definedName>
    <definedName name="CB_f5088d7f3fe641d8af0afe2584a6e049" localSheetId="8" hidden="1">'Carbon'!$F$27</definedName>
    <definedName name="CB_f5115517865a4a67b27ca9979ebb05c6" localSheetId="8" hidden="1">'Carbon'!$K$7</definedName>
    <definedName name="CB_f60c86007ab447189739e36fc45d9c22" localSheetId="8" hidden="1">'Carbon'!$H$26</definedName>
    <definedName name="CB_f6d20073e9fa40909189473fd16ff21f" localSheetId="8" hidden="1">'Carbon'!$K$28</definedName>
    <definedName name="CB_f8102915165d41459f5bcff5dbfb61b6" localSheetId="8" hidden="1">'Carbon'!$D$23</definedName>
    <definedName name="CB_f8de389f1e9540f4a892bf02d3ae5181" localSheetId="8" hidden="1">'Carbon'!$G$36</definedName>
    <definedName name="CB_f94463252c6548e7a9fd20032c7e8323" localSheetId="8" hidden="1">'Carbon'!$K$64</definedName>
    <definedName name="CB_f979a39f08884aeca02cf66add0dfc5a" localSheetId="8" hidden="1">'Carbon'!$F$49</definedName>
    <definedName name="CB_f9d14dfd419b44f79c7f62f09f1ccdfe" localSheetId="8" hidden="1">'Carbon'!$F$58</definedName>
    <definedName name="CB_f9f7c3f1b58e42a6ab7760f44b2d00f5" localSheetId="8" hidden="1">'Carbon'!$G$8</definedName>
    <definedName name="CB_fb56c36866634bc49c555c974febf545" localSheetId="8" hidden="1">'Carbon'!$F$35</definedName>
    <definedName name="CB_fd2cd07a54be43578db752681ae7a055" localSheetId="3" hidden="1">'Scenario A'!$B$22</definedName>
    <definedName name="CB_fd2cd07a54be43578db752681ae7a055" localSheetId="6" hidden="1">'Scenario D'!$B$22</definedName>
    <definedName name="CB_fddfba8466a9465d987b44d25c1f2b59" localSheetId="3" hidden="1">'Scenario A'!$B$28</definedName>
    <definedName name="CB_fddfba8466a9465d987b44d25c1f2b59" localSheetId="6" hidden="1">'Scenario D'!$B$28</definedName>
    <definedName name="CB_feae1151d5c94feaab0218596767d75a" localSheetId="8" hidden="1">'Carbon'!$K$21</definedName>
    <definedName name="CB_feebf8ad2fae42c9a373ae3e80b15907" localSheetId="8" hidden="1">'Carbon'!$N$5</definedName>
    <definedName name="CBCR_000074ee3dde4a1f9dfcab797511ce94" localSheetId="4" hidden="1">ABS('Scenario B'!$B$23*'Scenario B'!$B$15)</definedName>
    <definedName name="CBCR_00157a96970c4f4ab352afe6938ab97c" localSheetId="7" hidden="1">'Amortization table'!#REF!</definedName>
    <definedName name="CBCR_0044a4710e9b4ecc92b12b2082fd3a88" localSheetId="8" hidden="1">'Carbon'!$N$52-ABS('Carbon'!$N$52*RegrowingAreaSpread)</definedName>
    <definedName name="CBCR_00a38d7b98f64f1fa29fdf1afe826e24" localSheetId="8" hidden="1">CONCATENATE('Carbon'!$F$2,", ",'Carbon'!$A$9," ",'Carbon'!$B$9)</definedName>
    <definedName name="CBCR_00b9d63a3142461ba6ceb8c2820d0b56" localSheetId="8" hidden="1">'Carbon'!$F$21*PlantPercentStdev</definedName>
    <definedName name="CBCR_00e10fd668f8487a8c5bc2f78af1cf26" localSheetId="8" hidden="1">'Carbon'!$D$51</definedName>
    <definedName name="CBCR_01b0f91968ca46c88bae307f1b6a192b" localSheetId="8" hidden="1">'Carbon'!$K$37*(1+ForestAreaSpread)</definedName>
    <definedName name="CBCR_01d8ae99fa544b3f9a5a3e71d858e868" localSheetId="8" hidden="1">CONCATENATE('Carbon'!$D$2,", ",'Carbon'!$A$7," ",'Carbon'!$B$7)</definedName>
    <definedName name="CBCR_0214f8429b704605811c32fdc113a898" localSheetId="8" hidden="1">ABS('Carbon'!$D$67*#REF!)</definedName>
    <definedName name="CBCR_02168866c5984593b1e3562334e07324" localSheetId="8" hidden="1">CONCATENATE('Carbon'!$K$2,", ",'Carbon'!$A$26," ",'Carbon'!$B$26)</definedName>
    <definedName name="CBCR_02177be69a174d80904651dc1928d3e9" localSheetId="8" hidden="1">'Carbon'!$N$14</definedName>
    <definedName name="CBCR_02179e23746b434a9ed4a2b4fa422d06" localSheetId="8" hidden="1">'Carbon'!$K$41*(1-ForestAreaSpread)</definedName>
    <definedName name="CBCR_022057caba684eefa4f8a26a8357ca7a" localSheetId="7" hidden="1">CONCATENATE("Area change: ",'Amortization table'!#REF!)</definedName>
    <definedName name="CBCR_02734e23f927435086a353a45634adbc" localSheetId="8" hidden="1">'Carbon'!$G$7</definedName>
    <definedName name="CBCR_0273eeecfcf94e5ea3db4bc8c8774ffc" localSheetId="8" hidden="1">'Carbon'!$N$40+ABS('Carbon'!$N$40*RegrowingAreaSpread)</definedName>
    <definedName name="CBCR_027501e5be2147be89edddc9898484a6" localSheetId="8" hidden="1">'Carbon'!$F$19</definedName>
    <definedName name="CBCR_036f0057e03f4581a7f26365cfcd31a6" localSheetId="8" hidden="1">'Carbon'!$F$45*PlantPercentStdev</definedName>
    <definedName name="CBCR_0377f9196a014174b12550ac54f471a3" localSheetId="8" hidden="1">'Carbon'!$F$6</definedName>
    <definedName name="CBCR_03c715ed5d54409fbde741f1503329b9" localSheetId="8" hidden="1">CONCATENATE('Carbon'!$L$2,", ",'Carbon'!$A$33," ",'Carbon'!$B$33)</definedName>
    <definedName name="CBCR_0452ef9a2d4a48408e0c137f68fc2693" localSheetId="7" hidden="1">CONCATENATE("Area change: ",'Amortization table'!#REF!)</definedName>
    <definedName name="CBCR_04a2a3da5ff44473bdc023398fbfd7bb" localSheetId="8" hidden="1">CONCATENATE('Carbon'!$H$2,", ",'Carbon'!$A$26," ",'Carbon'!$B$26)</definedName>
    <definedName name="CBCR_04a844dbf918439ab24443184a9693f0" localSheetId="8" hidden="1">'Carbon'!$N$35-ABS('Carbon'!$N$35*RegrowingAreaSpread)</definedName>
    <definedName name="CBCR_04aa4b86bda6476d859dd45e8f5fcf15" localSheetId="5" hidden="1">'Scenario C'!$B$29</definedName>
    <definedName name="CBCR_04d4903479af4af88001ce5c865450bf" localSheetId="8" hidden="1">CONCATENATE('Carbon'!$D$2,", ",'Carbon'!$A$20," ",'Carbon'!$B$20)</definedName>
    <definedName name="CBCR_04d99c61c2c14bd9a430c0879eaa71e5" localSheetId="8" hidden="1">'Carbon'!$K$27</definedName>
    <definedName name="CBCR_054e7b0059c24752be8dc9eafabeeeca" localSheetId="8" hidden="1">'Carbon'!$D$50</definedName>
    <definedName name="CBCR_05be6c52e6e445c49e118559677ef736" localSheetId="8" hidden="1">'Carbon'!$G$51*SoilPercentStdev</definedName>
    <definedName name="CBCR_060d45faf1c14bae83fe5903c473b42b" localSheetId="8" hidden="1">'Carbon'!$N$6-ABS('Carbon'!$N$6*RegrowingAreaSpread)</definedName>
    <definedName name="CBCR_067c3731e53e4ca2ae43fb04798c5b32" localSheetId="3" hidden="1">'Scenario A'!$B$27</definedName>
    <definedName name="CBCR_067c3731e53e4ca2ae43fb04798c5b32" localSheetId="6" hidden="1">'Scenario D'!$B$27</definedName>
    <definedName name="CBCR_085f94e14c114f27bc3ff98d913ca621" localSheetId="5" hidden="1">ABS('Scenario C'!$B$29*'Scenario C'!$B$15)</definedName>
    <definedName name="CBCR_0886051f417e44429e1a3209025861a6" localSheetId="8" hidden="1">CONCATENATE('Carbon'!$F$2,", ",'Carbon'!$A$35," ",'Carbon'!$B$35)</definedName>
    <definedName name="CBCR_08bf9809462a45e0b05a3a600f5ef534" localSheetId="8" hidden="1">'Carbon'!$G$45*SoilPercentStdev</definedName>
    <definedName name="CBCR_09035e43b8a546b0805454bb63e0b587" localSheetId="5" hidden="1">CONCATENATE("Area change: ",'Scenario C'!$A$23)</definedName>
    <definedName name="CBCR_091f374b91714922be6a5075346aa0dc" localSheetId="8" hidden="1">'Carbon'!$N$67-ABS('Carbon'!$N$67*RegrowingAreaSpread)</definedName>
    <definedName name="CBCR_09ed0af8be664d91a20d9d72cb174d4b" localSheetId="8" hidden="1">CONCATENATE('Carbon'!$G$2,", ",'Carbon'!$A$52," ",'Carbon'!$B$52)</definedName>
    <definedName name="CBCR_0aefd3e80e9d411d948fed98ecabfefd" localSheetId="8" hidden="1">CONCATENATE('Carbon'!$H$2,", ",'Carbon'!$A$16," ",'Carbon'!$B$16)</definedName>
    <definedName name="CBCR_0b5c7e92e5d145e59eea0c2415e527a7" localSheetId="8" hidden="1">CONCATENATE('Carbon'!$K$2,", ",'Carbon'!$A$51," ",'Carbon'!$B$51)</definedName>
    <definedName name="CBCR_0b6454112c7f49c98a1d0b655abd012f" localSheetId="4" hidden="1">CONCATENATE("Area change: ",'Scenario B'!$A$23)</definedName>
    <definedName name="CBCR_0bb671a64e934a0da78410eb36ddec19" localSheetId="8" hidden="1">CONCATENATE('Carbon'!$H$2,", ",'Carbon'!$A$35," ",'Carbon'!$B$35)</definedName>
    <definedName name="CBCR_0c0e9ebe6d064477bbddf95dd865c2f7" localSheetId="8" hidden="1">'Carbon'!$K$45</definedName>
    <definedName name="CBCR_0c196a7a8fa2407199a09cfe1cc1274e" localSheetId="5" hidden="1">'Scenario C'!$B$20</definedName>
    <definedName name="CBCR_0c3ace2f0a5f4c2c840ab0c9e6914902" localSheetId="8" hidden="1">CONCATENATE('Carbon'!$K$2,", ",'Carbon'!$A$22," ",'Carbon'!$B$22)</definedName>
    <definedName name="CBCR_0c6a36700551488cb7eafc65acee55d6" localSheetId="8" hidden="1">CONCATENATE('Carbon'!$F$2,", ",'Carbon'!$A$49," ",'Carbon'!$B$49)</definedName>
    <definedName name="CBCR_0c73e440eb7e437194b415630d646c46" localSheetId="8" hidden="1">CONCATENATE('Carbon'!$K$2,", ",'Carbon'!$A$45," ",'Carbon'!$B$45)</definedName>
    <definedName name="CBCR_0c96fe7e54824e0d8d206118ed330218" localSheetId="8" hidden="1">'Carbon'!$N$50-ABS('Carbon'!$N$50*RegrowingAreaSpread)</definedName>
    <definedName name="CBCR_0cb014de519c4a539e10ea8bf47a062e" localSheetId="8" hidden="1">'Carbon'!$F$8</definedName>
    <definedName name="CBCR_0d0f7a5bc3fa4605b77d3092273d6741" localSheetId="8" hidden="1">CONCATENATE('Carbon'!$K$2,", ",'Carbon'!$A$44," ",'Carbon'!$B$44)</definedName>
    <definedName name="CBCR_0d2c9547d3de4d24a5de1184a828e743" localSheetId="8" hidden="1">'Carbon'!$F$58</definedName>
    <definedName name="CBCR_0d450aeb653d4d80b26b9ffd6beaca4d" localSheetId="8" hidden="1">'Carbon'!$K$5</definedName>
    <definedName name="CBCR_0d50b25eca8e443d9971237cafea3faa" localSheetId="8" hidden="1">'Carbon'!$K$22*(1+ForestAreaSpread)</definedName>
    <definedName name="CBCR_0d836edb59414c2883acd6bab9fe2b04" localSheetId="3" hidden="1">CONCATENATE("Area change: ",'Scenario A'!$A$27)</definedName>
    <definedName name="CBCR_0d836edb59414c2883acd6bab9fe2b04" localSheetId="6" hidden="1">CONCATENATE("Area change: ",'Scenario D'!$A$27)</definedName>
    <definedName name="CBCR_0dd95fa37d524afbbb13fe8b2cbb099b" localSheetId="8" hidden="1">'Carbon'!$G$20*SoilPercentStdev</definedName>
    <definedName name="CBCR_0dfb5de85826459aa8f2cc92dca283ff" localSheetId="8" hidden="1">'Carbon'!$G$63</definedName>
    <definedName name="CBCR_0e0a678f8b2241c48e3c063d70f4da5e" localSheetId="8" hidden="1">'Carbon'!$K$23</definedName>
    <definedName name="CBCR_0e42862efa9e4efc992d06f4764657df" localSheetId="8" hidden="1">'Carbon'!$G$22*SoilPercentStdev</definedName>
    <definedName name="CBCR_0e546a8d8f3840979b06ed57227b878c" localSheetId="8" hidden="1">CONCATENATE('Carbon'!$L$2,", ",'Carbon'!$A$44," ",'Carbon'!$B$44)</definedName>
    <definedName name="CBCR_0e957e105f3c4836a53078705a2933b1" localSheetId="8" hidden="1">'Carbon'!$N$66</definedName>
    <definedName name="CBCR_0f2486f32a3041ec9137e0b4bf266fa1" localSheetId="8" hidden="1">'Carbon'!$K$49*(1+ForestAreaSpread)</definedName>
    <definedName name="CBCR_0f4099a307184a3c91f582bd971c9c73" localSheetId="8" hidden="1">CONCATENATE('Carbon'!$D$2,", ",'Carbon'!$A$30," ",'Carbon'!$B$30)</definedName>
    <definedName name="CBCR_0f4c628e27544b42b94c77238620c68f" localSheetId="7" hidden="1">CONCATENATE("Area change: ",'Amortization table'!#REF!)</definedName>
    <definedName name="CBCR_0f68045de40844e7bd3179f7e262919f" localSheetId="8" hidden="1">CONCATENATE('Carbon'!$D$2,", ",'Carbon'!$A$58," ",'Carbon'!$B$58)</definedName>
    <definedName name="CBCR_10b383438f6d43ff85260006f851fe3c" localSheetId="8" hidden="1">CONCATENATE('Carbon'!$G$2,", ",'Carbon'!$A$50," ",'Carbon'!$B$50)</definedName>
    <definedName name="CBCR_10eb677fd36540ac97111f55ebe8f56a" localSheetId="8" hidden="1">CONCATENATE('Carbon'!$F$2,", ",'Carbon'!$A$66," ",'Carbon'!$B$66)</definedName>
    <definedName name="CBCR_10f48962d31b4f6e95107deb0709940e" localSheetId="8" hidden="1">'Carbon'!$G$52*SoilPercentStdev</definedName>
    <definedName name="CBCR_10fdf5fd00ad499f816b8b1e73b05b3f" localSheetId="8" hidden="1">CONCATENATE('Carbon'!$G$2,", ",'Carbon'!$A$54," ",'Carbon'!$B$54)</definedName>
    <definedName name="CBCR_110f37ca44d345db896ffa6ebc50b722" localSheetId="8" hidden="1">CONCATENATE('Carbon'!$H$2,", ",'Carbon'!$A$64," ",'Carbon'!$B$64)</definedName>
    <definedName name="CBCR_112581c4521146818007342382d5b86c" localSheetId="8" hidden="1">CONCATENATE('Carbon'!$G$2,", ",'Carbon'!$A$36," ",'Carbon'!$B$36)</definedName>
    <definedName name="CBCR_11a8a948e8c048ffa495e5bebf5888e8" localSheetId="8" hidden="1">ABS('Carbon'!$L$14*GrossUptakeSpread)</definedName>
    <definedName name="CBCR_11dd8a6e382c4b5babc94ec373d2887c" localSheetId="8" hidden="1">'Carbon'!$K$63</definedName>
    <definedName name="CBCR_11e749b63cdb4380b6086aab1234b6f5" localSheetId="4" hidden="1">ABS('Scenario B'!$B$27*'Scenario B'!$B$15)</definedName>
    <definedName name="CBCR_120afce8e5bc4ee8b736748e79f79dfa" localSheetId="8" hidden="1">CONCATENATE('Carbon'!$D$2,", ",'Carbon'!$A$52," ",'Carbon'!$B$52)</definedName>
    <definedName name="CBCR_12a7bb20f8fc4df0bc00c6412999aa4d" localSheetId="7" hidden="1">CONCATENATE("Area change: ",'Amortization table'!#REF!)</definedName>
    <definedName name="CBCR_12f8495c6b1141bcb7c38ef20b0c5870" localSheetId="7" hidden="1">ABS('Amortization table'!#REF!*'Amortization table'!#REF!)</definedName>
    <definedName name="CBCR_1314d63c6515468db0da43161d70d81b" localSheetId="8" hidden="1">CONCATENATE('Carbon'!$F$2,", ",'Carbon'!$A$63," ",'Carbon'!$B$63)</definedName>
    <definedName name="CBCR_13d6007b4ea442758e864e65c7b09853" localSheetId="8" hidden="1">'Carbon'!$N$42-ABS('Carbon'!$N$42*RegrowingAreaSpread)</definedName>
    <definedName name="CBCR_13dd0769abc845a0afda0452540a1b7b" localSheetId="8" hidden="1">'Carbon'!$K$12*(1+ForestAreaSpread)</definedName>
    <definedName name="CBCR_13e442fa740c41d1bd3cb3df51300dd4" localSheetId="8" hidden="1">'Carbon'!$N$14+ABS('Carbon'!$N$14*RegrowingAreaSpread)</definedName>
    <definedName name="CBCR_145970334ac04d9aaf64e580fa2189c7" localSheetId="8" hidden="1">'Carbon'!$G$33</definedName>
    <definedName name="CBCR_14bb76fbfeb540088d12e75976e793fc" localSheetId="8" hidden="1">CONCATENATE('Carbon'!$N$2,", ",'Carbon'!$A$43," ",'Carbon'!$B$43)</definedName>
    <definedName name="CBCR_14cc1bf6339c44ce9b00aa579495465d" localSheetId="7" hidden="1">ABS('Amortization table'!#REF!*'Amortization table'!#REF!)</definedName>
    <definedName name="CBCR_14f8a1c148354cd0b0fe78f6df033a74" localSheetId="8" hidden="1">'Carbon'!$F$52*PlantPercentStdev</definedName>
    <definedName name="CBCR_1540d107358f4877b0a99b40f06d328c" localSheetId="8" hidden="1">CONCATENATE('Carbon'!$F$2,", ",'Carbon'!$A$20," ",'Carbon'!$B$20)</definedName>
    <definedName name="CBCR_1595e1101e764a57ba96f3a7c06f1459" localSheetId="8" hidden="1">CONCATENATE('Carbon'!$G$2,", ",'Carbon'!$A$59," ",'Carbon'!$B$59)</definedName>
    <definedName name="CBCR_15b738089f3c4471bf40b9e5c35c5b22" localSheetId="8" hidden="1">'Carbon'!$K$51*(1+ForestAreaSpread)</definedName>
    <definedName name="CBCR_15f7f7e375c64d36940b11b18e286d5b" localSheetId="8" hidden="1">CONCATENATE('Carbon'!$D$2,", ",'Carbon'!$A$55," ",'Carbon'!$B$55)</definedName>
    <definedName name="CBCR_161a047e6ffc49ec894e1b101205a0d4" localSheetId="5" hidden="1">ABS('Scenario C'!$B$23*'Scenario C'!$B$15)</definedName>
    <definedName name="CBCR_1627b861aa464460843531b6100fa2a7" localSheetId="8" hidden="1">'Carbon'!$G$28*SoilPercentStdev</definedName>
    <definedName name="CBCR_1675299a0c4a4a6b97b6f04e69ef5707" localSheetId="8" hidden="1">CONCATENATE('Carbon'!$K$2,", ",'Carbon'!$A$9," ",'Carbon'!$B$9)</definedName>
    <definedName name="CBCR_16b7f9d68676497eb10d2a99486a8814" localSheetId="8" hidden="1">'Carbon'!$N$42</definedName>
    <definedName name="CBCR_1763c65977994b478ea2b150894c401f" localSheetId="8" hidden="1">'Carbon'!$K$54*(1+ForestAreaSpread)</definedName>
    <definedName name="CBCR_176b5702052643e5b863fbee8b258660" localSheetId="8" hidden="1">CONCATENATE('Carbon'!$D$2,", ",'Carbon'!$A$9," ",'Carbon'!$B$9)</definedName>
    <definedName name="CBCR_17da1a7e824f47edb36ca2b5178dc763" localSheetId="8" hidden="1">CONCATENATE('Carbon'!$H$2,", ",'Carbon'!$A$12," ",'Carbon'!$B$12)</definedName>
    <definedName name="CBCR_1934bc4c585b47548ad38ceb2c1f2cf7" localSheetId="8" hidden="1">CONCATENATE('Carbon'!$G$2,", ",'Carbon'!$A$13," ",'Carbon'!$B$13)</definedName>
    <definedName name="CBCR_19462c8b1b374dbfa4fb49fb73a5d5d7" localSheetId="8" hidden="1">CONCATENATE('Carbon'!$K$2,", ",'Carbon'!$A$27," ",'Carbon'!$B$27)</definedName>
    <definedName name="CBCR_19b72e6642e3407282588b52f64b7951" localSheetId="8" hidden="1">'Carbon'!$K$6*(1+ForestAreaSpread)</definedName>
    <definedName name="CBCR_1a27e9ebdf24442ab00393127987b9e4" localSheetId="8" hidden="1">'Carbon'!$N$43</definedName>
    <definedName name="CBCR_1ab670b34bde419e93a3e3db65a87aeb" localSheetId="8" hidden="1">'Carbon'!$G$22</definedName>
    <definedName name="CBCR_1ad3f9ccb9604dd8a16c7bc2f5d1b13f" localSheetId="8" hidden="1">'Carbon'!$F$35</definedName>
    <definedName name="CBCR_1b81e5bf4963409d9456b934abbb0f1a" localSheetId="8" hidden="1">'Carbon'!$N$60-ABS('Carbon'!$N$60*RegrowingAreaSpread)</definedName>
    <definedName name="CBCR_1b8b232a03794296acdc7ed826f795bd" localSheetId="8" hidden="1">'Carbon'!$F$16*PlantPercentStdev</definedName>
    <definedName name="CBCR_1bdeb17f099343778f08a7ecef9c26ff" localSheetId="8" hidden="1">ABS('Carbon'!$D$20*#REF!)</definedName>
    <definedName name="CBCR_1c3a0b92f36341cd9fa2b7853db245ee" localSheetId="8" hidden="1">ABS('Carbon'!$L$59*GrossUptakeSpread)</definedName>
    <definedName name="CBCR_1c925c6285914e75a11f7c2984cb72bd" localSheetId="8" hidden="1">CONCATENATE('Carbon'!$H$2,", ",'Carbon'!$A$19," ",'Carbon'!$B$19)</definedName>
    <definedName name="CBCR_1cf69845a93340e1aa10cc984bd91f2f" localSheetId="8" hidden="1">ABS('Carbon'!$D$30*#REF!)</definedName>
    <definedName name="CBCR_1d221781d14e46268b0af4bcd6641be9" localSheetId="8" hidden="1">CONCATENATE('Carbon'!$D$2,", ",'Carbon'!$A$50," ",'Carbon'!$B$50)</definedName>
    <definedName name="CBCR_1d63e7d283e144ea9fd6994e5de19559" localSheetId="8" hidden="1">'Carbon'!$F$59*PlantPercentStdev</definedName>
    <definedName name="CBCR_1db0d175bbd04b5280b9d3f69218d0f1" localSheetId="8" hidden="1">ABS('Carbon'!$L$7*GrossUptakeSpread)</definedName>
    <definedName name="CBCR_1e1518abbf7d427887ae050dc90e3e6c" localSheetId="7" hidden="1">'Amortization table'!#REF!</definedName>
    <definedName name="CBCR_1e251db60cb448a5b275cfb9d8da39e8" localSheetId="8" hidden="1">CONCATENATE('Carbon'!$G$2,", ",'Carbon'!$A$34," ",'Carbon'!$B$34)</definedName>
    <definedName name="CBCR_1ef3e76234dc4de09173e9599f9cd111" localSheetId="8" hidden="1">'Carbon'!$F$63</definedName>
    <definedName name="CBCR_1f435b1acd594eac9cb0111a3a284d92" localSheetId="5" hidden="1">'Scenario C'!$B$21</definedName>
    <definedName name="CBCR_1f5e19b979e04a05bc63dbcd7e7612c6" localSheetId="8" hidden="1">'Carbon'!$G$37*SoilPercentStdev</definedName>
    <definedName name="CBCR_20129dd4493e40989c48c3c03d552c3f" localSheetId="8" hidden="1">CONCATENATE('Carbon'!$K$2,", ",'Carbon'!$A$35," ",'Carbon'!$B$35)</definedName>
    <definedName name="CBCR_20845b83132f423baed02cf3a3438a18" localSheetId="8" hidden="1">'Carbon'!$G$16</definedName>
    <definedName name="CBCR_20c186f5a6d442e4b0307b53628fe033" localSheetId="8" hidden="1">'Carbon'!$K$26*(1+ForestAreaSpread)</definedName>
    <definedName name="CBCR_20f7318dc2084972812493111d584dff" localSheetId="8" hidden="1">CONCATENATE('Carbon'!$H$2,", ",'Carbon'!$A$45," ",'Carbon'!$B$45)</definedName>
    <definedName name="CBCR_210816b792504129873ff25d02996fb0" localSheetId="8" hidden="1">CONCATENATE('Carbon'!$K$2,", ",'Carbon'!$A$33," ",'Carbon'!$B$33)</definedName>
    <definedName name="CBCR_2140573764944b95bd13a9ac20a714da" localSheetId="8" hidden="1">CONCATENATE('Carbon'!$G$2,", ",'Carbon'!$A$22," ",'Carbon'!$B$22)</definedName>
    <definedName name="CBCR_22e337712d2749baaf4c53ed3dbcc4e9" localSheetId="8" hidden="1">CONCATENATE('Carbon'!$N$2,", ",'Carbon'!$A$26," ",'Carbon'!$B$26)</definedName>
    <definedName name="CBCR_22ec858dc69b4c82b06a732198210130" localSheetId="8" hidden="1">'Carbon'!$K$44</definedName>
    <definedName name="CBCR_23032053a76c45f1b49c57a8b8293e61" localSheetId="8" hidden="1">CONCATENATE('Carbon'!$K$2,", ",'Carbon'!$A$64," ",'Carbon'!$B$64)</definedName>
    <definedName name="CBCR_23342392674d4870aacda0008d6ebacf" localSheetId="3" hidden="1">CONCATENATE("Area change: ",'Scenario A'!$A$19)</definedName>
    <definedName name="CBCR_23342392674d4870aacda0008d6ebacf" localSheetId="6" hidden="1">CONCATENATE("Area change: ",'Scenario D'!$A$19)</definedName>
    <definedName name="CBCR_233c087c5ebf49deb1fcc13b751f1c37" localSheetId="7" hidden="1">'Amortization table'!#REF!</definedName>
    <definedName name="CBCR_23acbfd3e364459294379b5d4ac048cf" localSheetId="8" hidden="1">'Carbon'!$D$15</definedName>
    <definedName name="CBCR_23bc531093ed45829c2d5e93bb92683c" localSheetId="5" hidden="1">CONCATENATE("Area change: ",'Scenario C'!$A$21)</definedName>
    <definedName name="CBCR_23eccbde4b224686ad6dfdb7a22dec2a" localSheetId="8" hidden="1">'Carbon'!$K$27*(1-ForestAreaSpread)</definedName>
    <definedName name="CBCR_23fb86794b5f461c888607f398553ad6" localSheetId="3" hidden="1">ABS('Scenario A'!$B$21*'Scenario A'!$B$15)</definedName>
    <definedName name="CBCR_23fb86794b5f461c888607f398553ad6" localSheetId="6" hidden="1">ABS('Scenario D'!$B$21*'Scenario D'!$B$15)</definedName>
    <definedName name="CBCR_24385750ad45491fad222576f8ad2450" localSheetId="8" hidden="1">CONCATENATE('Carbon'!$G$2,", ",'Carbon'!$A$53," ",'Carbon'!$B$53)</definedName>
    <definedName name="CBCR_246c2a2187a1481e932efd99a11b3634" localSheetId="8" hidden="1">'Carbon'!$K$14*(1+ForestAreaSpread)</definedName>
    <definedName name="CBCR_24ce994af21b42febad26733ca17f93c" localSheetId="8" hidden="1">'Carbon'!$K$33*(1+ForestAreaSpread)</definedName>
    <definedName name="CBCR_24de97de06554515aef904b8b9c9eefa" localSheetId="8" hidden="1">'Carbon'!$K$5*(1-ForestAreaSpread)</definedName>
    <definedName name="CBCR_24e840c0acda4760803dd3324bfbd2c9" localSheetId="8" hidden="1">'Carbon'!$N$41-ABS('Carbon'!$N$41*RegrowingAreaSpread)</definedName>
    <definedName name="CBCR_2590e1d2d3f341f6b00ebcb09cc24c42" localSheetId="5" hidden="1">ABS('Scenario C'!$B$21*'Scenario C'!$B$15)</definedName>
    <definedName name="CBCR_261ad732b82e47b3a094b44452fa36c3" localSheetId="7" hidden="1">ABS('Amortization table'!#REF!*'Amortization table'!#REF!)</definedName>
    <definedName name="CBCR_261d457106ad42f286f80063c0836d12" localSheetId="5" hidden="1">'Scenario C'!$B$19</definedName>
    <definedName name="CBCR_262362ecbae94866bdad51259c484ccf" localSheetId="8" hidden="1">CONCATENATE('Carbon'!$K$2,", ",'Carbon'!$A$29," ",'Carbon'!$B$29)</definedName>
    <definedName name="CBCR_265b816ae9ed49328f52ef5505c6142e" localSheetId="8" hidden="1">'Carbon'!$K$8*(1+ForestAreaSpread)</definedName>
    <definedName name="CBCR_26c67f78ad414dce92ba23cf787c19f7" localSheetId="8" hidden="1">'Carbon'!$K$6</definedName>
    <definedName name="CBCR_26c6e8be6d23470c9580fbceab3da47b" localSheetId="8" hidden="1">'Carbon'!$K$41</definedName>
    <definedName name="CBCR_26e2613c646c41279c78f22f33527a27" localSheetId="8" hidden="1">'Carbon'!$K$43*(1+ForestAreaSpread)</definedName>
    <definedName name="CBCR_274ef3cf30204b988cd21e6c15ab74c1" localSheetId="8" hidden="1">CONCATENATE('Carbon'!$K$2,", ",'Carbon'!$A$55," ",'Carbon'!$B$55)</definedName>
    <definedName name="CBCR_27879e896101480e8d60c38484389c52" localSheetId="8" hidden="1">CONCATENATE('Carbon'!$H$2,", ",'Carbon'!$A$46," ",'Carbon'!$B$46)</definedName>
    <definedName name="CBCR_2805dfadf3534cb7abb9d34f6af07935" localSheetId="8" hidden="1">'Carbon'!$G$55*SoilPercentStdev</definedName>
    <definedName name="CBCR_283b8491980b4252a961fe0ac6ba9aed" localSheetId="8" hidden="1">CONCATENATE('Carbon'!$H$2,", ",'Carbon'!$A$20," ",'Carbon'!$B$20)</definedName>
    <definedName name="CBCR_285e8691d2d64ea4b60a7ea2e39e0569" localSheetId="8" hidden="1">'Carbon'!$N$35+ABS('Carbon'!$N$35*RegrowingAreaSpread)</definedName>
    <definedName name="CBCR_2884c2736da64a60ab9c9fdd66fab66b" localSheetId="8" hidden="1">'Carbon'!$G$26*SoilPercentStdev</definedName>
    <definedName name="CBCR_28b27ba90da34d73a087a8f57caa5cf4" localSheetId="8" hidden="1">CONCATENATE('Carbon'!$F$2,", ",'Carbon'!$A$42," ",'Carbon'!$B$42)</definedName>
    <definedName name="CBCR_28dfb36f607f4d449b3ee4203168640c" localSheetId="8" hidden="1">CONCATENATE('Carbon'!$N$2,", ",'Carbon'!$A$41," ",'Carbon'!$B$41)</definedName>
    <definedName name="CBCR_294c108a888348dab81a61b6573c39e3" localSheetId="8" hidden="1">'Carbon'!$K$52*(1+ForestAreaSpread)</definedName>
    <definedName name="CBCR_2981bd668f464e6fbe74cfafbe493f80" localSheetId="8" hidden="1">'Carbon'!$K$34</definedName>
    <definedName name="CBCR_29972b92ce3f40fc83c581f5532077ea" localSheetId="5" hidden="1">ABS('Scenario C'!$B$22*'Scenario C'!$B$15)</definedName>
    <definedName name="CBCR_29b35383463849bc96c64ee3889494c8" localSheetId="8" hidden="1">'Carbon'!$F$27</definedName>
    <definedName name="CBCR_29c42832aa43454d90ab17365576576d" localSheetId="7" hidden="1">ABS('Amortization table'!#REF!*'Amortization table'!#REF!)</definedName>
    <definedName name="CBCR_29c9daed76eb4cc080d360d017682152" localSheetId="8" hidden="1">ABS('Carbon'!$D$6*#REF!)</definedName>
    <definedName name="CBCR_29dc3ed3041346bf820958c8cae65499" localSheetId="8" hidden="1">'Carbon'!$N$58</definedName>
    <definedName name="CBCR_2a4aee6e747f40c8a8b71bb20d708449" localSheetId="8" hidden="1">CONCATENATE('Carbon'!$H$2,", ",'Carbon'!$A$15," ",'Carbon'!$B$15)</definedName>
    <definedName name="CBCR_2a4b58d7ae8d486eaec4fe1f1c99e011" localSheetId="8" hidden="1">'Carbon'!$K$58*(1-ForestAreaSpread)</definedName>
    <definedName name="CBCR_2b15751353354cd09d90f8386390ffa1" localSheetId="8" hidden="1">CONCATENATE('Carbon'!$G$2,", ",'Carbon'!$A$27," ",'Carbon'!$B$27)</definedName>
    <definedName name="CBCR_2bab535f5fcd4123a8d735d840521144" localSheetId="8" hidden="1">CONCATENATE('Carbon'!$N$2,", ",'Carbon'!$A$34," ",'Carbon'!$B$34)</definedName>
    <definedName name="CBCR_2be27dcc880246fc91ab664b6390eff8" localSheetId="8" hidden="1">CONCATENATE('Carbon'!$H$2,", ",'Carbon'!$A$8," ",'Carbon'!$B$8)</definedName>
    <definedName name="CBCR_2c0ff5746f3e42f5afd11eb3d4628d00" localSheetId="8" hidden="1">'Carbon'!$N$20-ABS('Carbon'!$N$20*RegrowingAreaSpread)</definedName>
    <definedName name="CBCR_2c4f98b76efb401ca5509ee56ae75bac" localSheetId="4" hidden="1">ABS('Scenario B'!$B$24*'Scenario B'!$B$15)</definedName>
    <definedName name="CBCR_2c5b21f973614ddf9541723a16f8f9ce" localSheetId="8" hidden="1">'Carbon'!$G$64</definedName>
    <definedName name="CBCR_2d377b893617473893504db04de84222" localSheetId="7" hidden="1">ABS('Amortization table'!#REF!*'Amortization table'!#REF!)</definedName>
    <definedName name="CBCR_2d52c55c7b234a418d1ac8e635484ec2" localSheetId="8" hidden="1">'Carbon'!$K$45*(1-ForestAreaSpread)</definedName>
    <definedName name="CBCR_2d6cf7f492f34d4aa7ebabc1a0135324" localSheetId="8" hidden="1">'Carbon'!$N$63-ABS('Carbon'!$N$63*RegrowingAreaSpread)</definedName>
    <definedName name="CBCR_2d8512dbae71444ea27b625db0e6ec72" localSheetId="8" hidden="1">ABS('Carbon'!$L$20*GrossUptakeSpread)</definedName>
    <definedName name="CBCR_2d868fd24cb14ca4a67933f8ad553e82" localSheetId="4" hidden="1">'Scenario B'!$B$27</definedName>
    <definedName name="CBCR_2df5432354974f308b205bd487eaaa82" localSheetId="8" hidden="1">CONCATENATE('Carbon'!$D$2,", ",'Carbon'!$A$46," ",'Carbon'!$B$46)</definedName>
    <definedName name="CBCR_2ea093680471412f82f89bc6952579ef" localSheetId="8" hidden="1">'Carbon'!$F$45</definedName>
    <definedName name="CBCR_2ee3c7666328488297d0629f69272f09" localSheetId="8" hidden="1">'Carbon'!$G$6*SoilPercentStdev</definedName>
    <definedName name="CBCR_2f0b7b0b88a448a9930b75878eb6f081" localSheetId="8" hidden="1">'Carbon'!$G$35*SoilPercentStdev</definedName>
    <definedName name="CBCR_2f9ff3975e624106b6ac10c5efb90a1d" localSheetId="4" hidden="1">ABS('Scenario B'!$B$28*'Scenario B'!$B$15)</definedName>
    <definedName name="CBCR_2fdd1ce3f721463babaf9fcaaab80f4e" localSheetId="8" hidden="1">'Carbon'!$G$27*SoilPercentStdev</definedName>
    <definedName name="CBCR_2fef88b505664ba1b843a019abd85d5d" localSheetId="8" hidden="1">'Carbon'!$F$34</definedName>
    <definedName name="CBCR_301cf52b568346e78789fe45cf215aa6" localSheetId="8" hidden="1">'Carbon'!$K$21</definedName>
    <definedName name="CBCR_3044d5c46f6e4f99b0b004eb206d6d39" localSheetId="4" hidden="1">ABS('Scenario B'!$B$29*'Scenario B'!$B$15)</definedName>
    <definedName name="CBCR_306e9e1652b64b7b8e58e418b5507f65" localSheetId="8" hidden="1">CONCATENATE('Carbon'!$N$2,", ",'Carbon'!$A$27," ",'Carbon'!$B$27)</definedName>
    <definedName name="CBCR_3080e435f2f741ffa17776ef48c7f896" localSheetId="8" hidden="1">CONCATENATE('Carbon'!$K$2,", ",'Carbon'!$A$15," ",'Carbon'!$B$15)</definedName>
    <definedName name="CBCR_30bff75b6bb64a259cd4e428fef54f07" localSheetId="8" hidden="1">'Carbon'!$N$52+ABS('Carbon'!$N$52*RegrowingAreaSpread)</definedName>
    <definedName name="CBCR_30e93dc185ab44b1831f81eb633096a6" localSheetId="8" hidden="1">CONCATENATE('Carbon'!$F$2,", ",'Carbon'!$A$7," ",'Carbon'!$B$7)</definedName>
    <definedName name="CBCR_30f03ca6267849a985ebfcdd8da309ac" localSheetId="8" hidden="1">CONCATENATE('Carbon'!$K$2,", ",'Carbon'!$A$36," ",'Carbon'!$B$36)</definedName>
    <definedName name="CBCR_31a59c556bce4367956e92696613cd52" localSheetId="8" hidden="1">CONCATENATE('Carbon'!$G$2,", ",'Carbon'!$A$35," ",'Carbon'!$B$35)</definedName>
    <definedName name="CBCR_31b6da9082af4f93873abe0f327ce030" localSheetId="8" hidden="1">CONCATENATE('Carbon'!$G$2,", ",'Carbon'!$A$45," ",'Carbon'!$B$45)</definedName>
    <definedName name="CBCR_3222dee2fc424a8ebe56357d1ba95db7" localSheetId="8" hidden="1">CONCATENATE('Carbon'!$K$2,", ",'Carbon'!$A$59," ",'Carbon'!$B$59)</definedName>
    <definedName name="CBCR_32794a1f8ca24f7b859c89b514bfcd42" localSheetId="8" hidden="1">'Carbon'!$G$34</definedName>
    <definedName name="CBCR_32caa8d28fb041a299cf6cb4e00e871e" localSheetId="8" hidden="1">CONCATENATE('Carbon'!$F$2,", ",'Carbon'!$A$12," ",'Carbon'!$B$14)</definedName>
    <definedName name="CBCR_3319e86473a444e18e71d9a56aeb2642" localSheetId="8" hidden="1">CONCATENATE('Carbon'!$H$2,", ",'Carbon'!$A$65," ",'Carbon'!$B$65)</definedName>
    <definedName name="CBCR_3325534e35c141d0b00ac8f5a3d991b2" localSheetId="8" hidden="1">'Carbon'!$K$65*(1-ForestAreaSpread)</definedName>
    <definedName name="CBCR_339f0d84a4544c6f83b2d5de4adaed04" localSheetId="8" hidden="1">'Carbon'!$G$30</definedName>
    <definedName name="CBCR_33b0014b788a4956be80e554da61aaf1" localSheetId="7" hidden="1">CONCATENATE("Area change: ",'Amortization table'!#REF!)</definedName>
    <definedName name="CBCR_33ca4e363498410c981a5d933dad54fd" localSheetId="7" hidden="1">'Amortization table'!#REF!</definedName>
    <definedName name="CBCR_343b336d05a04067a63d0239a7a1acf2" localSheetId="8" hidden="1">CONCATENATE('Carbon'!$F$2,", ",'Carbon'!$A$33," ",'Carbon'!$B$33)</definedName>
    <definedName name="CBCR_3476a5982d2f4da09a3e6842ca92fd39" localSheetId="8" hidden="1">'Carbon'!$F$12</definedName>
    <definedName name="CBCR_34a2c19471c6469ca46ca3912e90f68a" localSheetId="3" hidden="1">'Scenario A'!$B$21</definedName>
    <definedName name="CBCR_34a2c19471c6469ca46ca3912e90f68a" localSheetId="6" hidden="1">'Scenario D'!$B$21</definedName>
    <definedName name="CBCR_35c438d4e77c42c6ae2e1f0b705d03d9" localSheetId="8" hidden="1">'Carbon'!$F$21</definedName>
    <definedName name="CBCR_35c43a19b7924cebb2ab95283c0eba61" localSheetId="8" hidden="1">'Carbon'!$D$55</definedName>
    <definedName name="CBCR_35fa84bbc93840f1af14457018576b75" localSheetId="8" hidden="1">CONCATENATE('Carbon'!$K$2,", ",'Carbon'!$A$14," ",'Carbon'!$B$14)</definedName>
    <definedName name="CBCR_36bfa9f822e244fe98cdf2353cb70575" localSheetId="8" hidden="1">'Carbon'!$F$9*PlantPercentStdev</definedName>
    <definedName name="CBCR_3713b10cbc434f7cb04104dfb451f5ba" localSheetId="3" hidden="1">'Scenario A'!$B$22</definedName>
    <definedName name="CBCR_3713b10cbc434f7cb04104dfb451f5ba" localSheetId="6" hidden="1">'Scenario D'!$B$22</definedName>
    <definedName name="CBCR_371a4120eeb54215ae48a24d3554f5af" localSheetId="8" hidden="1">'Carbon'!$K$49</definedName>
    <definedName name="CBCR_3728b7f85f124c96bfcb3cb6fa5172dc" localSheetId="8" hidden="1">CONCATENATE('Carbon'!$L$2,", ",'Carbon'!$A$58," ",'Carbon'!$B$58)</definedName>
    <definedName name="CBCR_3736ac5290314a3cb8cf4f5ad9c113db" localSheetId="8" hidden="1">'Carbon'!$K$42*(1+ForestAreaSpread)</definedName>
    <definedName name="CBCR_376af030359640b384a7ee2a906344a4" localSheetId="8" hidden="1">CONCATENATE('Carbon'!$L$2,", ",'Carbon'!$A$26," ",'Carbon'!$B$26)</definedName>
    <definedName name="CBCR_37abf584619d4083afc4d670595e2a2f" localSheetId="8" hidden="1">'Carbon'!$K$12*(1-ForestAreaSpread)</definedName>
    <definedName name="CBCR_383e9a0b42cc4d7db232ca8e355ea5ba" localSheetId="8" hidden="1">ABS('Carbon'!$D$5*#REF!)</definedName>
    <definedName name="CBCR_3867a40179c34fdb84b0ed4f01f34e45" localSheetId="8" hidden="1">'Carbon'!$F$34*PlantPercentStdev</definedName>
    <definedName name="CBCR_39364cb4d86340c79c51ca066c964efa" localSheetId="8" hidden="1">'Carbon'!$K$19</definedName>
    <definedName name="CBCR_3956423bbfd8481cbf29786654453d28" localSheetId="8" hidden="1">'Carbon'!$F$64*PlantPercentStdev</definedName>
    <definedName name="CBCR_39751d2d32d047aaab95caebeb9c4978" localSheetId="8" hidden="1">CONCATENATE('Carbon'!$F$2,", ",'Carbon'!$A$45," ",'Carbon'!$B$45)</definedName>
    <definedName name="CBCR_39bade1ba3e04eb092ec8c491ebfa2d6" localSheetId="8" hidden="1">'Carbon'!$G$14</definedName>
    <definedName name="CBCR_39ca162e122a497e81920ba4a9cf4499" localSheetId="8" hidden="1">CONCATENATE('Carbon'!$F$2,", ",'Carbon'!$A$22," ",'Carbon'!$B$22)</definedName>
    <definedName name="CBCR_39d2a1e95cac4b38b2f278765d9d6159" localSheetId="8" hidden="1">CONCATENATE('Carbon'!$F$2,", ",'Carbon'!$A$29," ",'Carbon'!$B$29)</definedName>
    <definedName name="CBCR_3a1120941af84d1c9d70a7aaced8593f" localSheetId="8" hidden="1">'Carbon'!$D$49</definedName>
    <definedName name="CBCR_3ab3773a1e574c37bca16eb165348992" localSheetId="8" hidden="1">CONCATENATE('Carbon'!$K$2,", ",'Carbon'!$A$30," ",'Carbon'!$B$30)</definedName>
    <definedName name="CBCR_3acce419125b404cada1c80e362b429d" localSheetId="8" hidden="1">'Carbon'!$F$51</definedName>
    <definedName name="CBCR_3b34b483f4ce4dbdb78cab728f3ca0eb" localSheetId="8" hidden="1">'Carbon'!$K$44*(1+ForestAreaSpread)</definedName>
    <definedName name="CBCR_3b69220d3e5d4e1cab0a12da8ac6f943" localSheetId="8" hidden="1">'Carbon'!$K$59*(1-ForestAreaSpread)</definedName>
    <definedName name="CBCR_3b99321a2264482b897d8dbc75ccb0dd" localSheetId="8" hidden="1">'Carbon'!$G$20</definedName>
    <definedName name="CBCR_3bc0f96a6ed948c68c900929285bc24c" localSheetId="8" hidden="1">'Carbon'!$K$36*(1-ForestAreaSpread)</definedName>
    <definedName name="CBCR_3c2f743757db44a7b3b2ed3dd1236886" localSheetId="5" hidden="1">ABS('Scenario C'!$B$26*'Scenario C'!$B$15)</definedName>
    <definedName name="CBCR_3c799ca72730493ab7d2bff954dc95e8" localSheetId="8" hidden="1">'Carbon'!$D$60</definedName>
    <definedName name="CBCR_3c832b98208e4f789d3f319c33a0e50c" localSheetId="8" hidden="1">CONCATENATE('Carbon'!$D$2,", ",'Carbon'!$A$49," ",'Carbon'!$B$49)</definedName>
    <definedName name="CBCR_3cb906d451244f6c8b694224ca5a7c71" localSheetId="8" hidden="1">'Carbon'!$N$13</definedName>
    <definedName name="CBCR_3d0f2bd7964c4b8dbf283be4c9a243c8" localSheetId="8" hidden="1">'Carbon'!$G$64*SoilPercentStdev</definedName>
    <definedName name="CBCR_3d2e16910d714acf85846e0eb52296b5" localSheetId="4" hidden="1">'Scenario B'!$B$23</definedName>
    <definedName name="CBCR_3d2fdd6057f24eb69fd019dafd93664b" localSheetId="8" hidden="1">ABS('Carbon'!$L$34*GrossUptakeSpread)</definedName>
    <definedName name="CBCR_3d3aecbc92034af2bf48faf65e575a64" localSheetId="4" hidden="1">ABS('Scenario B'!$B$21*'Scenario B'!$B$15)</definedName>
    <definedName name="CBCR_3e5b878028434d2f926a9c9f45d985e9" localSheetId="8" hidden="1">'Carbon'!$G$21</definedName>
    <definedName name="CBCR_3e5e8811af8745a984e9d3e50e6a2b91" localSheetId="8" hidden="1">'Carbon'!$K$19*(1+ForestAreaSpread)</definedName>
    <definedName name="CBCR_3edec36ea61640c9bcef23b9636835e0" localSheetId="8" hidden="1">CONCATENATE('Carbon'!$K$2,", ",'Carbon'!$A$63," ",'Carbon'!$B$63)</definedName>
    <definedName name="CBCR_3f273185b9434695a0e7111e109037dd" localSheetId="8" hidden="1">'Carbon'!$K$63*(1+ForestAreaSpread)</definedName>
    <definedName name="CBCR_3f3dc077e74a416f86a30657fadc2bb0" localSheetId="5" hidden="1">ABS('Scenario C'!$B$20*'Scenario C'!$B$15)</definedName>
    <definedName name="CBCR_3f72f019d1ad43d3bfba2efc911d1271" localSheetId="8" hidden="1">'Carbon'!$D$29</definedName>
    <definedName name="CBCR_3fb1c576b08f49e29e9a4c678c4d24e7" localSheetId="8" hidden="1">'Carbon'!$K$59</definedName>
    <definedName name="CBCR_3fb873ac5e1d40b890ccfa002d90f83e" localSheetId="8" hidden="1">'Carbon'!$D$6</definedName>
    <definedName name="CBCR_400480fbaf5e40f7b295731e226f7c14" localSheetId="8" hidden="1">ABS('Carbon'!$D$51*#REF!)</definedName>
    <definedName name="CBCR_4050e3c3631c46a4a66e6c527c73b6a9" localSheetId="8" hidden="1">CONCATENATE('Carbon'!$N$2,", ",'Carbon'!$A$33," ",'Carbon'!$B$33)</definedName>
    <definedName name="CBCR_40ae20ebef1b49378a5d49c8a4d10604" localSheetId="8" hidden="1">CONCATENATE('Carbon'!$F$2,", ",'Carbon'!$A$21," ",'Carbon'!$B$21)</definedName>
    <definedName name="CBCR_40de351ae96d4c9592679854b0f96fca" localSheetId="8" hidden="1">CONCATENATE('Carbon'!$F$2,", ",'Carbon'!$A$60," ",'Carbon'!$B$60)</definedName>
    <definedName name="CBCR_41547aabd00043c1a332dea87737eaf4" localSheetId="8" hidden="1">ABS('Carbon'!$D$23*#REF!)</definedName>
    <definedName name="CBCR_416bc14fed834dbe9e49417cf19de85d" localSheetId="8" hidden="1">CONCATENATE('Carbon'!$H$2,", ",'Carbon'!$A$43," ",'Carbon'!$B$43)</definedName>
    <definedName name="CBCR_417b38560f404883abacc6d716d6b16a" localSheetId="8" hidden="1">'Carbon'!$K$16*(1-ForestAreaSpread)</definedName>
    <definedName name="CBCR_41b41de2cf734ed3a4fe4323eb8dd623" localSheetId="8" hidden="1">CONCATENATE('Carbon'!$G$2,", ",'Carbon'!$A$14," ",'Carbon'!$B$14)</definedName>
    <definedName name="CBCR_421950a7905d45499cc22681861bf932" localSheetId="8" hidden="1">'Carbon'!$K$66*(1-ForestAreaSpread)</definedName>
    <definedName name="CBCR_4224ea8d2e4e43489099dd6e247b930f" localSheetId="8" hidden="1">'Carbon'!$K$52</definedName>
    <definedName name="CBCR_429fd35d68894f89bf851bab11d91b1e" localSheetId="8" hidden="1">'Carbon'!$G$66</definedName>
    <definedName name="CBCR_430b42e51c3841f5a091d5f90f53cda6" localSheetId="4" hidden="1">CONCATENATE("Area change: ",'Scenario B'!$A$26)</definedName>
    <definedName name="CBCR_443ce6947dc044128b7caa8227e781f9" localSheetId="8" hidden="1">'Carbon'!$N$64-ABS('Carbon'!$N$64*RegrowingAreaSpread)</definedName>
    <definedName name="CBCR_4461474679c947e99fab664e48b61115" localSheetId="8" hidden="1">'Carbon'!$N$34-ABS('Carbon'!$N$34*RegrowingAreaSpread)</definedName>
    <definedName name="CBCR_44ae3fa3018044f3996723a887349dcf" localSheetId="8" hidden="1">CONCATENATE('Carbon'!$D$2,", ",'Carbon'!$A$19," ",'Carbon'!$B$19)</definedName>
    <definedName name="CBCR_4508288865b14d34930b859780b65e99" localSheetId="8" hidden="1">CONCATENATE('Carbon'!$N$2,", ",'Carbon'!$A$13," ",'Carbon'!$B$13)</definedName>
    <definedName name="CBCR_45611f0016d84d038473d4ef41c255b4" localSheetId="4" hidden="1">ABS('Scenario B'!$B$19*'Scenario B'!$B$15)</definedName>
    <definedName name="CBCR_457519fb0bf046ab95d1c14299be185a" localSheetId="4" hidden="1">ABS('Scenario B'!$B$25*'Scenario B'!$B$15)</definedName>
    <definedName name="CBCR_465b2de11c6f4130b798b109b773eb12" localSheetId="8" hidden="1">CONCATENATE('Carbon'!$D$2,", ",'Carbon'!$A$14," ",'Carbon'!$B$14)</definedName>
    <definedName name="CBCR_4678218b9e814201a81e9f94e4cc0082" localSheetId="8" hidden="1">'Carbon'!$N$41</definedName>
    <definedName name="CBCR_46c8ad3806e1468989f3deda515ca44a" localSheetId="8" hidden="1">CONCATENATE('Carbon'!$K$2,", ",'Carbon'!$A$8," ",'Carbon'!$B$8)</definedName>
    <definedName name="CBCR_4706f90ffb914b9c9a6c8532623233f5" localSheetId="8" hidden="1">'Carbon'!$G$8</definedName>
    <definedName name="CBCR_4715fa478035414c94409c65b9036ab9" localSheetId="8" hidden="1">'Carbon'!$K$15</definedName>
    <definedName name="CBCR_47362c1b1c4a4250a608807f51b4b2eb" localSheetId="8" hidden="1">'Carbon'!$F$65</definedName>
    <definedName name="CBCR_479365d037464d2298b77c86b4b3696e" localSheetId="8" hidden="1">CONCATENATE('Carbon'!$D$2,", ",'Carbon'!$A$53," ",'Carbon'!$B$53)</definedName>
    <definedName name="CBCR_47da7b032fc94bdd942a3ff873f0426c" localSheetId="8" hidden="1">'Carbon'!$N$6+ABS('Carbon'!$N$6*RegrowingAreaSpread)</definedName>
    <definedName name="CBCR_47f4b84bc783410096a544b67da1d16f" localSheetId="8" hidden="1">'Carbon'!$K$40*(1-ForestAreaSpread)</definedName>
    <definedName name="CBCR_4815f768e3ea4beab37c4b93cd863195" localSheetId="8" hidden="1">'Carbon'!$K$8</definedName>
    <definedName name="CBCR_482fe0a53e614764b22095acb164dbec" localSheetId="8" hidden="1">'Carbon'!$F$40</definedName>
    <definedName name="CBCR_48426228c4e34bd9858edba7ef0dc758" localSheetId="5" hidden="1">'Scenario C'!$B$28</definedName>
    <definedName name="CBCR_48c4e94073034af488248a1953ba0cdf" localSheetId="8" hidden="1">CONCATENATE('Carbon'!$G$2,", ",'Carbon'!$A$20," ",'Carbon'!$B$20)</definedName>
    <definedName name="CBCR_490eb7125c3b4e9eaa5aba436fff23cb" localSheetId="4" hidden="1">'Scenario B'!$B$19</definedName>
    <definedName name="CBCR_49384137b3d44a479713978eb0cc4741" localSheetId="8" hidden="1">'Carbon'!$N$66+ABS('Carbon'!$N$66*RegrowingAreaSpread)</definedName>
    <definedName name="CBCR_4a9fe90fd7094b3db7b86680f434c137" localSheetId="8" hidden="1">'Carbon'!$K$50*(1-ForestAreaSpread)</definedName>
    <definedName name="CBCR_4b40d85b8bd14538bf0282275962b7c0" localSheetId="8" hidden="1">'Carbon'!$K$20*(1+ForestAreaSpread)</definedName>
    <definedName name="CBCR_4b4be4c6cd42472290cf522e1f5db36d" localSheetId="8" hidden="1">'Carbon'!$F$66</definedName>
    <definedName name="CBCR_4bb5820b54c0401fa148bba9a677f418" localSheetId="8" hidden="1">'Carbon'!$K$7*(1+ForestAreaSpread)</definedName>
    <definedName name="CBCR_4bb62247d85c45a18636563056f224e5" localSheetId="8" hidden="1">'Carbon'!$F$27*PlantPercentStdev</definedName>
    <definedName name="CBCR_4bce25dff76141978b400b13b3006b85" localSheetId="8" hidden="1">ABS('Carbon'!$L$13*GrossUptakeSpread)</definedName>
    <definedName name="CBCR_4beabfb7759b46c8bc3cd42ff753ae2c" localSheetId="8" hidden="1">CONCATENATE('Carbon'!$D$2,", ",'Carbon'!$A$60," ",'Carbon'!$B$60)</definedName>
    <definedName name="CBCR_4c5e5cd0aebc4f6385c4fe4eca0eaa82" localSheetId="3" hidden="1">ABS('Scenario A'!$B$29*'Scenario A'!$B$15)</definedName>
    <definedName name="CBCR_4c5e5cd0aebc4f6385c4fe4eca0eaa82" localSheetId="6" hidden="1">ABS('Scenario D'!$B$29*'Scenario D'!$B$15)</definedName>
    <definedName name="CBCR_4d8d8d92d3ef410c839f14d53cf2398c" localSheetId="8" hidden="1">'Carbon'!$F$7</definedName>
    <definedName name="CBCR_4e5d451bf67245a99ae42738df360d67" localSheetId="8" hidden="1">'Carbon'!$N$58-ABS('Carbon'!$N$58*RegrowingAreaSpread)</definedName>
    <definedName name="CBCR_4e63c97ccfb94d28b6a0843ef6a7e5dc" localSheetId="8" hidden="1">CONCATENATE('Carbon'!$F$2,", ",'Carbon'!$A$23," ",'Carbon'!$B$23)</definedName>
    <definedName name="CBCR_4e7c93657db946e69d4c61dc63cb9cc0" localSheetId="8" hidden="1">CONCATENATE('Carbon'!$H$2,", ",'Carbon'!$A$22," ",'Carbon'!$B$22)</definedName>
    <definedName name="CBCR_4e8115b4bc4b4feea792de468271b664" localSheetId="8" hidden="1">'Carbon'!$G$49*SoilPercentStdev</definedName>
    <definedName name="CBCR_4e962dfe40524475843d6b1658181e51" localSheetId="8" hidden="1">'Carbon'!$F$26</definedName>
    <definedName name="CBCR_4ea3550436d14252bf3f5df9512e8add" localSheetId="8" hidden="1">'Carbon'!$K$42*(1-ForestAreaSpread)</definedName>
    <definedName name="CBCR_4eed59f613d64f9da018daddce9d7385" localSheetId="8" hidden="1">'Carbon'!$L$34</definedName>
    <definedName name="CBCR_4f9da7bd55b24bd98b1e31211fbb58da" localSheetId="8" hidden="1">'Carbon'!$L$6</definedName>
    <definedName name="CBCR_4fa6243fe5fc4b749b244ee97fda40d2" localSheetId="8" hidden="1">'Carbon'!$G$49</definedName>
    <definedName name="CBCR_502c9138a1ff496f9e629509885db00e" localSheetId="8" hidden="1">'Carbon'!$F$44*PlantPercentStdev</definedName>
    <definedName name="CBCR_5093ed20c0bf4291bcb776fc92ffc2f7" localSheetId="8" hidden="1">ABS('Carbon'!$D$41*#REF!)</definedName>
    <definedName name="CBCR_50a92201597d41919c7e8d280e8a2b8d" localSheetId="7" hidden="1">ABS('Amortization table'!#REF!*'Amortization table'!#REF!)</definedName>
    <definedName name="CBCR_50ff52a8f68e4548b31f8c4a2a82ef0f" localSheetId="8" hidden="1">'Carbon'!$G$50</definedName>
    <definedName name="CBCR_516825bed40e46b486d510b6f4a0de63" localSheetId="8" hidden="1">'Carbon'!$G$42</definedName>
    <definedName name="CBCR_518b6cf0e21947da8b1a4942eee3ce66" localSheetId="8" hidden="1">CONCATENATE('Carbon'!$K$2,", ",'Carbon'!$A$67," ",'Carbon'!$B$67)</definedName>
    <definedName name="CBCR_518f2c5b737345e3a94ba2159eea7ef5" localSheetId="8" hidden="1">CONCATENATE('Carbon'!$G$2,", ",'Carbon'!$A$65," ",'Carbon'!$B$65)</definedName>
    <definedName name="CBCR_51f5ffacddf14e029c526bff5f3cd67e" localSheetId="8" hidden="1">'Carbon'!$F$26*PlantPercentStdev</definedName>
    <definedName name="CBCR_5213410d74da496ca1891467575a5b99" localSheetId="8" hidden="1">'Carbon'!$G$67</definedName>
    <definedName name="CBCR_521b00967b9b44f6a8e9e5c30e6c1c7e" localSheetId="8" hidden="1">'Carbon'!$K$55</definedName>
    <definedName name="CBCR_52a170c39e8540569096d131578d8b1f" localSheetId="4" hidden="1">'Scenario B'!$B$24</definedName>
    <definedName name="CBCR_52cb2737cac540b5bdcb2eecf3124dc8" localSheetId="8" hidden="1">'Carbon'!$F$14</definedName>
    <definedName name="CBCR_52e39e09fa7149cc98cbc49076ac2dd6" localSheetId="8" hidden="1">'Carbon'!$K$35</definedName>
    <definedName name="CBCR_534888d4cb7f473b9bc9a3ff275c14fb" localSheetId="8" hidden="1">CONCATENATE('Carbon'!$G$2,", ",'Carbon'!$A$67," ",'Carbon'!$B$67)</definedName>
    <definedName name="CBCR_53bcf25c4ff348dbbdd187357cdfa786" localSheetId="4" hidden="1">CONCATENATE("Area change: ",'Scenario B'!$A$21)</definedName>
    <definedName name="CBCR_53c3d54e162644e58c30fb0f79771b95" localSheetId="7" hidden="1">'Amortization table'!#REF!</definedName>
    <definedName name="CBCR_53c4ef2d96d2426193fbe87db4f7c39a" localSheetId="8" hidden="1">'Carbon'!$N$59-ABS('Carbon'!$N$59*RegrowingAreaSpread)</definedName>
    <definedName name="CBCR_53d0429efd29460782ffaf657c2f0f47" localSheetId="8" hidden="1">CONCATENATE('Carbon'!$G$2,", ",'Carbon'!$A$51," ",'Carbon'!$B$51)</definedName>
    <definedName name="CBCR_5424bd1b4b09487fad9c29be4ea3c025" localSheetId="8" hidden="1">'Carbon'!$K$42</definedName>
    <definedName name="CBCR_54356de9866746b8a09ee9872fb9967b" localSheetId="8" hidden="1">CONCATENATE('Carbon'!$G$2,", ",'Carbon'!$A$9," ",'Carbon'!$B$9)</definedName>
    <definedName name="CBCR_548e3374a1ae4207a3b64747d2c8ca68" localSheetId="8" hidden="1">CONCATENATE('Carbon'!$N$2,", ",'Carbon'!$A$52," ",'Carbon'!$B$52)</definedName>
    <definedName name="CBCR_548ffa96496c49b0a680a779fce5a622" localSheetId="8" hidden="1">CONCATENATE('Carbon'!$F$2,", ",'Carbon'!$A$58," ",'Carbon'!$B$58)</definedName>
    <definedName name="CBCR_54b2264da65749dc802fe8f1aff6943e" localSheetId="8" hidden="1">'Carbon'!$G$44</definedName>
    <definedName name="CBCR_55247cd52bb442ccb489ced538fd4de4" localSheetId="8" hidden="1">CONCATENATE('Carbon'!$N$2,", ",'Carbon'!$A$67," ",'Carbon'!$B$67)</definedName>
    <definedName name="CBCR_559e4e9e2b9c4d9ebf379726743fc28f" localSheetId="8" hidden="1">CONCATENATE('Carbon'!$F$2,", ",'Carbon'!$A$43," ",'Carbon'!$B$43)</definedName>
    <definedName name="CBCR_5666dc1dc485406194e5396b2ef45900" localSheetId="8" hidden="1">'Carbon'!$K$21*(1-ForestAreaSpread)</definedName>
    <definedName name="CBCR_5699e7063d9045eca839e15e4499c4df" localSheetId="8" hidden="1">'Carbon'!$G$12</definedName>
    <definedName name="CBCR_57239273e4f04d1097d6a112773d45e6" localSheetId="8" hidden="1">'Carbon'!$G$14*SoilPercentStdev</definedName>
    <definedName name="CBCR_57481198463e4e8d9dc525f00afb2e70" localSheetId="8" hidden="1">CONCATENATE('Carbon'!$H$2,", ",'Carbon'!$A$59," ",'Carbon'!$B$59)</definedName>
    <definedName name="CBCR_57e387d217e64c889508ff8731151b1b" localSheetId="8" hidden="1">'Carbon'!$K$34*(1-ForestAreaSpread)</definedName>
    <definedName name="CBCR_58445374167c4144a55f2a06d0443f85" localSheetId="5" hidden="1">'Scenario C'!$B$23</definedName>
    <definedName name="CBCR_584ec45a8c45462c892eae58189d7e7c" localSheetId="8" hidden="1">CONCATENATE('Carbon'!$K$2,", ",'Carbon'!$A$53," ",'Carbon'!$B$53)</definedName>
    <definedName name="CBCR_585c417cf3da4e0396e9b61abb92263e" localSheetId="8" hidden="1">CONCATENATE('Carbon'!$G$2,", ",'Carbon'!$A$37," ",'Carbon'!$B$37)</definedName>
    <definedName name="CBCR_5863d7bcd7d44505b0a0b63e02fc0a09" localSheetId="8" hidden="1">CONCATENATE('Carbon'!$D$2,", ",'Carbon'!$A$15," ",'Carbon'!$B$15)</definedName>
    <definedName name="CBCR_587a5818ee11497ca0c5ce97044b3a93" localSheetId="8" hidden="1">'Carbon'!$G$42*SoilPercentStdev</definedName>
    <definedName name="CBCR_58cfc54cd82b4660a69398bb0592e37c" localSheetId="8" hidden="1">'Carbon'!$D$7</definedName>
    <definedName name="CBCR_58e740257e394e999871260ee06f7dfc" localSheetId="8" hidden="1">'Carbon'!$K$65*(1+ForestAreaSpread)</definedName>
    <definedName name="CBCR_5945709dc60246bfaa9671ef9a636c05" localSheetId="8" hidden="1">'Carbon'!$G$52</definedName>
    <definedName name="CBCR_59bacfcc1c514e279b281aae20d18948" localSheetId="8" hidden="1">'Carbon'!$N$44+ABS('Carbon'!$N$44*RegrowingAreaSpread)</definedName>
    <definedName name="CBCR_5a4ef40ec8094cfb9ab0a700b7284c53" localSheetId="8" hidden="1">'Carbon'!$G$5*SoilPercentStdev</definedName>
    <definedName name="CBCR_5a57d417627446bba60381240f370333" localSheetId="8" hidden="1">CONCATENATE('Carbon'!$F$2,", ",'Carbon'!$A$54," ",'Carbon'!$B$54)</definedName>
    <definedName name="CBCR_5aaec1e91e3f4281b530b4de3ae96241" localSheetId="8" hidden="1">'Carbon'!$G$55</definedName>
    <definedName name="CBCR_5ad5b16eb73f4b4d893b9dfa99a72c54" localSheetId="8" hidden="1">'Carbon'!$F$49</definedName>
    <definedName name="CBCR_5adbd79840d94779898694cf64411a7f" localSheetId="8" hidden="1">'Carbon'!$K$21*(1+ForestAreaSpread)</definedName>
    <definedName name="CBCR_5af1c10f145543e19fe364381fe19c01" localSheetId="8" hidden="1">'Carbon'!$G$36*SoilPercentStdev</definedName>
    <definedName name="CBCR_5af49017bb9443faa5a9a6f4e5d24210" localSheetId="8" hidden="1">'Carbon'!$G$54</definedName>
    <definedName name="CBCR_5b0b6f36e60849129aa2c23a2970600f" localSheetId="8" hidden="1">'Carbon'!$N$5+ABS('Carbon'!$N$5*RegrowingAreaSpread)</definedName>
    <definedName name="CBCR_5b5f0da387264eef8b1125261781abab" localSheetId="8" hidden="1">CONCATENATE('Carbon'!$D$2,", ",'Carbon'!$A$29," ",'Carbon'!$B$29)</definedName>
    <definedName name="CBCR_5bee95f6b72b47cb94628aa45920fe24" localSheetId="8" hidden="1">CONCATENATE('Carbon'!$D$2,", ",'Carbon'!$A$54," ",'Carbon'!$B$54)</definedName>
    <definedName name="CBCR_5c4280fa9dd84e3690bd10e1f0690e34" localSheetId="3" hidden="1">CONCATENATE("Area change: ",'Scenario A'!$A$24)</definedName>
    <definedName name="CBCR_5c4280fa9dd84e3690bd10e1f0690e34" localSheetId="6" hidden="1">CONCATENATE("Area change: ",'Scenario D'!$A$24)</definedName>
    <definedName name="CBCR_5c4d31476a1946278d9d55674198e62e" localSheetId="8" hidden="1">'Carbon'!$K$30*(1-ForestAreaSpread)</definedName>
    <definedName name="CBCR_5c9a64d166904da9a8be30f55f7cb101" localSheetId="8" hidden="1">CONCATENATE('Carbon'!$G$2,", ",'Carbon'!$A$29," ",'Carbon'!$B$29)</definedName>
    <definedName name="CBCR_5d107fe4fa304d9482d519cf20e3122c" localSheetId="8" hidden="1">'Carbon'!$N$13+ABS('Carbon'!$N$13*RegrowingAreaSpread)</definedName>
    <definedName name="CBCR_5d10ac09e7224eb090b8b11b65071d17" localSheetId="8" hidden="1">CONCATENATE('Carbon'!$H$2,", ",'Carbon'!$A$66," ",'Carbon'!$B$66)</definedName>
    <definedName name="CBCR_5d1a5ef7ff1c4236a4032c698c456594" localSheetId="8" hidden="1">'Carbon'!$F$60</definedName>
    <definedName name="CBCR_5d91d36e137d4097bfbc44bb8469adbb" localSheetId="8" hidden="1">CONCATENATE('Carbon'!$K$2,", ",'Carbon'!$A$50," ",'Carbon'!$B$50)</definedName>
    <definedName name="CBCR_5dbd39bd1cc947dabc08b234f02348c4" localSheetId="3" hidden="1">'Scenario A'!$B$28</definedName>
    <definedName name="CBCR_5dbd39bd1cc947dabc08b234f02348c4" localSheetId="6" hidden="1">'Scenario D'!$B$28</definedName>
    <definedName name="CBCR_5e61921497964b4a8f33674d6c675d1c" localSheetId="5" hidden="1">ABS('Scenario C'!$B$24*'Scenario C'!$B$15)</definedName>
    <definedName name="CBCR_5efb672a4b504b26815c19a35dace6fb" localSheetId="8" hidden="1">'Carbon'!$F$65*PlantPercentStdev</definedName>
    <definedName name="CBCR_5f0fb381cefb479bbeecaf1ce4ef37dd" localSheetId="8" hidden="1">'Carbon'!$D$65</definedName>
    <definedName name="CBCR_5f571b209ed6434abce7bbf273689e8f" localSheetId="8" hidden="1">'Carbon'!$G$59*SoilPercentStdev</definedName>
    <definedName name="CBCR_60457916b20b42129515b841bae0db65" localSheetId="4" hidden="1">ABS('Scenario B'!$B$20*'Scenario B'!$B$15)</definedName>
    <definedName name="CBCR_60fe9da220844261810a5cb097f929f5" localSheetId="8" hidden="1">ABS('Carbon'!$D$50*#REF!)</definedName>
    <definedName name="CBCR_610348d01b8a47cd895c3e9852aece94" localSheetId="4" hidden="1">CONCATENATE("Area change: ",'Scenario B'!$A$29)</definedName>
    <definedName name="CBCR_61c10a7cb4234d68b505ce160783ce1c" localSheetId="8" hidden="1">'Carbon'!$K$58*(1+ForestAreaSpread)</definedName>
    <definedName name="CBCR_625137878d854846b0f1117bbdbede13" localSheetId="7" hidden="1">'Amortization table'!#REF!</definedName>
    <definedName name="CBCR_626d3601712041afb070e6eb6db03ccc" localSheetId="8" hidden="1">'Carbon'!$F$37</definedName>
    <definedName name="CBCR_6283d3cefee9472ebddb3a85fb2195e8" localSheetId="8" hidden="1">CONCATENATE('Carbon'!$H$2,", ",'Carbon'!$A$55," ",'Carbon'!$B$55)</definedName>
    <definedName name="CBCR_62d23a5cf32b49a689d811656bc6008e" localSheetId="8" hidden="1">ABS('Carbon'!$D$55*#REF!)</definedName>
    <definedName name="CBCR_6344f193c08846f3b420d684ccc99cd1" localSheetId="3" hidden="1">'Scenario A'!$B$26</definedName>
    <definedName name="CBCR_6344f193c08846f3b420d684ccc99cd1" localSheetId="6" hidden="1">'Scenario D'!$B$26</definedName>
    <definedName name="CBCR_635fe655d1dd4d94b9371f85992955ff" localSheetId="8" hidden="1">CONCATENATE('Carbon'!$H$2,", ",'Carbon'!$A$49," ",'Carbon'!$B$49)</definedName>
    <definedName name="CBCR_63a900b878fb4e59b7e9d7a88aff3723" localSheetId="8" hidden="1">'Carbon'!$F$30*PlantPercentStdev</definedName>
    <definedName name="CBCR_63d082526c7845578b8d9cf58ff2f807" localSheetId="8" hidden="1">'Carbon'!$G$37</definedName>
    <definedName name="CBCR_63de5609d9934b1b974b563eaa41bd42" localSheetId="8" hidden="1">CONCATENATE('Carbon'!$K$2,", ",'Carbon'!$A$7," ",'Carbon'!$B$7)</definedName>
    <definedName name="CBCR_64183525121340fdac2da1803d65a4c1" localSheetId="8" hidden="1">'Carbon'!$K$8*(1-ForestAreaSpread)</definedName>
    <definedName name="CBCR_64a73081eeb64a13b5c9235ec8a7c46d" localSheetId="8" hidden="1">'Carbon'!$N$27-ABS('Carbon'!$N$27*RegrowingAreaSpread)</definedName>
    <definedName name="CBCR_6500094bf39748b184103200f0159dcb" localSheetId="8" hidden="1">'Carbon'!$G$67*SoilPercentStdev</definedName>
    <definedName name="CBCR_65021ca647e64975b37a075f3a39d572" localSheetId="8" hidden="1">'Carbon'!$K$50*(1+ForestAreaSpread)</definedName>
    <definedName name="CBCR_65dc674a7b244563a2dd86d93c9f63b2" localSheetId="8" hidden="1">CONCATENATE('Carbon'!$F$2,", ",'Carbon'!$A$12," ",'Carbon'!$B$15)</definedName>
    <definedName name="CBCR_663b143cc5074a77a6111f4c4e51630c" localSheetId="8" hidden="1">'Carbon'!$N$26</definedName>
    <definedName name="CBCR_665b1a525040461c8dc77e9af1a69ca4" localSheetId="7" hidden="1">CONCATENATE("Area change: ",'Amortization table'!#REF!)</definedName>
    <definedName name="CBCR_66a2a643d0d84fde873693a0e01fa839" localSheetId="8" hidden="1">'Carbon'!$D$64</definedName>
    <definedName name="CBCR_66bf2fee5de744a7948d6cef8729e784" localSheetId="8" hidden="1">CONCATENATE('Carbon'!$G$2,", ",'Carbon'!$A$60," ",'Carbon'!$B$60)</definedName>
    <definedName name="CBCR_670fcf8ebdc54e2fbdab12f37c43b78f" localSheetId="8" hidden="1">'Carbon'!$N$50+ABS('Carbon'!$N$50*RegrowingAreaSpread)</definedName>
    <definedName name="CBCR_6861ec260f7d4db38e2ad786e4b4436e" localSheetId="8" hidden="1">'Carbon'!$D$20</definedName>
    <definedName name="CBCR_688034e453d34527914c07d60e3da304" localSheetId="8" hidden="1">CONCATENATE('Carbon'!$K$2,", ",'Carbon'!$A$42," ",'Carbon'!$B$42)</definedName>
    <definedName name="CBCR_68bf011d4ae045ccb871c5edda9f5903" localSheetId="8" hidden="1">'Carbon'!$G$29</definedName>
    <definedName name="CBCR_69fd86b386c948d98ae797c9e1c851a6" localSheetId="8" hidden="1">CONCATENATE('Carbon'!$L$2,", ",'Carbon'!$A$7," ",'Carbon'!$B$7)</definedName>
    <definedName name="CBCR_6a46e3174c6049e4bd7cfd4962ac14c7" localSheetId="8" hidden="1">CONCATENATE('Carbon'!$G$2,", ",'Carbon'!$A$21," ",'Carbon'!$B$21)</definedName>
    <definedName name="CBCR_6a4900ba250345e59c17c97543686e9b" localSheetId="8" hidden="1">'Carbon'!$K$36*(1+ForestAreaSpread)</definedName>
    <definedName name="CBCR_6a6dcb4d15dd4d6c9a7cb4c8cd9db0e6" localSheetId="8" hidden="1">'Carbon'!$N$40</definedName>
    <definedName name="CBCR_6af9ad8fd9d74593b9e944135fe36a9e" localSheetId="8" hidden="1">'Carbon'!$K$37</definedName>
    <definedName name="CBCR_6b2e8008d5d24fbc9b9de7889095ebbd" localSheetId="3" hidden="1">ABS('Scenario A'!$B$23*'Scenario A'!$B$15)</definedName>
    <definedName name="CBCR_6b2e8008d5d24fbc9b9de7889095ebbd" localSheetId="6" hidden="1">ABS('Scenario D'!$B$23*'Scenario D'!$B$15)</definedName>
    <definedName name="CBCR_6b38b3e63164446eb05e9ff3f20c901c" localSheetId="8" hidden="1">'Carbon'!$L$35</definedName>
    <definedName name="CBCR_6be72fa9e7b3484a892527a966794da4" localSheetId="8" hidden="1">'Carbon'!$F$64</definedName>
    <definedName name="CBCR_6c90143ac52f4003b609981347becd88" localSheetId="8" hidden="1">'Carbon'!$K$23*(1-ForestAreaSpread)</definedName>
    <definedName name="CBCR_6d77ae2c88424d628bdb9bf5dd750b80" localSheetId="8" hidden="1">'Carbon'!$F$43</definedName>
    <definedName name="CBCR_6e1c94e6c95745d4beaabb3bd02d9ded" localSheetId="8" hidden="1">ABS('Carbon'!$L$19*GrossUptakeSpread)</definedName>
    <definedName name="CBCR_6e32f58f4be34b428d9410fa5b64f8ff" localSheetId="8" hidden="1">CONCATENATE('Carbon'!$F$2,", ",'Carbon'!$A$51," ",'Carbon'!$B$51)</definedName>
    <definedName name="CBCR_6e4451765ddd449586363c83e4ba6f09" localSheetId="8" hidden="1">'Carbon'!$K$37*(1-ForestAreaSpread)</definedName>
    <definedName name="CBCR_6ec23aac9c82462994a0a446df1880da" localSheetId="8" hidden="1">'Carbon'!$N$6</definedName>
    <definedName name="CBCR_6edf9fa19ca94cbaa203031436478358" localSheetId="5" hidden="1">CONCATENATE("Area change: ",'Scenario C'!$A$29)</definedName>
    <definedName name="CBCR_6f31c35b77214bb293bfa5356bcf39fa" localSheetId="8" hidden="1">'Carbon'!$G$43</definedName>
    <definedName name="CBCR_6f33d59431e346d7aec66973c71d742d" localSheetId="5" hidden="1">CONCATENATE("Area change: ",'Scenario C'!$A$27)</definedName>
    <definedName name="CBCR_6f4dd9afa991484997184aa4b06082da" localSheetId="8" hidden="1">'Carbon'!$K$26</definedName>
    <definedName name="CBCR_6f77dcadaafe4405819985f6e12a0229" localSheetId="8" hidden="1">ABS('Carbon'!$D$29*#REF!)</definedName>
    <definedName name="CBCR_6f853a03b3c9467ba94d3e57fa8addbc" localSheetId="8" hidden="1">'Carbon'!$L$5</definedName>
    <definedName name="CBCR_6fa5531fc51144c08cfa723cc636f473" localSheetId="8" hidden="1">CONCATENATE('Carbon'!$N$2,", ",'Carbon'!$A$21," ",'Carbon'!$B$21)</definedName>
    <definedName name="CBCR_6fd090950eef46aaa77c67ef559220aa" localSheetId="8" hidden="1">ABS('Carbon'!$D$16*#REF!)</definedName>
    <definedName name="CBCR_6fef3fb8904648b09b2168f86f76fc04" localSheetId="8" hidden="1">ABS('Carbon'!$L$35*GrossUptakeSpread)</definedName>
    <definedName name="CBCR_701ba72b28dd4caaa5be74c8edd4cc67" localSheetId="8" hidden="1">'Carbon'!$G$9</definedName>
    <definedName name="CBCR_7023b799701d4193a6da52a8e698721f" localSheetId="8" hidden="1">'Carbon'!$F$14*PlantPercentStdev</definedName>
    <definedName name="CBCR_7043bebd4ab54afb8f8caf275689bf7e" localSheetId="8" hidden="1">'Carbon'!$N$14-ABS('Carbon'!$N$14*RegrowingAreaSpread)</definedName>
    <definedName name="CBCR_70975188e54749ea8d78075212a2dae9" localSheetId="8" hidden="1">'Carbon'!$K$6*(1-ForestAreaSpread)</definedName>
    <definedName name="CBCR_70d511d9e618451181a94bc9c452a5b0" localSheetId="8" hidden="1">CONCATENATE('Carbon'!$D$2,", ",'Carbon'!$A$36," ",'Carbon'!$B$36)</definedName>
    <definedName name="CBCR_710a1a85675c461b8b0423afc3fe1f91" localSheetId="8" hidden="1">'Carbon'!$K$19*(1-ForestAreaSpread)</definedName>
    <definedName name="CBCR_710f0490d3a9434ea2d473a96de782f0" localSheetId="8" hidden="1">'Carbon'!$K$60*(1+ForestAreaSpread)</definedName>
    <definedName name="CBCR_7255d66a15584279a9b3a7bfc5afa54e" localSheetId="8" hidden="1">'Carbon'!$F$41*PlantPercentStdev</definedName>
    <definedName name="CBCR_72c7af797462436994591bfb113d89dd" localSheetId="7" hidden="1">CONCATENATE("Area change: ",'Amortization table'!#REF!)</definedName>
    <definedName name="CBCR_73129e16b84b49f9b68cb0403ded2000" localSheetId="8" hidden="1">CONCATENATE('Carbon'!$H$2,", ",'Carbon'!$A$33," ",'Carbon'!$B$33)</definedName>
    <definedName name="CBCR_73c0012d09ae4c72a8dbdfd8f30477b6" localSheetId="7" hidden="1">'Amortization table'!#REF!</definedName>
    <definedName name="CBCR_7413247b8bb146ab93da33770ab695ac" localSheetId="8" hidden="1">'Carbon'!$K$54</definedName>
    <definedName name="CBCR_7441760431664bd5bb94b69a8b8bd1dc" localSheetId="3" hidden="1">'Scenario A'!$B$23</definedName>
    <definedName name="CBCR_7441760431664bd5bb94b69a8b8bd1dc" localSheetId="6" hidden="1">'Scenario D'!$B$23</definedName>
    <definedName name="CBCR_7465e1bd79a94a3c8cb1fa4f66b9b7d8" localSheetId="3" hidden="1">ABS('Scenario A'!$B$22*'Scenario A'!$B$15)</definedName>
    <definedName name="CBCR_7465e1bd79a94a3c8cb1fa4f66b9b7d8" localSheetId="6" hidden="1">ABS('Scenario D'!$B$22*'Scenario D'!$B$15)</definedName>
    <definedName name="CBCR_7498e8d744e144dfbb9da71d9f6733c4" localSheetId="8" hidden="1">'Carbon'!$K$35*(1-ForestAreaSpread)</definedName>
    <definedName name="CBCR_750cf98f18054822a8757f1ac6108d03" localSheetId="3" hidden="1">'Scenario A'!$B$19</definedName>
    <definedName name="CBCR_750cf98f18054822a8757f1ac6108d03" localSheetId="6" hidden="1">'Scenario D'!$B$19</definedName>
    <definedName name="CBCR_752d52aaf7d842dca99f7f65bf790daa" localSheetId="8" hidden="1">'Carbon'!$F$5</definedName>
    <definedName name="CBCR_75433c7a1f3e4e0bb72406bb4dc692c9" localSheetId="8" hidden="1">'Carbon'!$K$44*(1-ForestAreaSpread)</definedName>
    <definedName name="CBCR_754828d0c98840058e295f96320697a1" localSheetId="8" hidden="1">CONCATENATE('Carbon'!$N$2,", ",'Carbon'!$A$40," ",'Carbon'!$B$40)</definedName>
    <definedName name="CBCR_7581ff256d8a430aa88a3e1e6bb4094d" localSheetId="8" hidden="1">'Carbon'!$F$12*PlantPercentStdev</definedName>
    <definedName name="CBCR_75e045d45c9247fd84130f079258cd8d" localSheetId="7" hidden="1">'Amortization table'!#REF!</definedName>
    <definedName name="CBCR_75fccd3ce3f243d596761aa013589128" localSheetId="8" hidden="1">CONCATENATE('Carbon'!$L$2,", ",'Carbon'!$A$63," ",'Carbon'!$B$63)</definedName>
    <definedName name="CBCR_7602a98d05b9457e95fd25c00acacc10" localSheetId="8" hidden="1">'Carbon'!$G$51</definedName>
    <definedName name="CBCR_76189898f24949278478f79c4e7ce4d2" localSheetId="8" hidden="1">ABS('Carbon'!$L$60*GrossUptakeSpread)</definedName>
    <definedName name="CBCR_768ec0c059b8468aa17bc5dcc06a4e3e" localSheetId="8" hidden="1">'Carbon'!$N$12+ABS('Carbon'!$N$12*RegrowingAreaSpread)</definedName>
    <definedName name="CBCR_76cc87ea02644929907359c3037bba63" localSheetId="8" hidden="1">ABS('Carbon'!$L$27*GrossUptakeSpread)</definedName>
    <definedName name="CBCR_76e2a4bbf64041cdb6df918ce480bfb8" localSheetId="8" hidden="1">'Carbon'!$F$36*PlantPercentStdev</definedName>
    <definedName name="CBCR_776fae81804d456fa6e09822edff9221" localSheetId="8" hidden="1">'Carbon'!$F$15</definedName>
    <definedName name="CBCR_778867cbd1e64fc08cd3e1336a50f258" localSheetId="8" hidden="1">'Carbon'!$G$7*SoilPercentStdev</definedName>
    <definedName name="CBCR_77974f270914440794318d295e4368ae" localSheetId="5" hidden="1">'Scenario C'!$B$24</definedName>
    <definedName name="CBCR_779dce1655c648798617e136531eb517" localSheetId="8" hidden="1">CONCATENATE('Carbon'!$F$2,", ",'Carbon'!$A$8," ",'Carbon'!$B$8)</definedName>
    <definedName name="CBCR_782aa0281bf04b71a37b952e764873a7" localSheetId="8" hidden="1">'Carbon'!$K$64</definedName>
    <definedName name="CBCR_782e60a8ad0d482ca940bb5d9fdcc468" localSheetId="8" hidden="1">CONCATENATE('Carbon'!$N$2,", ",'Carbon'!$A$64," ",'Carbon'!$B$64)</definedName>
    <definedName name="CBCR_787c081d926447e2bda9355d3f6777e5" localSheetId="8" hidden="1">'Carbon'!$K$52*(1-ForestAreaSpread)</definedName>
    <definedName name="CBCR_78a2af580b7a4768a8b4f6a941284141" localSheetId="8" hidden="1">CONCATENATE('Carbon'!$K$2,", ",'Carbon'!$A$66," ",'Carbon'!$B$66)</definedName>
    <definedName name="CBCR_78fbb2eeded44829a90a42004b738ce0" localSheetId="8" hidden="1">CONCATENATE('Carbon'!$H$2,", ",'Carbon'!$A$44," ",'Carbon'!$B$44)</definedName>
    <definedName name="CBCR_79359aeed98846b880f9c47dd44dcf94" localSheetId="8" hidden="1">CONCATENATE('Carbon'!$L$2,", ",'Carbon'!$A$35," ",'Carbon'!$B$35)</definedName>
    <definedName name="CBCR_795cc3b9aa734d63b18e69b6d479f548" localSheetId="8" hidden="1">'Carbon'!$N$43-ABS('Carbon'!$N$43*RegrowingAreaSpread)</definedName>
    <definedName name="CBCR_7981ebb7604644158e4d3d9b54381c7e" localSheetId="8" hidden="1">CONCATENATE('Carbon'!$N$2,", ",'Carbon'!$A$20," ",'Carbon'!$B$20)</definedName>
    <definedName name="CBCR_798cdaa5fd96417092dfd46c4feec4e8" localSheetId="8" hidden="1">'Carbon'!$L$41</definedName>
    <definedName name="CBCR_79a1aef27c7c48efb3e615ad038bcc91" localSheetId="3" hidden="1">ABS('Scenario A'!$B$26*'Scenario A'!$B$15)</definedName>
    <definedName name="CBCR_79a1aef27c7c48efb3e615ad038bcc91" localSheetId="6" hidden="1">ABS('Scenario D'!$B$26*'Scenario D'!$B$15)</definedName>
    <definedName name="CBCR_7a2d873c8fbb4b33a8def46c15b0e8c9" localSheetId="8" hidden="1">'Carbon'!$F$53*PlantPercentStdev</definedName>
    <definedName name="CBCR_7a693d86f26243a6ba69fefe4e926c68" localSheetId="8" hidden="1">CONCATENATE('Carbon'!$L$2,", ",'Carbon'!$A$13," ",'Carbon'!$B$13)</definedName>
    <definedName name="CBCR_7a8436b49c064038addedc93a4a5c3e9" localSheetId="8" hidden="1">'Carbon'!$N$33+ABS('Carbon'!$N$33*RegrowingAreaSpread)</definedName>
    <definedName name="CBCR_7adefd06876b419fb8a4731317655d93" localSheetId="8" hidden="1">'Carbon'!$K$53*(1+ForestAreaSpread)</definedName>
    <definedName name="CBCR_7ae2468e91d94b1cb968cf68ce76fc07" localSheetId="8" hidden="1">'Carbon'!$K$30*(1+ForestAreaSpread)</definedName>
    <definedName name="CBCR_7b0ff6de54094af9bf66311ff7f0cfd0" localSheetId="8" hidden="1">CONCATENATE('Carbon'!$F$2,", ",'Carbon'!$A$19," ",'Carbon'!$B$19)</definedName>
    <definedName name="CBCR_7b1991de3f0943af94c1f34b1b3ed1fd" localSheetId="8" hidden="1">CONCATENATE('Carbon'!$F$2,", ",'Carbon'!$A$67," ",'Carbon'!$B$67)</definedName>
    <definedName name="CBCR_7b952a6e90444da687e81103f0a72072" localSheetId="8" hidden="1">'Carbon'!$N$26-ABS('Carbon'!$N$26*RegrowingAreaSpread)</definedName>
    <definedName name="CBCR_7ba3215d42cf4e7daa40e7f2a15b8024" localSheetId="8" hidden="1">'Carbon'!$G$34*SoilPercentStdev</definedName>
    <definedName name="CBCR_7c186aa750d344348d8a476a805d03e4" localSheetId="8" hidden="1">'Carbon'!$D$36</definedName>
    <definedName name="CBCR_7c3ef3ae50b84dffbd15518b9fa1f9ba" localSheetId="4" hidden="1">'Scenario B'!$B$28</definedName>
    <definedName name="CBCR_7ca20129989d48369cb98f360d0b25a5" localSheetId="8" hidden="1">CONCATENATE('Carbon'!$K$2,", ",'Carbon'!$A$49," ",'Carbon'!$B$49)</definedName>
    <definedName name="CBCR_7cbc934d99a24232849b77b7876df74b" localSheetId="8" hidden="1">ABS('Carbon'!$D$64*#REF!)</definedName>
    <definedName name="CBCR_7cd0583635fd4fbd9e7f493d12748e9d" localSheetId="8" hidden="1">'Carbon'!$F$44</definedName>
    <definedName name="CBCR_7cdb312331124733af8a29f35824ed0e" localSheetId="8" hidden="1">CONCATENATE('Carbon'!$N$2,", ",'Carbon'!$A$58," ",'Carbon'!$B$58)</definedName>
    <definedName name="CBCR_7d2b9e6c256847c88b24c3d5285e141a" localSheetId="8" hidden="1">CONCATENATE('Carbon'!$H$2,", ",'Carbon'!$A$54," ",'Carbon'!$B$54)</definedName>
    <definedName name="CBCR_7d302f594c964b648b8e57e17fe8ab77" localSheetId="8" hidden="1">'Carbon'!$K$66</definedName>
    <definedName name="CBCR_7d388efd935f4d80a01bb2bdbd1155b3" localSheetId="8" hidden="1">'Carbon'!$G$27</definedName>
    <definedName name="CBCR_7d9e5a413f8f4b11b3d4dd1693ecefd7" localSheetId="5" hidden="1">'Scenario C'!$B$25</definedName>
    <definedName name="CBCR_7da3b6c2f17d4418a5fe549845f17644" localSheetId="8" hidden="1">'Carbon'!$F$60*PlantPercentStdev</definedName>
    <definedName name="CBCR_7dfb57f4e9674178b128ec3909448763" localSheetId="8" hidden="1">CONCATENATE('Carbon'!$N$2,", ",'Carbon'!$A$6," ",'Carbon'!$B$6)</definedName>
    <definedName name="CBCR_7e1ad952e09d4958b199d640bd46db34" localSheetId="8" hidden="1">'Carbon'!$K$13*(1+ForestAreaSpread)</definedName>
    <definedName name="CBCR_7e9fac969eac435bade3b9cdc10056b4" localSheetId="8" hidden="1">CONCATENATE('Carbon'!$K$2,", ",'Carbon'!$A$12," ",'Carbon'!$B$12)</definedName>
    <definedName name="CBCR_7ebce50fc86a46d9b9922279057efc66" localSheetId="8" hidden="1">'Carbon'!$G$23</definedName>
    <definedName name="CBCR_7ee705fc24774857b06b5103b5b4fe2f" localSheetId="8" hidden="1">CONCATENATE('Carbon'!$D$2,", ",'Carbon'!$A$5," ",'Carbon'!$B$5)</definedName>
    <definedName name="CBCR_7eec38d895f045588cee789297b94b00" localSheetId="8" hidden="1">'Carbon'!$K$16</definedName>
    <definedName name="CBCR_7efcd506bc7e4c818491537b74e1676c" localSheetId="7" hidden="1">ABS('Amortization table'!#REF!*'Amortization table'!#REF!)</definedName>
    <definedName name="CBCR_7f117df5ee27467d96b0ba452fee5985" localSheetId="8" hidden="1">'Carbon'!$D$28</definedName>
    <definedName name="CBCR_7fbfd6fdab7e4c5c87ca94de1e452a64" localSheetId="8" hidden="1">'Carbon'!$F$33*PlantPercentStdev</definedName>
    <definedName name="CBCR_8087b406c2fd416c9ca591f23b237061" localSheetId="8" hidden="1">'Carbon'!$N$63+ABS('Carbon'!$N$63*RegrowingAreaSpread)</definedName>
    <definedName name="CBCR_80c6a7ff928b477395c93e99b64e3dc1" localSheetId="7" hidden="1">'Amortization table'!#REF!</definedName>
    <definedName name="CBCR_81e7608638b244a68416cd5584305a00" localSheetId="8" hidden="1">ABS('Carbon'!$D$58*#REF!)</definedName>
    <definedName name="CBCR_82214edb0de34766839e62a30d24fda9" localSheetId="8" hidden="1">'Carbon'!$N$41+ABS('Carbon'!$N$41*RegrowingAreaSpread)</definedName>
    <definedName name="CBCR_82405f8ee2a44c2581e7da5b528a792e" localSheetId="3" hidden="1">CONCATENATE("Area change: ",'Scenario A'!$A$22)</definedName>
    <definedName name="CBCR_82405f8ee2a44c2581e7da5b528a792e" localSheetId="6" hidden="1">CONCATENATE("Area change: ",'Scenario D'!$A$22)</definedName>
    <definedName name="CBCR_82c33e0a2d93409c931f6923288ceefb" localSheetId="8" hidden="1">'Carbon'!$G$30*SoilPercentStdev</definedName>
    <definedName name="CBCR_82f9187f251b449c97ce53b97d614ef3" localSheetId="8" hidden="1">CONCATENATE('Carbon'!$H$2,", ",'Carbon'!$A$34," ",'Carbon'!$B$34)</definedName>
    <definedName name="CBCR_830214a815c240ae869515faa67a83dd" localSheetId="8" hidden="1">'Carbon'!$G$53</definedName>
    <definedName name="CBCR_837fb4e72aa74a2082c0daabdf61466e" localSheetId="8" hidden="1">CONCATENATE('Carbon'!$K$2,", ",'Carbon'!$A$13," ",'Carbon'!$B$13)</definedName>
    <definedName name="CBCR_83889e505600456c94db61a4fd0e3012" localSheetId="8" hidden="1">ABS('Carbon'!$D$19*#REF!)</definedName>
    <definedName name="CBCR_8388dbc39c71486e8d4d060ab9107c94" localSheetId="8" hidden="1">'Carbon'!$K$59*(1+ForestAreaSpread)</definedName>
    <definedName name="CBCR_83b2cfcd04d44521a7752daab4b67cab" localSheetId="8" hidden="1">CONCATENATE('Carbon'!$G$2,", ",'Carbon'!$A$42," ",'Carbon'!$B$42)</definedName>
    <definedName name="CBCR_842f703c651f41eda443b654391bbb40" localSheetId="8" hidden="1">'Carbon'!$K$15*(1-ForestAreaSpread)</definedName>
    <definedName name="CBCR_84e645f93e4e48af8751db97bc9e7669" localSheetId="8" hidden="1">'Carbon'!$F$67*PlantPercentStdev</definedName>
    <definedName name="CBCR_84e68d6da03c4f829cc137885a4f1776" localSheetId="8" hidden="1">'Carbon'!$K$23*(1+ForestAreaSpread)</definedName>
    <definedName name="CBCR_84e734c51a704f4ba678a94e3569603e" localSheetId="8" hidden="1">CONCATENATE('Carbon'!$F$2,", ",'Carbon'!$A$12," ",'Carbon'!$B$13)</definedName>
    <definedName name="CBCR_856d6c0b55d944d1b57391ded688bdd7" localSheetId="8" hidden="1">CONCATENATE('Carbon'!$G$2,", ",'Carbon'!$A$49," ",'Carbon'!$B$49)</definedName>
    <definedName name="CBCR_8575aad7011848f8811358d0040d9634" localSheetId="5" hidden="1">'Scenario C'!$B$26</definedName>
    <definedName name="CBCR_85bd69fa0a9347ccaeb96910e4a1a0b5" localSheetId="8" hidden="1">'Carbon'!$K$26*(1-ForestAreaSpread)</definedName>
    <definedName name="CBCR_85c7443070bf4b518046f7e399d79a91" localSheetId="8" hidden="1">CONCATENATE('Carbon'!$F$2,", ",'Carbon'!$A$26," ",'Carbon'!$B$26)</definedName>
    <definedName name="CBCR_85cd5b829672417cae3b5a1c013e3ebd" localSheetId="8" hidden="1">CONCATENATE('Carbon'!$D$2,", ",'Carbon'!$A$66," ",'Carbon'!$B$66)</definedName>
    <definedName name="CBCR_86242ed6eb03419483c63097ddc67328" localSheetId="8" hidden="1">'Carbon'!$N$27</definedName>
    <definedName name="CBCR_8627f4bcd72d4c51beae1222cf3501e7" localSheetId="8" hidden="1">ABS('Carbon'!$L$33*GrossUptakeSpread)</definedName>
    <definedName name="CBCR_8668eac94207484b87ec1b02b995c8af" localSheetId="8" hidden="1">CONCATENATE('Carbon'!$F$2,", ",'Carbon'!$A$50," ",'Carbon'!$B$50)</definedName>
    <definedName name="CBCR_871420387f6e49c78c9adf49329b800c" localSheetId="8" hidden="1">CONCATENATE('Carbon'!$G$2,", ",'Carbon'!$A$66," ",'Carbon'!$B$66)</definedName>
    <definedName name="CBCR_87d73d1aabbb409998fc85a35d573fa1" localSheetId="8" hidden="1">'Carbon'!$L$13</definedName>
    <definedName name="CBCR_881487119983484fb196bf543ff07717" localSheetId="8" hidden="1">CONCATENATE('Carbon'!$N$2,", ",'Carbon'!$A$59," ",'Carbon'!$B$59)</definedName>
    <definedName name="CBCR_883b6e6022044f9a8b4af6eb671f19ac" localSheetId="8" hidden="1">CONCATENATE('Carbon'!$H$2,", ",'Carbon'!$A$7," ",'Carbon'!$B$7)</definedName>
    <definedName name="CBCR_883f87d8485e4218a7c6832c31d9b9db" localSheetId="8" hidden="1">'Carbon'!$N$7</definedName>
    <definedName name="CBCR_888cecff3e9a47e487c27d059cdd177a" localSheetId="8" hidden="1">'Carbon'!$K$16*(1+ForestAreaSpread)</definedName>
    <definedName name="CBCR_88af715b35f64a14a108692cd28a239f" localSheetId="8" hidden="1">'Carbon'!$F$58*PlantPercentStdev</definedName>
    <definedName name="CBCR_892606fb46eb435fb1a8aeb96a18837b" localSheetId="8" hidden="1">'Carbon'!$D$14</definedName>
    <definedName name="CBCR_8a03a4ec094a4f63b297ec554437de5f" localSheetId="8" hidden="1">'Carbon'!$F$40*PlantPercentStdev</definedName>
    <definedName name="CBCR_8a0e5763c89040e483e6b3e80632230b" localSheetId="8" hidden="1">'Carbon'!$K$50</definedName>
    <definedName name="CBCR_8a60e558f4644037b22e9d9060e19e39" localSheetId="8" hidden="1">'Carbon'!$N$59</definedName>
    <definedName name="CBCR_8b4157a9010a4e3a82c7d44b39fa16fd" localSheetId="3" hidden="1">CONCATENATE("Area change: ",'Scenario A'!$A$29)</definedName>
    <definedName name="CBCR_8b4157a9010a4e3a82c7d44b39fa16fd" localSheetId="6" hidden="1">CONCATENATE("Area change: ",'Scenario D'!$A$29)</definedName>
    <definedName name="CBCR_8bbcb6da7c354d51bea32e5dcf6e01c9" localSheetId="5" hidden="1">CONCATENATE("Area change: ",'Scenario C'!$A$24)</definedName>
    <definedName name="CBCR_8c54a122a30a4fe59d81d645105d7acf" localSheetId="8" hidden="1">ABS('Carbon'!$D$28*#REF!)</definedName>
    <definedName name="CBCR_8c5e301551ad49bdbdcc37092def7cc0" localSheetId="8" hidden="1">CONCATENATE('Carbon'!$H$2,", ",'Carbon'!$A$53," ",'Carbon'!$B$53)</definedName>
    <definedName name="CBCR_8c7167953ffa4478b2bb9f8495768213" localSheetId="8" hidden="1">CONCATENATE('Carbon'!$K$2,", ",'Carbon'!$A$23," ",'Carbon'!$B$23)</definedName>
    <definedName name="CBCR_8d342a33958b41e29e7d7091c5189b43" localSheetId="8" hidden="1">CONCATENATE('Carbon'!$F$2,", ",'Carbon'!$A$34," ",'Carbon'!$B$34)</definedName>
    <definedName name="CBCR_8d5178f4eefe48df9eb63aa793f4a5e9" localSheetId="8" hidden="1">'Carbon'!$G$60*SoilPercentStdev</definedName>
    <definedName name="CBCR_8d5e6011654341acbce8a2ba76afd00f" localSheetId="8" hidden="1">'Carbon'!$K$20</definedName>
    <definedName name="CBCR_8d6abcf4de8943fb94826119f860a985" localSheetId="8" hidden="1">CONCATENATE('Carbon'!$L$2,", ",'Carbon'!$A$34," ",'Carbon'!$B$34)</definedName>
    <definedName name="CBCR_8d997d5f327c49fdbc9ffeb41fe3ca38" localSheetId="8" hidden="1">CONCATENATE('Carbon'!$L$2,", ",'Carbon'!$A$12," ",'Carbon'!$B$12)</definedName>
    <definedName name="CBCR_8e89cd785f0b4ac2b8ee4c6e5762794b" localSheetId="8" hidden="1">CONCATENATE('Carbon'!$D$2,", ",'Carbon'!$A$65," ",'Carbon'!$B$65)</definedName>
    <definedName name="CBCR_8e94f50bfccd4580bd3735e6bbc9e2b5" localSheetId="8" hidden="1">'Carbon'!$G$46*SoilPercentStdev</definedName>
    <definedName name="CBCR_8ec4ab791e4a4fd1a581d3f4fb9b1471" localSheetId="8" hidden="1">'Carbon'!$K$35*(1+ForestAreaSpread)</definedName>
    <definedName name="CBCR_8ed382aa197145eb8b817cc69f08bc3c" localSheetId="8" hidden="1">'Carbon'!$D$52</definedName>
    <definedName name="CBCR_8ed3bb3fde594bdb9b60234fd83a73a9" localSheetId="8" hidden="1">CONCATENATE('Carbon'!$K$2,", ",'Carbon'!$A$21," ",'Carbon'!$B$21)</definedName>
    <definedName name="CBCR_8ef046f3cef344e9b4f596b131158adb" localSheetId="8" hidden="1">CONCATENATE('Carbon'!$L$2,", ",'Carbon'!$A$19," ",'Carbon'!$B$19)</definedName>
    <definedName name="CBCR_8f2168463abe4d6899b2097331224355" localSheetId="8" hidden="1">'Carbon'!$D$59</definedName>
    <definedName name="CBCR_8f419fa1f7f14b00b758f182548a8773" localSheetId="8" hidden="1">'Carbon'!$D$67</definedName>
    <definedName name="CBCR_8f563e7980b94e5891b1a027744275ad" localSheetId="8" hidden="1">CONCATENATE('Carbon'!$G$2,", ",'Carbon'!$A$43," ",'Carbon'!$B$43)</definedName>
    <definedName name="CBCR_8fc57c1c10bc4e5e84ed2299d94eb103" localSheetId="8" hidden="1">ABS('Carbon'!$L$41*GrossUptakeSpread)</definedName>
    <definedName name="CBCR_8fdc2b510ddb4edab5a33d09699ef51d" localSheetId="8" hidden="1">CONCATENATE('Carbon'!$F$2,", ",'Carbon'!$A$41," ",'Carbon'!$B$41)</definedName>
    <definedName name="CBCR_9007f81c58344bfdb756d6d0e537d580" localSheetId="8" hidden="1">CONCATENATE('Carbon'!$N$2,", ",'Carbon'!$A$14," ",'Carbon'!$B$14)</definedName>
    <definedName name="CBCR_90462177938a41c18a48e54324e24d79" localSheetId="8" hidden="1">'Carbon'!$N$66-ABS('Carbon'!$N$66*RegrowingAreaSpread)</definedName>
    <definedName name="CBCR_906faccc42d846efaea911a81052cb87" localSheetId="8" hidden="1">CONCATENATE('Carbon'!$L$2,", ",'Carbon'!$A$20," ",'Carbon'!$B$20)</definedName>
    <definedName name="CBCR_90c2db0824fd465983942cff9dfe840f" localSheetId="8" hidden="1">'Carbon'!$K$14*(1-ForestAreaSpread)</definedName>
    <definedName name="CBCR_9198002bcce0437e859c3b1902879db8" localSheetId="8" hidden="1">CONCATENATE('Carbon'!$G$2,", ",'Carbon'!$A$41," ",'Carbon'!$B$41)</definedName>
    <definedName name="CBCR_922c7d05ccfd48538dc297cc29798980" localSheetId="7" hidden="1">CONCATENATE("Area change: ",'Amortization table'!#REF!)</definedName>
    <definedName name="CBCR_9234f4dfecb04478bcd36f02829a520a" localSheetId="8" hidden="1">'Carbon'!$K$40</definedName>
    <definedName name="CBCR_9271cf79d43e4e188ba3fc7a7fb1fbc2" localSheetId="8" hidden="1">'Carbon'!$G$59</definedName>
    <definedName name="CBCR_92a425948ab64b45aaf909b80548525d" localSheetId="8" hidden="1">'Carbon'!$K$43</definedName>
    <definedName name="CBCR_9318c009dc934d718680a278c56ddcf4" localSheetId="4" hidden="1">CONCATENATE("Area change: ",'Scenario B'!$A$24)</definedName>
    <definedName name="CBCR_938fe8419bf542dcacfe100f6f1f0f41" localSheetId="8" hidden="1">CONCATENATE('Carbon'!$H$2,", ",'Carbon'!$A$29," ",'Carbon'!$B$29)</definedName>
    <definedName name="CBCR_93c69812ce7c4a04b5d4ef486eb8658d" localSheetId="8" hidden="1">'Carbon'!$N$5</definedName>
    <definedName name="CBCR_94189a5149c541739847c8cf3f75bda6" localSheetId="8" hidden="1">'Carbon'!$K$53*(1-ForestAreaSpread)</definedName>
    <definedName name="CBCR_941bc14496fc4ef38031b07086ec55bd" localSheetId="8" hidden="1">ABS('Carbon'!$D$15*#REF!)</definedName>
    <definedName name="CBCR_945e2cb8234641b09801c2e6460b710d" localSheetId="8" hidden="1">CONCATENATE('Carbon'!$L$2,", ",'Carbon'!$A$41," ",'Carbon'!$B$41)</definedName>
    <definedName name="CBCR_9468182180dd4971b6f1033d37d837a3" localSheetId="8" hidden="1">'Carbon'!$N$7+ABS('Carbon'!$N$7*RegrowingAreaSpread)</definedName>
    <definedName name="CBCR_94ff78b507cf4441bda672ef15902e16" localSheetId="8" hidden="1">CONCATENATE('Carbon'!$G$2,", ",'Carbon'!$A$7," ",'Carbon'!$B$7)</definedName>
    <definedName name="CBCR_9533ecce249f48fb9599a97eb3d1efb5" localSheetId="3" hidden="1">CONCATENATE("Area change: ",'Scenario A'!$A$26)</definedName>
    <definedName name="CBCR_9533ecce249f48fb9599a97eb3d1efb5" localSheetId="6" hidden="1">CONCATENATE("Area change: ",'Scenario D'!$A$26)</definedName>
    <definedName name="CBCR_968f4d5c14734cd98d138fe624a151ca" localSheetId="8" hidden="1">'Carbon'!$F$53</definedName>
    <definedName name="CBCR_969694be40fa4cb7b2b84409b2ca839a" localSheetId="8" hidden="1">'Carbon'!$G$54*SoilPercentStdev</definedName>
    <definedName name="CBCR_96d92391249b4b1ebbf381c7e4f95423" localSheetId="8" hidden="1">CONCATENATE('Carbon'!$H$2,", ",'Carbon'!$A$41," ",'Carbon'!$B$41)</definedName>
    <definedName name="CBCR_96e0aafe63a74db1a6991ae6db606d7e" localSheetId="8" hidden="1">'Carbon'!$G$9*SoilPercentStdev</definedName>
    <definedName name="CBCR_971f5ae4b87d41fc8483245cdbe71dc7" localSheetId="8" hidden="1">CONCATENATE('Carbon'!$D$2,", ",'Carbon'!$A$23," ",'Carbon'!$B$23)</definedName>
    <definedName name="CBCR_9720e682a40845f5869a33b30c0c356b" localSheetId="8" hidden="1">CONCATENATE('Carbon'!$F$2,", ",'Carbon'!$A$12," ",'Carbon'!$B$16)</definedName>
    <definedName name="CBCR_97453a7263ad4507ad29f7ade08bd6e8" localSheetId="8" hidden="1">'Carbon'!$F$23*PlantPercentStdev</definedName>
    <definedName name="CBCR_97b2204133094c1e9afb496444622fbd" localSheetId="8" hidden="1">'Carbon'!$K$13*(1-ForestAreaSpread)</definedName>
    <definedName name="CBCR_97c621a6ceb84bfaa647fd088d58f695" localSheetId="8" hidden="1">CONCATENATE('Carbon'!$G$2,", ",'Carbon'!$A$63," ",'Carbon'!$B$63)</definedName>
    <definedName name="CBCR_98d7858dd3b340cc866d414cbb566f9a" localSheetId="8" hidden="1">'Carbon'!$N$60</definedName>
    <definedName name="CBCR_98e0798f5f1c42fea65234ad38dca47f" localSheetId="8" hidden="1">'Carbon'!$L$44</definedName>
    <definedName name="CBCR_994b293319b44d9a8ed6da350903cdc1" localSheetId="8" hidden="1">CONCATENATE('Carbon'!$G$2,", ",'Carbon'!$A$8," ",'Carbon'!$B$8)</definedName>
    <definedName name="CBCR_9a085b0edda34eeb8106a0ad061971b0" localSheetId="8" hidden="1">CONCATENATE('Carbon'!$N$2,", ",'Carbon'!$A$7," ",'Carbon'!$B$7)</definedName>
    <definedName name="CBCR_9a47ec9049e24011a410dd9e34c76a55" localSheetId="8" hidden="1">ABS('Carbon'!$D$7*#REF!)</definedName>
    <definedName name="CBCR_9a4b63e88e6945f4aca6c6b66ac1a6eb" localSheetId="8" hidden="1">'Carbon'!$K$29</definedName>
    <definedName name="CBCR_9ab353ff16ad409abf136570b5c97802" localSheetId="8" hidden="1">'Carbon'!$K$12</definedName>
    <definedName name="CBCR_9ad89b77b6b14499b5bb468cb915cb7f" localSheetId="8" hidden="1">'Carbon'!$K$33</definedName>
    <definedName name="CBCR_9b075096630144178a886664c9b74f4d" localSheetId="8" hidden="1">CONCATENATE('Carbon'!$F$2,", ",'Carbon'!$A$44," ",'Carbon'!$B$44)</definedName>
    <definedName name="CBCR_9b0ed51949d944fbb462544024fcbd1a" localSheetId="8" hidden="1">CONCATENATE('Carbon'!$L$2,", ",'Carbon'!$A$6," ",'Carbon'!$B$6)</definedName>
    <definedName name="CBCR_9b6a3178b6304d4eb8166e4e11eb8e7b" localSheetId="8" hidden="1">CONCATENATE('Carbon'!$K$2,", ",'Carbon'!$A$16," ",'Carbon'!$B$16)</definedName>
    <definedName name="CBCR_9b73f9601aae4389bc5591cc38e25e91" localSheetId="8" hidden="1">'Carbon'!$G$13*SoilPercentStdev</definedName>
    <definedName name="CBCR_9bc3e897bbcb4019a9b02e6b281e1be5" localSheetId="4" hidden="1">ABS('Scenario B'!$B$22*'Scenario B'!$B$15)</definedName>
    <definedName name="CBCR_9bdd0b419e4b496e981d96bd16a525a6" localSheetId="8" hidden="1">'Carbon'!$F$54</definedName>
    <definedName name="CBCR_9bf543740c1e453680531300d1a2d232" localSheetId="8" hidden="1">'Carbon'!$N$60+ABS('Carbon'!$N$60*RegrowingAreaSpread)</definedName>
    <definedName name="CBCR_9c2ad917529b44be9a192eb479c58d61" localSheetId="8" hidden="1">'Carbon'!$K$29*(1+ForestAreaSpread)</definedName>
    <definedName name="CBCR_9c62bfd2f2284e8888472caabd96a695" localSheetId="8" hidden="1">'Carbon'!$K$33*(1-ForestAreaSpread)</definedName>
    <definedName name="CBCR_9c9857f7e8c34454b96841d6060c4399" localSheetId="8" hidden="1">'Carbon'!$F$22*PlantPercentStdev</definedName>
    <definedName name="CBCR_9d074c2b8aa24d27a186b49acf33a466" localSheetId="8" hidden="1">CONCATENATE('Carbon'!$F$2,", ",'Carbon'!$A$55," ",'Carbon'!$B$55)</definedName>
    <definedName name="CBCR_9d5e25feed20411386058bf9b6030142" localSheetId="8" hidden="1">'Carbon'!$K$58</definedName>
    <definedName name="CBCR_9d65121238df47efbd6288a0ac99d7ab" localSheetId="8" hidden="1">'Carbon'!$G$23*SoilPercentStdev</definedName>
    <definedName name="CBCR_9dd3b85ccfab499e8fa196c3c424d418" localSheetId="8" hidden="1">CONCATENATE('Carbon'!$N$2,", ",'Carbon'!$A$44," ",'Carbon'!$B$44)</definedName>
    <definedName name="CBCR_9e2b6066c8d34507b1a4c835a88f0865" localSheetId="5" hidden="1">ABS('Scenario C'!$B$19*'Scenario C'!$B$15)</definedName>
    <definedName name="CBCR_9e536890735e467cb1ab5159e3be83d4" localSheetId="8" hidden="1">'Carbon'!$N$34</definedName>
    <definedName name="CBCR_9e5bb084c95b40b39845fe6029fbdbfe" localSheetId="8" hidden="1">'Carbon'!$K$28*(1+ForestAreaSpread)</definedName>
    <definedName name="CBCR_9eec45502c194839a2d6c0d7e0bb1339" localSheetId="8" hidden="1">ABS('Carbon'!$D$36*#REF!)</definedName>
    <definedName name="CBCR_9f206452fa1b4192be03cfa8f5dab40b" localSheetId="3" hidden="1">CONCATENATE("Area change: ",'Scenario A'!$A$28)</definedName>
    <definedName name="CBCR_9f206452fa1b4192be03cfa8f5dab40b" localSheetId="6" hidden="1">CONCATENATE("Area change: ",'Scenario D'!$A$28)</definedName>
    <definedName name="CBCR_9f522c16bada48438187b8f55bad2da0" localSheetId="8" hidden="1">CONCATENATE('Carbon'!$H$2,", ",'Carbon'!$A$14," ",'Carbon'!$B$14)</definedName>
    <definedName name="CBCR_9f625804ffdc49838bad80b0579bd0ce" localSheetId="8" hidden="1">CONCATENATE('Carbon'!$D$2,", ",'Carbon'!$A$6," ",'Carbon'!$B$6)</definedName>
    <definedName name="CBCR_9f7e86bf89bc43099e3210aee3a5543d" localSheetId="8" hidden="1">CONCATENATE('Carbon'!$D$2,", ",'Carbon'!$A$51," ",'Carbon'!$B$51)</definedName>
    <definedName name="CBCR_9fb6822808c94250a68e81c7433200cf" localSheetId="8" hidden="1">'Carbon'!$L$60</definedName>
    <definedName name="CBCR_9fc403818dc7437c8686db88003b43cc" localSheetId="8" hidden="1">'Carbon'!$N$21+ABS('Carbon'!$N$21*RegrowingAreaSpread)</definedName>
    <definedName name="CBCR_9fcac56a72104f53b9b4f9dc847e654a" localSheetId="8" hidden="1">CONCATENATE('Carbon'!$N$2,", ",'Carbon'!$A$60," ",'Carbon'!$B$60)</definedName>
    <definedName name="CBCR_9fe7ece9c8394cc5ad3ef7f92dd5ec48" localSheetId="8" hidden="1">ABS('Carbon'!$L$26*GrossUptakeSpread)</definedName>
    <definedName name="CBCR_a0220ccef07a4491964eec026b2b811f" localSheetId="8" hidden="1">CONCATENATE('Carbon'!$H$2,", ",'Carbon'!$A$13," ",'Carbon'!$B$13)</definedName>
    <definedName name="CBCR_a0eaf9349d404ec49d2eacbf35e310eb" localSheetId="8" hidden="1">'Carbon'!$K$64*(1+ForestAreaSpread)</definedName>
    <definedName name="CBCR_a10fcd24748049e481b6893366df4a8e" localSheetId="8" hidden="1">CONCATENATE('Carbon'!$K$2,", ",'Carbon'!$A$43," ",'Carbon'!$B$43)</definedName>
    <definedName name="CBCR_a18a5df2edcd40cf86637b1075a70b34" localSheetId="8" hidden="1">CONCATENATE('Carbon'!$K$2,", ",'Carbon'!$A$5," ",'Carbon'!$B$5)</definedName>
    <definedName name="CBCR_a1977cf9ffb44928a5172cd988372dc1" localSheetId="8" hidden="1">CONCATENATE('Carbon'!$G$2,", ",'Carbon'!$A$64," ",'Carbon'!$B$64)</definedName>
    <definedName name="CBCR_a2356a5281624b55a30273fe93c46f0c" localSheetId="8" hidden="1">CONCATENATE('Carbon'!$H$2,", ",'Carbon'!$A$51," ",'Carbon'!$B$51)</definedName>
    <definedName name="CBCR_a26415dedec64528bbc3162ec78d0333" localSheetId="8" hidden="1">ABS('Carbon'!$D$9*#REF!)</definedName>
    <definedName name="CBCR_a2668361c28d4c4194e8d62bafdcb75f" localSheetId="8" hidden="1">'Carbon'!$F$50*PlantPercentStdev</definedName>
    <definedName name="CBCR_a2720307909f4ce8bbba28498d5fc95d" localSheetId="4" hidden="1">CONCATENATE("Area change: ",'Scenario B'!$A$28)</definedName>
    <definedName name="CBCR_a28c5b9b61ee4b9ab28505a2a9cba7d5" localSheetId="8" hidden="1">'Carbon'!$N$20</definedName>
    <definedName name="CBCR_a2a0b2bb225744feba25db08eb700ea3" localSheetId="8" hidden="1">CONCATENATE('Carbon'!$N$2,", ",'Carbon'!$A$65," ",'Carbon'!$B$65)</definedName>
    <definedName name="CBCR_a2c0d69b84564d7da48e4a3af0c27ac6" localSheetId="8" hidden="1">CONCATENATE('Carbon'!$G$2,", ",'Carbon'!$A$23," ",'Carbon'!$B$23)</definedName>
    <definedName name="CBCR_a36c022572f84bafa928cb7cf428bc7b" localSheetId="8" hidden="1">'Carbon'!$D$30</definedName>
    <definedName name="CBCR_a40b52ec10da4f1dae9431fa72688c22" localSheetId="8" hidden="1">CONCATENATE('Carbon'!$F$2,", ",'Carbon'!$A$37," ",'Carbon'!$B$37)</definedName>
    <definedName name="CBCR_a46b138f171047c783e11f810dd727ca" localSheetId="3" hidden="1">ABS('Scenario A'!$B$25*'Scenario A'!$B$15)</definedName>
    <definedName name="CBCR_a46b138f171047c783e11f810dd727ca" localSheetId="6" hidden="1">ABS('Scenario D'!$B$25*'Scenario D'!$B$15)</definedName>
    <definedName name="CBCR_a47064b49cdf4aea97502227027bbdd3" localSheetId="8" hidden="1">'Carbon'!$G$65*SoilPercentStdev</definedName>
    <definedName name="CBCR_a47e8a423e514c19840469c1bcce35e9" localSheetId="8" hidden="1">CONCATENATE('Carbon'!$K$2,", ",'Carbon'!$A$52," ",'Carbon'!$B$52)</definedName>
    <definedName name="CBCR_a4c5996bd44d4770bf2a8dc78da5ae33" localSheetId="8" hidden="1">ABS('Carbon'!$D$52*#REF!)</definedName>
    <definedName name="CBCR_a4c8079237594e54909cacc2d9657ca7" localSheetId="8" hidden="1">CONCATENATE('Carbon'!$F$2,", ",'Carbon'!$A$52," ",'Carbon'!$B$52)</definedName>
    <definedName name="CBCR_a55717daff3d419f98be54ef62bc74f6" localSheetId="8" hidden="1">CONCATENATE('Carbon'!$F$2,", ",'Carbon'!$A$27," ",'Carbon'!$B$27)</definedName>
    <definedName name="CBCR_a599cb8138774200b61b902cd912bd05" localSheetId="8" hidden="1">CONCATENATE('Carbon'!$K$2,", ",'Carbon'!$A$40," ",'Carbon'!$B$40)</definedName>
    <definedName name="CBCR_a5a0bb3d67fd410cb9ebb0c848de7dd6" localSheetId="8" hidden="1">CONCATENATE('Carbon'!$G$2,", ",'Carbon'!$A$46," ",'Carbon'!$B$46)</definedName>
    <definedName name="CBCR_a5e0c2c0c0a640d599c388779d4fbca3" localSheetId="8" hidden="1">CONCATENATE('Carbon'!$F$2,", ",'Carbon'!$A$65," ",'Carbon'!$B$65)</definedName>
    <definedName name="CBCR_a66897db47ab4852a20971cc7982b5e7" localSheetId="8" hidden="1">'Carbon'!$K$55*(1+ForestAreaSpread)</definedName>
    <definedName name="CBCR_a68f522f061d4631a72cd671980e1e30" localSheetId="8" hidden="1">CONCATENATE('Carbon'!$G$2,", ",'Carbon'!$A$15," ",'Carbon'!$B$15)</definedName>
    <definedName name="CBCR_a6d6153c4f364b44a27b608033fe59cd" localSheetId="8" hidden="1">ABS('Carbon'!$L$44*GrossUptakeSpread)</definedName>
    <definedName name="CBCR_a710128e13804aeb8899f6c0875b84b0" localSheetId="8" hidden="1">'Carbon'!$F$30</definedName>
    <definedName name="CBCR_a726f16b1b914fc0b4f6570a4825fc28" localSheetId="8" hidden="1">'Carbon'!$F$66*PlantPercentStdev</definedName>
    <definedName name="CBCR_a75f50513f1f4475b9b94e280e736c8d" localSheetId="8" hidden="1">'Carbon'!$K$9*(1-ForestAreaSpread)</definedName>
    <definedName name="CBCR_a7c11530f0984a0b889b71b171568528" localSheetId="8" hidden="1">'Carbon'!$K$65</definedName>
    <definedName name="CBCR_a8095fb816984050a9b874a05a05c7ec" localSheetId="8" hidden="1">'Carbon'!$G$12*SoilPercentStdev</definedName>
    <definedName name="CBCR_a8623850c7f84258aee57e64914fa867" localSheetId="3" hidden="1">'Scenario A'!$B$20</definedName>
    <definedName name="CBCR_a8623850c7f84258aee57e64914fa867" localSheetId="6" hidden="1">'Scenario D'!$B$20</definedName>
    <definedName name="CBCR_a8b1e2e326594a8bb22bcb9adc8ad43b" localSheetId="8" hidden="1">'Carbon'!$F$54*PlantPercentStdev</definedName>
    <definedName name="CBCR_a919f445519d45ae8347345f5f57ae19" localSheetId="7" hidden="1">'Amortization table'!#REF!</definedName>
    <definedName name="CBCR_a92dd7c55fba4f09a0585d8f470e1f95" localSheetId="8" hidden="1">'Carbon'!$N$34+ABS('Carbon'!$N$34*RegrowingAreaSpread)</definedName>
    <definedName name="CBCR_a936bd72bde8474bb35b5227e023e7e4" localSheetId="8" hidden="1">ABS('Carbon'!$D$49*#REF!)</definedName>
    <definedName name="CBCR_a98219815c724c898c2ee4be4481944f" localSheetId="8" hidden="1">'Carbon'!$K$64*(1-ForestAreaSpread)</definedName>
    <definedName name="CBCR_a9d81e7d50ee4725ae7b3796b5afa139" localSheetId="8" hidden="1">'Carbon'!$F$63*PlantPercentStdev</definedName>
    <definedName name="CBCR_a9e40db6db0547f783b856f2b3c2616d" localSheetId="8" hidden="1">CONCATENATE('Carbon'!$D$2,", ",'Carbon'!$A$59," ",'Carbon'!$B$59)</definedName>
    <definedName name="CBCR_a9f798ea53454aaa8d2f45b4ba4194ec" localSheetId="8" hidden="1">'Carbon'!$G$16*SoilPercentStdev</definedName>
    <definedName name="CBCR_aa591f8f53fc4fb79b53182dc3e03812" localSheetId="8" hidden="1">CONCATENATE('Carbon'!$L$2,", ",'Carbon'!$A$27," ",'Carbon'!$B$27)</definedName>
    <definedName name="CBCR_aa6313acef9247dc8e0dc37c1d943586" localSheetId="7" hidden="1">'Amortization table'!#REF!</definedName>
    <definedName name="CBCR_aa8987f421df4ccd934db389fcfd11e0" localSheetId="8" hidden="1">'Carbon'!$N$65+ABS('Carbon'!$N$65*RegrowingAreaSpread)</definedName>
    <definedName name="CBCR_aa921d5a5df1404089b21a762bfba845" localSheetId="5" hidden="1">CONCATENATE("Area change: ",'Scenario C'!$A$19)</definedName>
    <definedName name="CBCR_aaad3fd2ed174c2f9951399abd8daa90" localSheetId="8" hidden="1">'Carbon'!$D$16</definedName>
    <definedName name="CBCR_ab8cd723b75348d08105d1c0620f9112" localSheetId="8" hidden="1">'Carbon'!$K$60</definedName>
    <definedName name="CBCR_abc33cd67a9e46519d8cbe89912bad56" localSheetId="8" hidden="1">ABS('Carbon'!$L$50*GrossUptakeSpread)</definedName>
    <definedName name="CBCR_abf12abc32b14a0c91b53aed67cf0643" localSheetId="8" hidden="1">CONCATENATE('Carbon'!$G$2,", ",'Carbon'!$A$19," ",'Carbon'!$B$19)</definedName>
    <definedName name="CBCR_ac61e9ebaa1741268b8cfbc1955c1274" localSheetId="8" hidden="1">'Carbon'!$F$59</definedName>
    <definedName name="CBCR_ac7a6b41e38440b4a05c1757ea18ea62" localSheetId="3" hidden="1">CONCATENATE("Area change: ",'Scenario A'!$A$20)</definedName>
    <definedName name="CBCR_ac7a6b41e38440b4a05c1757ea18ea62" localSheetId="6" hidden="1">CONCATENATE("Area change: ",'Scenario D'!$A$20)</definedName>
    <definedName name="CBCR_acba35b116284bb49e71fc49bbebf139" localSheetId="8" hidden="1">CONCATENATE('Carbon'!$D$2,", ",'Carbon'!$A$63," ",'Carbon'!$B$63)</definedName>
    <definedName name="CBCR_ad3d222688e44d87a1780c9b4f8f1954" localSheetId="4" hidden="1">'Scenario B'!$B$22</definedName>
    <definedName name="CBCR_ad9640331bfa478a992d9062bf7667e1" localSheetId="8" hidden="1">'Carbon'!$N$65-ABS('Carbon'!$N$65*RegrowingAreaSpread)</definedName>
    <definedName name="CBCR_adbbdcbb64584225946cd9e26011d94f" localSheetId="8" hidden="1">'Carbon'!$N$35</definedName>
    <definedName name="CBCR_ae28333a70af4d438127b463e0cab5cc" localSheetId="8" hidden="1">'Carbon'!$L$50</definedName>
    <definedName name="CBCR_aeccfc0e6496410dbfde4b21d7f82c48" localSheetId="8" hidden="1">'Carbon'!$N$26+ABS('Carbon'!$N$26*RegrowingAreaSpread)</definedName>
    <definedName name="CBCR_af26b649306941fdbe5078a73d0a0595" localSheetId="8" hidden="1">CONCATENATE('Carbon'!$N$2,", ",'Carbon'!$A$66," ",'Carbon'!$B$66)</definedName>
    <definedName name="CBCR_af6d506fb2f54096a33c0882ecc04e62" localSheetId="8" hidden="1">ABS('Carbon'!$L$42*GrossUptakeSpread)</definedName>
    <definedName name="CBCR_afebcf44415d45c09ae4d5b13a127047" localSheetId="8" hidden="1">ABS('Carbon'!$D$63*#REF!)</definedName>
    <definedName name="CBCR_b010753017d04cbd97aa3ff5f1da3aac" localSheetId="8" hidden="1">'Carbon'!$N$21</definedName>
    <definedName name="CBCR_b03079dd63ef4cbaa9115582e26c9db0" localSheetId="5" hidden="1">CONCATENATE("Area change: ",'Scenario C'!$A$26)</definedName>
    <definedName name="CBCR_b06aaf6bc7624b4faafc169211b915aa" localSheetId="5" hidden="1">CONCATENATE("Area change: ",'Scenario C'!$A$28)</definedName>
    <definedName name="CBCR_b09736778e7f41ad81e851a7db0e34ab" localSheetId="8" hidden="1">'Carbon'!$L$26</definedName>
    <definedName name="CBCR_b0b1de425f124cd58b86c63f601cd39f" localSheetId="8" hidden="1">'Carbon'!$G$46</definedName>
    <definedName name="CBCR_b0d5f4bed24f466387767b00cf572c7e" localSheetId="8" hidden="1">'Carbon'!$G$26</definedName>
    <definedName name="CBCR_b1468c95e807455b877197a9d7f52ae0" localSheetId="8" hidden="1">'Carbon'!$L$59</definedName>
    <definedName name="CBCR_b14c8a18b33e418cba61123c7fde963c" localSheetId="8" hidden="1">'Carbon'!$N$21-ABS('Carbon'!$N$21*RegrowingAreaSpread)</definedName>
    <definedName name="CBCR_b1d6d8efdeee4adaa2fcfec8c29a3361" localSheetId="8" hidden="1">'Carbon'!$D$41</definedName>
    <definedName name="CBCR_b20ba3a1ac814c8d8f5628d887c7ff55" localSheetId="8" hidden="1">'Carbon'!$G$58*SoilPercentStdev</definedName>
    <definedName name="CBCR_b36c5a05bf4b4d0aa132293e7d4320f5" localSheetId="8" hidden="1">CONCATENATE('Carbon'!$H$2,", ",'Carbon'!$A$6," ",'Carbon'!$B$6)</definedName>
    <definedName name="CBCR_b36ed3f9c1e14c1fb19e1757f3a81bb4" localSheetId="8" hidden="1">CONCATENATE('Carbon'!$F$2,", ",'Carbon'!$A$6," ",'Carbon'!$B$6)</definedName>
    <definedName name="CBCR_b422fdcfaa1748378d9f965d42f10ab9" localSheetId="7" hidden="1">'Amortization table'!#REF!</definedName>
    <definedName name="CBCR_b45d50c53f8c4f8b80d10a77381ac607" localSheetId="8" hidden="1">'Carbon'!$K$14</definedName>
    <definedName name="CBCR_b4723e568e1e470cbfe48b4ac3aa83e2" localSheetId="8" hidden="1">ABS('Carbon'!$L$52*GrossUptakeSpread)</definedName>
    <definedName name="CBCR_b47bcee9488942798a8bb3aa64fbbeaa" localSheetId="8" hidden="1">ABS('Carbon'!$L$40*GrossUptakeSpread)</definedName>
    <definedName name="CBCR_b48993dacb354541bfaf582e9d1def9d" localSheetId="8" hidden="1">CONCATENATE('Carbon'!$H$2,", ",'Carbon'!$A$5," ",'Carbon'!$B$5)</definedName>
    <definedName name="CBCR_b4a7fa7ea01648aab03e7a54c18b383e" localSheetId="8" hidden="1">CONCATENATE('Carbon'!$H$2,", ",'Carbon'!$A$21," ",'Carbon'!$B$21)</definedName>
    <definedName name="CBCR_b4e634957b6749999cef586f4b211dc1" localSheetId="8" hidden="1">'Carbon'!$G$41*SoilPercentStdev</definedName>
    <definedName name="CBCR_b512072982e54d46b3cbe94c5847eac6" localSheetId="8" hidden="1">'Carbon'!$K$60*(1-ForestAreaSpread)</definedName>
    <definedName name="CBCR_b56118ad410c405bb3990552280b45fd" localSheetId="8" hidden="1">CONCATENATE('Carbon'!$H$2,", ",'Carbon'!$A$58," ",'Carbon'!$B$58)</definedName>
    <definedName name="CBCR_b5b8cbfad01548aeb33a1a5e0930f0f4" localSheetId="8" hidden="1">'Carbon'!$N$67+ABS('Carbon'!$N$67*RegrowingAreaSpread)</definedName>
    <definedName name="CBCR_b5bde7fa1d9b4bcaafed3a2fefaf156a" localSheetId="8" hidden="1">'Carbon'!$F$42</definedName>
    <definedName name="CBCR_b63accc149964d51bc21abe1afd39246" localSheetId="3" hidden="1">'Scenario A'!$B$29</definedName>
    <definedName name="CBCR_b63accc149964d51bc21abe1afd39246" localSheetId="6" hidden="1">'Scenario D'!$B$29</definedName>
    <definedName name="CBCR_b6aaa6b8cc604a93a300a60c08b8baab" localSheetId="8" hidden="1">'Carbon'!$D$9</definedName>
    <definedName name="CBCR_b6bb7e4ea4bd4b669a39be7c43d054c0" localSheetId="8" hidden="1">ABS('Carbon'!$L$12*GrossUptakeSpread)</definedName>
    <definedName name="CBCR_b6d25981dcf64f08addd6251a2d55107" localSheetId="8" hidden="1">'Carbon'!$K$67*(1+ForestAreaSpread)</definedName>
    <definedName name="CBCR_b720673df3514261a3e947b2416c734c" localSheetId="8" hidden="1">CONCATENATE('Carbon'!$G$2,", ",'Carbon'!$A$6," ",'Carbon'!$B$6)</definedName>
    <definedName name="CBCR_b7b517c6ea2a4ded918c0566f27ff0e9" localSheetId="4" hidden="1">CONCATENATE("Area change: ",'Scenario B'!$A$19)</definedName>
    <definedName name="CBCR_b7c64b33a77a47eab51e3fed36a74cf7" localSheetId="8" hidden="1">CONCATENATE('Carbon'!$D$2,", ",'Carbon'!$A$67," ",'Carbon'!$B$67)</definedName>
    <definedName name="CBCR_b7ded05a580047d58ff13a6f44328b8c" localSheetId="8" hidden="1">'Carbon'!$D$66</definedName>
    <definedName name="CBCR_b8063775aa8441e6bcdcc66bdab0fe13" localSheetId="8" hidden="1">ABS('Carbon'!$D$65*#REF!)</definedName>
    <definedName name="CBCR_b82509ca17e247df9d9646640cbce1ba" localSheetId="8" hidden="1">ABS('Carbon'!$D$66*#REF!)</definedName>
    <definedName name="CBCR_b858058624a64cdc8717efd166b6611b" localSheetId="8" hidden="1">'Carbon'!$N$13-ABS('Carbon'!$N$13*RegrowingAreaSpread)</definedName>
    <definedName name="CBCR_b883a0a7aa814bc29ac257fb3c8e3f42" localSheetId="8" hidden="1">'Carbon'!$L$40</definedName>
    <definedName name="CBCR_b8f7ff3cca3b4e6d899885342d982ff2" localSheetId="8" hidden="1">'Carbon'!$K$55*(1-ForestAreaSpread)</definedName>
    <definedName name="CBCR_b8fab3c937794846b185805520a4ddc1" localSheetId="8" hidden="1">CONCATENATE('Carbon'!$F$2,", ",'Carbon'!$A$64," ",'Carbon'!$B$64)</definedName>
    <definedName name="CBCR_b98befac1ed64df198b1e8b5da1963de" localSheetId="8" hidden="1">CONCATENATE('Carbon'!$H$2,", ",'Carbon'!$A$23," ",'Carbon'!$B$23)</definedName>
    <definedName name="CBCR_ba3632b237e04470978a6b918d6b15af" localSheetId="8" hidden="1">ABS('Carbon'!$L$64*GrossUptakeSpread)</definedName>
    <definedName name="CBCR_ba71ad6d36fa45229a0fddac38f95e70" localSheetId="8" hidden="1">'Carbon'!$G$19</definedName>
    <definedName name="CBCR_ba98b100a0d94d4ca1bd88dfba53627c" localSheetId="8" hidden="1">'Carbon'!$L$58</definedName>
    <definedName name="CBCR_baee176fd2be44cea0accd35f0771d39" localSheetId="8" hidden="1">CONCATENATE('Carbon'!$H$2,", ",'Carbon'!$A$50," ",'Carbon'!$B$50)</definedName>
    <definedName name="CBCR_bb22d9ea1db6481196fb9633ff3000c4" localSheetId="5" hidden="1">'Scenario C'!$B$22</definedName>
    <definedName name="CBCR_bb53796ecd8c44cc9ea35c8530b07ec9" localSheetId="8" hidden="1">'Carbon'!$K$67*(1-ForestAreaSpread)</definedName>
    <definedName name="CBCR_bb79ba48434346848a31f072be93bb95" localSheetId="8" hidden="1">CONCATENATE('Carbon'!$N$2,", ",'Carbon'!$A$35," ",'Carbon'!$B$35)</definedName>
    <definedName name="CBCR_bc10c49644644725b0ddf06d425bda4a" localSheetId="8" hidden="1">CONCATENATE('Carbon'!$G$2,", ",'Carbon'!$A$58," ",'Carbon'!$B$58)</definedName>
    <definedName name="CBCR_bc11073dc5384afd8069aafbc724302c" localSheetId="8" hidden="1">CONCATENATE('Carbon'!$L$2,", ",'Carbon'!$A$52," ",'Carbon'!$B$52)</definedName>
    <definedName name="CBCR_bc71d8ea6abc42c8acd2dd4a5c60fc2e" localSheetId="8" hidden="1">'Carbon'!$K$66*(1+ForestAreaSpread)</definedName>
    <definedName name="CBCR_bca311e347f2465284c2745c6461c04d" localSheetId="8" hidden="1">'Carbon'!$F$46</definedName>
    <definedName name="CBCR_bcbfc7d11bd04e97941a522fc6ee32c3" localSheetId="8" hidden="1">CONCATENATE('Carbon'!$G$2,", ",'Carbon'!$A$16," ",'Carbon'!$B$16)</definedName>
    <definedName name="CBCR_bcc51347fb3d4d5984910c38a8a3ed5b" localSheetId="4" hidden="1">ABS('Scenario B'!$B$26*'Scenario B'!$B$15)</definedName>
    <definedName name="CBCR_bd10b787f22447e6bbc2e8718c137c69" localSheetId="5" hidden="1">'Scenario C'!$B$27</definedName>
    <definedName name="CBCR_bd2cd29bd16f4f9a92ada42a909de1bf" localSheetId="8" hidden="1">'Carbon'!$K$9</definedName>
    <definedName name="CBCR_bd563ecf57524f41bb42d42dc7ecc853" localSheetId="8" hidden="1">'Carbon'!$G$53*SoilPercentStdev</definedName>
    <definedName name="CBCR_bd7765d274cb47aebadc1202ab7138ee" localSheetId="8" hidden="1">CONCATENATE('Carbon'!$N$2,", ",'Carbon'!$A$42," ",'Carbon'!$B$42)</definedName>
    <definedName name="CBCR_bd8fecf666dc4787b581b903d41d0950" localSheetId="8" hidden="1">'Carbon'!$F$67</definedName>
    <definedName name="CBCR_bddc5b4c28b4490889f340613a6abdf3" localSheetId="8" hidden="1">CONCATENATE('Carbon'!$F$2,", ",'Carbon'!$A$36," ",'Carbon'!$B$36)</definedName>
    <definedName name="CBCR_be44fc07330f4abdab04f014064d9ce5" localSheetId="8" hidden="1">CONCATENATE('Carbon'!$L$2,", ",'Carbon'!$A$59," ",'Carbon'!$B$59)</definedName>
    <definedName name="CBCR_bf6fb7d710874356995f9a583d74cfb0" localSheetId="8" hidden="1">'Carbon'!$F$13*PlantPercentStdev</definedName>
    <definedName name="CBCR_bfcb9f59b0df4278be2b7d7bf0eb06f4" localSheetId="8" hidden="1">'Carbon'!$G$29*SoilPercentStdev</definedName>
    <definedName name="CBCR_bfe8ed38c33b4db5bd64b99bc4ad07e3" localSheetId="8" hidden="1">'Carbon'!$K$30</definedName>
    <definedName name="CBCR_c11691f2e82747ceac316f52b44a790e" localSheetId="4" hidden="1">'Scenario B'!$B$20</definedName>
    <definedName name="CBCR_c132255b14d742dda7e837d8ee3fb86a" localSheetId="8" hidden="1">CONCATENATE('Carbon'!$H$2,", ",'Carbon'!$A$37," ",'Carbon'!$B$37)</definedName>
    <definedName name="CBCR_c18ce0de7bde4cd7a4d5ba68dfb18861" localSheetId="8" hidden="1">CONCATENATE('Carbon'!$N$2,", ",'Carbon'!$A$5," ",'Carbon'!$B$5)</definedName>
    <definedName name="CBCR_c1e9ba0213b24dd8a82ce96f2ae9341e" localSheetId="8" hidden="1">'Carbon'!$G$44*SoilPercentStdev</definedName>
    <definedName name="CBCR_c1f9d52421904b32a411af0f3d043b7b" localSheetId="8" hidden="1">CONCATENATE('Carbon'!$H$2,", ",'Carbon'!$A$28," ",'Carbon'!$B$28)</definedName>
    <definedName name="CBCR_c21f64ac35404f24889d77201b1ae41d" localSheetId="8" hidden="1">'Carbon'!$K$63*(1-ForestAreaSpread)</definedName>
    <definedName name="CBCR_c2451896b0e248ccb41498ccf5e86e17" localSheetId="8" hidden="1">CONCATENATE('Carbon'!$F$2,", ",'Carbon'!$A$46," ",'Carbon'!$B$46)</definedName>
    <definedName name="CBCR_c278c62041a44ed8bcf73136d9fd3c34" localSheetId="8" hidden="1">'Carbon'!$F$46*PlantPercentStdev</definedName>
    <definedName name="CBCR_c2a7620ed72841fa8f1de0e624b5440f" localSheetId="8" hidden="1">CONCATENATE('Carbon'!$L$2,", ",'Carbon'!$A$50," ",'Carbon'!$B$50)</definedName>
    <definedName name="CBCR_c474fb5195604b5d89279c9c0179aef7" localSheetId="8" hidden="1">'Carbon'!$N$50</definedName>
    <definedName name="CBCR_c4dc6f2b7bf74f96b420675c96eb60b1" localSheetId="8" hidden="1">'Carbon'!$K$5*(1+ForestAreaSpread)</definedName>
    <definedName name="CBCR_c50cb6166b5e4df59d110abc0d4b2d7f" localSheetId="8" hidden="1">CONCATENATE('Carbon'!$K$2,", ",'Carbon'!$A$41," ",'Carbon'!$B$41)</definedName>
    <definedName name="CBCR_c5768cc7f89742c3af7436615c441d72" localSheetId="3" hidden="1">'Scenario A'!$B$25</definedName>
    <definedName name="CBCR_c5768cc7f89742c3af7436615c441d72" localSheetId="6" hidden="1">'Scenario D'!$B$25</definedName>
    <definedName name="CBCR_c5965501179a46f1b9a1bf51e5ae9f8b" localSheetId="8" hidden="1">CONCATENATE('Carbon'!$K$2,", ",'Carbon'!$A$34," ",'Carbon'!$B$34)</definedName>
    <definedName name="CBCR_c59d44d3ac0f439288a26da6819b9f14" localSheetId="8" hidden="1">ABS('Carbon'!$L$5*GrossUptakeSpread)</definedName>
    <definedName name="CBCR_c5f3549e813b4d4f97bd3872c63e951c" localSheetId="8" hidden="1">CONCATENATE('Carbon'!$L$2,", ",'Carbon'!$A$64," ",'Carbon'!$B$64)</definedName>
    <definedName name="CBCR_c5f9c26b27c44360b1964f94fe828b57" localSheetId="8" hidden="1">CONCATENATE('Carbon'!$G$2,", ",'Carbon'!$A$12," ",'Carbon'!$B$12)</definedName>
    <definedName name="CBCR_c63b802f0c3b467cb8b16a923475c7bd" localSheetId="3" hidden="1">ABS('Scenario A'!$B$27*'Scenario A'!$B$15)</definedName>
    <definedName name="CBCR_c63b802f0c3b467cb8b16a923475c7bd" localSheetId="6" hidden="1">ABS('Scenario D'!$B$27*'Scenario D'!$B$15)</definedName>
    <definedName name="CBCR_c655d7e70219410599e151dd52a0e382" localSheetId="8" hidden="1">'Carbon'!$K$7</definedName>
    <definedName name="CBCR_c6e598fe848242eba1e299d770ec66ec" localSheetId="3" hidden="1">CONCATENATE("Area change: ",'Scenario A'!$A$21)</definedName>
    <definedName name="CBCR_c6e598fe848242eba1e299d770ec66ec" localSheetId="6" hidden="1">CONCATENATE("Area change: ",'Scenario D'!$A$21)</definedName>
    <definedName name="CBCR_c6f8cd64e33a42b8a18676ccced8a23b" localSheetId="8" hidden="1">'Carbon'!$D$53</definedName>
    <definedName name="CBCR_c70e38106f974891ad4c578f0f9b8a96" localSheetId="8" hidden="1">CONCATENATE('Carbon'!$G$2,", ",'Carbon'!$A$30," ",'Carbon'!$B$30)</definedName>
    <definedName name="CBCR_c72f55acf4bb4e5588db383a0f46e6be" localSheetId="8" hidden="1">'Carbon'!$F$41</definedName>
    <definedName name="CBCR_c731710f559b4ec1a07a97f8c4114888" localSheetId="8" hidden="1">'Carbon'!$G$19*SoilPercentStdev</definedName>
    <definedName name="CBCR_c7755c11b7894d6092ffc727dadad6b6" localSheetId="4" hidden="1">CONCATENATE("Area change: ",'Scenario B'!$A$25)</definedName>
    <definedName name="CBCR_c7c9d23fcc674995aa4e4a010670c21c" localSheetId="8" hidden="1">'Carbon'!$D$5</definedName>
    <definedName name="CBCR_c7cb77ac03904933bf672622a19e4820" localSheetId="8" hidden="1">CONCATENATE('Carbon'!$K$2,", ",'Carbon'!$A$58," ",'Carbon'!$B$58)</definedName>
    <definedName name="CBCR_c7fb5050088b4533a3221ccad110f6f3" localSheetId="8" hidden="1">'Carbon'!$K$43*(1-ForestAreaSpread)</definedName>
    <definedName name="CBCR_c8427f29b66d4dc4aab07be952503207" localSheetId="8" hidden="1">'Carbon'!$G$28</definedName>
    <definedName name="CBCR_c86b6fe01ae942c8850626a7a790c9f8" localSheetId="7" hidden="1">ABS('Amortization table'!#REF!*'Amortization table'!#REF!)</definedName>
    <definedName name="CBCR_c8c2db8df3124e409044a2a65c14ff4a" localSheetId="8" hidden="1">ABS('Carbon'!$L$6*GrossUptakeSpread)</definedName>
    <definedName name="CBCR_c90ebd23814948d6a3a1c58c17dd85d1" localSheetId="8" hidden="1">'Carbon'!$F$33</definedName>
    <definedName name="CBCR_c97429a9af4b4a928d1c3916ae84e256" localSheetId="8" hidden="1">CONCATENATE('Carbon'!$H$2,", ",'Carbon'!$A$40," ",'Carbon'!$B$40)</definedName>
    <definedName name="CBCR_c9822bcd514548a8ac48e85d97fb37f6" localSheetId="8" hidden="1">CONCATENATE('Carbon'!$F$2,", ",'Carbon'!$A$40," ",'Carbon'!$B$40)</definedName>
    <definedName name="CBCR_c9b1dc820a2d4b8b8de6f05df00e4983" localSheetId="8" hidden="1">'Carbon'!$K$22*(1-ForestAreaSpread)</definedName>
    <definedName name="CBCR_c9c55cd350de4d67b73acd59a67e68c6" localSheetId="8" hidden="1">CONCATENATE('Carbon'!$H$2,", ",'Carbon'!$A$30," ",'Carbon'!$B$30)</definedName>
    <definedName name="CBCR_ca12bf71ad8545cbaaad2aa845781e3a" localSheetId="8" hidden="1">'Carbon'!$K$28*(1-ForestAreaSpread)</definedName>
    <definedName name="CBCR_ca32f61f00384659946002f44649e1c4" localSheetId="7" hidden="1">ABS('Amortization table'!#REF!*'Amortization table'!#REF!)</definedName>
    <definedName name="CBCR_ca402510f29648b7aef6e273b207d2c1" localSheetId="5" hidden="1">CONCATENATE("Area change: ",'Scenario C'!$A$20)</definedName>
    <definedName name="CBCR_cac8418948a64df78df183c30ffae9d4" localSheetId="8" hidden="1">'Carbon'!$F$16</definedName>
    <definedName name="CBCR_cb0baa9f0cc047a1962a7b0ed7d391ff" localSheetId="8" hidden="1">CONCATENATE('Carbon'!$L$2,", ",'Carbon'!$A$40," ",'Carbon'!$B$40)</definedName>
    <definedName name="CBCR_cb1b8288151342119efe3f972c3a4b10" localSheetId="8" hidden="1">'Carbon'!$K$22</definedName>
    <definedName name="CBCR_cb23d982ecc24751a96e533a19c1fb32" localSheetId="3" hidden="1">ABS('Scenario A'!$B$20*'Scenario A'!$B$15)</definedName>
    <definedName name="CBCR_cb23d982ecc24751a96e533a19c1fb32" localSheetId="6" hidden="1">ABS('Scenario D'!$B$20*'Scenario D'!$B$15)</definedName>
    <definedName name="CBCR_cb355dfd2eeb4bb289dce7a3f6da8dd3" localSheetId="8" hidden="1">'Carbon'!$N$40-ABS('Carbon'!$N$40*RegrowingAreaSpread)</definedName>
    <definedName name="CBCR_cb58a6cccc6f405cb3cc9151fedbbf71" localSheetId="8" hidden="1">'Carbon'!$K$29*(1-ForestAreaSpread)</definedName>
    <definedName name="CBCR_cb6084ed6fc34e069c2fcfa86f88751f" localSheetId="8" hidden="1">'Carbon'!$K$15*(1+ForestAreaSpread)</definedName>
    <definedName name="CBCR_cb72e7fbd93044f18851afa9bab3e8bf" localSheetId="8" hidden="1">'Carbon'!$L$33</definedName>
    <definedName name="CBCR_cb90a1e998d345df85ba25ec8a927090" localSheetId="8" hidden="1">'Carbon'!$D$46</definedName>
    <definedName name="CBCR_cc07c7ca75e644d6b687d6dc7204febe" localSheetId="8" hidden="1">'Carbon'!$F$35*PlantPercentStdev</definedName>
    <definedName name="CBCR_cc73257671b044f3a051930262185f24" localSheetId="8" hidden="1">CONCATENATE('Carbon'!$H$2,", ",'Carbon'!$A$67," ",'Carbon'!$B$67)</definedName>
    <definedName name="CBCR_cd1dc481a19544079e54ecae1325d1f8" localSheetId="8" hidden="1">'Carbon'!$N$12</definedName>
    <definedName name="CBCR_cd4f5fa14e174a9abbf83d7ac07d8101" localSheetId="8" hidden="1">'Carbon'!$F$22</definedName>
    <definedName name="CBCR_cd68af661dbc4c3dafeb653744ddf1c2" localSheetId="8" hidden="1">'Carbon'!$N$63</definedName>
    <definedName name="CBCR_cdc65c245f3046ac8a0aeff0d37cf89f" localSheetId="8" hidden="1">'Carbon'!$G$15*SoilPercentStdev</definedName>
    <definedName name="CBCR_cdcef473d18b4e3ba5c4d6f07fbb0420" localSheetId="4" hidden="1">CONCATENATE("Area change: ",'Scenario B'!$A$22)</definedName>
    <definedName name="CBCR_cde07812cfd643239d55a0a81d30346c" localSheetId="8" hidden="1">'Carbon'!$F$36</definedName>
    <definedName name="CBCR_ceeea6e35f80404bba9e030503dafcf2" localSheetId="5" hidden="1">ABS('Scenario C'!$B$25*'Scenario C'!$B$15)</definedName>
    <definedName name="CBCR_cf4063f51c404c49ba743ce50c45b853" localSheetId="8" hidden="1">'Carbon'!$G$66*SoilPercentStdev</definedName>
    <definedName name="CBCR_cf7b674b4299410ea331a17535d63ad9" localSheetId="8" hidden="1">CONCATENATE('Carbon'!$N$2,", ",'Carbon'!$A$12," ",'Carbon'!$B$12)</definedName>
    <definedName name="CBCR_cfb4c9b55ea84ee7830d8ddd04ce6727" localSheetId="8" hidden="1">CONCATENATE('Carbon'!$N$2,", ",'Carbon'!$A$63," ",'Carbon'!$B$63)</definedName>
    <definedName name="CBCR_cfc1354045a146dfb78454d5ce62dde3" localSheetId="8" hidden="1">'Carbon'!$G$65</definedName>
    <definedName name="CBCR_d04f4f0b29db44ad8bb783d12a6a112d" localSheetId="8" hidden="1">'Carbon'!$K$20*(1-ForestAreaSpread)</definedName>
    <definedName name="CBCR_d099c80aef5e4c79a34b1f90bb27c84c" localSheetId="8" hidden="1">'Carbon'!$G$13</definedName>
    <definedName name="CBCR_d0a223392c484800bf59722d76a7fbec" localSheetId="8" hidden="1">ABS('Carbon'!$D$54*#REF!)</definedName>
    <definedName name="CBCR_d0d3e1a995384fafad28f870dfaeb910" localSheetId="8" hidden="1">'Carbon'!$F$13</definedName>
    <definedName name="CBCR_d0e5e2bb1f3a404fb8c5a150d5c0cd55" localSheetId="8" hidden="1">'Carbon'!$F$37*PlantPercentStdev</definedName>
    <definedName name="CBCR_d100eecfcfdf48f5acecc839577fac4a" localSheetId="8" hidden="1">'Carbon'!$D$58</definedName>
    <definedName name="CBCR_d13be8f9587547f8bda37a4b49aebe46" localSheetId="8" hidden="1">ABS('Carbon'!$D$33*#REF!)</definedName>
    <definedName name="CBCR_d13c983333e849d7a27806afe6546ef6" localSheetId="4" hidden="1">CONCATENATE("Area change: ",'Scenario B'!$A$20)</definedName>
    <definedName name="CBCR_d187bbc4c02048f392c173b98df199ad" localSheetId="8" hidden="1">'Carbon'!$K$67</definedName>
    <definedName name="CBCR_d1f2b9691290447dbcd3699ebc0d5460" localSheetId="8" hidden="1">CONCATENATE('Carbon'!$F$2,", ",'Carbon'!$A$12," ",'Carbon'!$B$12)</definedName>
    <definedName name="CBCR_d22103a5a7f448e29aa99026d3e7d57b" localSheetId="8" hidden="1">CONCATENATE('Carbon'!$G$2,", ",'Carbon'!$A$28," ",'Carbon'!$B$28)</definedName>
    <definedName name="CBCR_d23c57ec3c894c239dcd975fe2db7313" localSheetId="8" hidden="1">CONCATENATE('Carbon'!$K$2,", ",'Carbon'!$A$20," ",'Carbon'!$B$20)</definedName>
    <definedName name="CBCR_d26eaacbbdb2436189d7a8b259153671" localSheetId="8" hidden="1">'Carbon'!$G$33*SoilPercentStdev</definedName>
    <definedName name="CBCR_d2997e62112346b3abe8a0ed938d9431" localSheetId="8" hidden="1">ABS('Carbon'!$D$53*#REF!)</definedName>
    <definedName name="CBCR_d333be2a3bab46d1bcaa841ded8847d1" localSheetId="8" hidden="1">'Carbon'!$K$36</definedName>
    <definedName name="CBCR_d33522237dda4e3f8a623457a42652f7" localSheetId="8" hidden="1">'Carbon'!$L$64</definedName>
    <definedName name="CBCR_d37f1fe4ae1c4410b873d9344960e618" localSheetId="8" hidden="1">CONCATENATE('Carbon'!$G$2,", ",'Carbon'!$A$55," ",'Carbon'!$B$55)</definedName>
    <definedName name="CBCR_d3afb1de893f49e7a29a0bb51d7e3610" localSheetId="8" hidden="1">'Carbon'!$K$49*(1-ForestAreaSpread)</definedName>
    <definedName name="CBCR_d3b6931944304c30a4ffd1900ced7c2f" localSheetId="8" hidden="1">CONCATENATE('Carbon'!$K$2,", ",'Carbon'!$A$60," ",'Carbon'!$B$60)</definedName>
    <definedName name="CBCR_d3ed738b77634ae28ce0daa4f1153881" localSheetId="8" hidden="1">'Carbon'!$L$27</definedName>
    <definedName name="CBCR_d400b7b3d3fa4d148a42b66042c0d109" localSheetId="8" hidden="1">'Carbon'!$K$41*(1+ForestAreaSpread)</definedName>
    <definedName name="CBCR_d48ff9d371e84ee280d88ed082b18dfb" localSheetId="8" hidden="1">'Carbon'!$D$63</definedName>
    <definedName name="CBCR_d4a26c73142c4f1bb9705ad47c8ace0c" localSheetId="8" hidden="1">CONCATENATE('Carbon'!$L$2,", ",'Carbon'!$A$42," ",'Carbon'!$B$42)</definedName>
    <definedName name="CBCR_d4a4350b47054701b576d95d5c545ea6" localSheetId="8" hidden="1">'Carbon'!$G$63*SoilPercentStdev</definedName>
    <definedName name="CBCR_d53fa39037c2417997afdde83298c4f4" localSheetId="8" hidden="1">'Carbon'!$F$9</definedName>
    <definedName name="CBCR_d5b249de2643429ea70fb6f183111038" localSheetId="8" hidden="1">CONCATENATE('Carbon'!$H$2,", ",'Carbon'!$A$60," ",'Carbon'!$B$60)</definedName>
    <definedName name="CBCR_d600b655932649faa9b08fd5fedf4908" localSheetId="3" hidden="1">ABS('Scenario A'!$B$24*'Scenario A'!$B$15)</definedName>
    <definedName name="CBCR_d600b655932649faa9b08fd5fedf4908" localSheetId="6" hidden="1">ABS('Scenario D'!$B$24*'Scenario D'!$B$15)</definedName>
    <definedName name="CBCR_d653ce3327d64f05be0b51d503ce0184" localSheetId="7" hidden="1">ABS('Amortization table'!#REF!*'Amortization table'!#REF!)</definedName>
    <definedName name="CBCR_d6f56fa8cd8b4a508ed5f7e858fa6d2e" localSheetId="8" hidden="1">'Carbon'!$G$8*SoilPercentStdev</definedName>
    <definedName name="CBCR_d72e36aaa0444740903cf40717150db9" localSheetId="8" hidden="1">'Carbon'!$F$6*PlantPercentStdev</definedName>
    <definedName name="CBCR_d76d09bb7dd34153bd5239179cd12dc9" localSheetId="8" hidden="1">'Carbon'!$N$27+ABS('Carbon'!$N$27*RegrowingAreaSpread)</definedName>
    <definedName name="CBCR_d7974d453a3a4f739536b81aa3817281" localSheetId="8" hidden="1">'Carbon'!$F$23</definedName>
    <definedName name="CBCR_d7ed83571e8e4b36822070e609742de4" localSheetId="8" hidden="1">'Carbon'!$G$40*SoilPercentStdev</definedName>
    <definedName name="CBCR_d80754bb44ce4274ba5e422b6fbde606" localSheetId="8" hidden="1">CONCATENATE('Carbon'!$K$2,", ",'Carbon'!$A$37," ",'Carbon'!$B$37)</definedName>
    <definedName name="CBCR_d837eac301f046fe8fff65097ed57107" localSheetId="8" hidden="1">'Carbon'!$L$7</definedName>
    <definedName name="CBCR_d8573dbe857749b1b5048a03330040b9" localSheetId="8" hidden="1">CONCATENATE('Carbon'!$G$2,", ",'Carbon'!$A$33," ",'Carbon'!$B$33)</definedName>
    <definedName name="CBCR_d869a60811ae42f68bd49b1cbe328044" localSheetId="8" hidden="1">'Carbon'!$D$54</definedName>
    <definedName name="CBCR_d8c426e94d344018a7da3a49462bfba8" localSheetId="8" hidden="1">'Carbon'!$F$52</definedName>
    <definedName name="CBCR_d8e72613d65343f5be54e90a5991d7d5" localSheetId="8" hidden="1">'Carbon'!$F$55*PlantPercentStdev</definedName>
    <definedName name="CBCR_d9b028a53e8549d093ffe6f64417fd62" localSheetId="8" hidden="1">CONCATENATE('Carbon'!$H$2,", ",'Carbon'!$A$52," ",'Carbon'!$B$52)</definedName>
    <definedName name="CBCR_d9c888db13ec4c039811b0120edd0b35" localSheetId="3" hidden="1">ABS('Scenario A'!$B$19*'Scenario A'!$B$15)</definedName>
    <definedName name="CBCR_d9c888db13ec4c039811b0120edd0b35" localSheetId="6" hidden="1">ABS('Scenario D'!$B$19*'Scenario D'!$B$15)</definedName>
    <definedName name="CBCR_d9ed458d7106497d877f6a016936fe8f" localSheetId="8" hidden="1">'Carbon'!$G$40</definedName>
    <definedName name="CBCR_da0a70ca53c24170a3d46b40766ea0f3" localSheetId="7" hidden="1">CONCATENATE("Area change: ",'Amortization table'!#REF!)</definedName>
    <definedName name="CBCR_da617e9e2524478dbefd23b192fcef64" localSheetId="8" hidden="1">'Carbon'!$N$64+ABS('Carbon'!$N$64*RegrowingAreaSpread)</definedName>
    <definedName name="CBCR_dae482dc92d64022b1bb94a37f6d9682" localSheetId="8" hidden="1">CONCATENATE('Carbon'!$F$2,", ",'Carbon'!$A$53," ",'Carbon'!$B$53)</definedName>
    <definedName name="CBCR_db061bc2b29749808178a839fc37e9f7" localSheetId="8" hidden="1">'Carbon'!$G$21*SoilPercentStdev</definedName>
    <definedName name="CBCR_db422a6360114d99b618ad7ee547e82d" localSheetId="8" hidden="1">'Carbon'!$N$67</definedName>
    <definedName name="CBCR_db42e081e65f4a8bba5553a8f87ba96c" localSheetId="8" hidden="1">'Carbon'!$L$20</definedName>
    <definedName name="CBCR_dbd9775a1882472bb7b0f19048021978" localSheetId="8" hidden="1">'Carbon'!$F$50</definedName>
    <definedName name="CBCR_dbe5dfc0c7c74fc6a643da7fd6314d3f" localSheetId="8" hidden="1">'Carbon'!$D$23</definedName>
    <definedName name="CBCR_dc17f65427994b9e93175edd3dc4e6ae" localSheetId="8" hidden="1">'Carbon'!$K$27*(1+ForestAreaSpread)</definedName>
    <definedName name="CBCR_dc2d6820c7f94050807ff9a94cb7d02f" localSheetId="8" hidden="1">CONCATENATE('Carbon'!$D$2,", ",'Carbon'!$A$16," ",'Carbon'!$B$16)</definedName>
    <definedName name="CBCR_dc3199388ce646d8af9ceb6145fbf52c" localSheetId="7" hidden="1">CONCATENATE("Area change: ",'Amortization table'!#REF!)</definedName>
    <definedName name="CBCR_dc9631d8eedc44148962a3da1ab3ed12" localSheetId="8" hidden="1">'Carbon'!$L$52</definedName>
    <definedName name="CBCR_dcc03ab59f0e4e2f8e7ce3248cdb12d4" localSheetId="8" hidden="1">'Carbon'!$G$50*SoilPercentStdev</definedName>
    <definedName name="CBCR_dd16c094c1804064b15545761646073c" localSheetId="8" hidden="1">'Carbon'!$L$42</definedName>
    <definedName name="CBCR_dd441c3b84ce42649ba3cece7f9c82c0" localSheetId="8" hidden="1">CONCATENATE('Carbon'!$L$2,", ",'Carbon'!$A$5," ",'Carbon'!$B$5)</definedName>
    <definedName name="CBCR_dd8baa752a034122b717210621f2d318" localSheetId="8" hidden="1">ABS('Carbon'!$L$63*GrossUptakeSpread)</definedName>
    <definedName name="CBCR_ddead928444c46d8ad376374525bd59c" localSheetId="8" hidden="1">'Carbon'!$N$65</definedName>
    <definedName name="CBCR_ddedd4ecdba146748ba354695523f86c" localSheetId="8" hidden="1">'Carbon'!$F$15*PlantPercentStdev</definedName>
    <definedName name="CBCR_df3577bade0943c081a4c356371e0487" localSheetId="8" hidden="1">ABS('Carbon'!$D$14*#REF!)</definedName>
    <definedName name="CBCR_df3ba61df3994edb8e2dfd13d64b6e38" localSheetId="8" hidden="1">CONCATENATE('Carbon'!$G$2,", ",'Carbon'!$A$5," ",'Carbon'!$B$5)</definedName>
    <definedName name="CBCR_df6a6004b03343faa777def172e24264" localSheetId="8" hidden="1">CONCATENATE('Carbon'!$G$2,", ",'Carbon'!$A$40," ",'Carbon'!$B$40)</definedName>
    <definedName name="CBCR_df81a082ce624d8bab80e9da01f7b69e" localSheetId="8" hidden="1">'Carbon'!$N$12-ABS('Carbon'!$N$12*RegrowingAreaSpread)</definedName>
    <definedName name="CBCR_dfc4768e48f844cf93d17dce4fb729fb" localSheetId="8" hidden="1">'Carbon'!$F$29</definedName>
    <definedName name="CBCR_dfe3640a2ffa4ee792f902796bd212a7" localSheetId="8" hidden="1">'Carbon'!$F$42*PlantPercentStdev</definedName>
    <definedName name="CBCR_dfe3ae076c9241b194d55c201f5d5e38" localSheetId="8" hidden="1">'Carbon'!$N$44-ABS('Carbon'!$N$44*RegrowingAreaSpread)</definedName>
    <definedName name="CBCR_dffe216157914995b575bc8e3ce73721" localSheetId="5" hidden="1">CONCATENATE("Area change: ",'Scenario C'!$A$22)</definedName>
    <definedName name="CBCR_e01ad0235b2441e5a3e8b7e3efb7b70e" localSheetId="8" hidden="1">'Carbon'!$L$63</definedName>
    <definedName name="CBCR_e04e323ac9e24ccdaac055e14692c73c" localSheetId="7" hidden="1">CONCATENATE("Area change: ",'Amortization table'!#REF!)</definedName>
    <definedName name="CBCR_e09ed41b8cca4d1091040a36de98adba" localSheetId="5" hidden="1">ABS('Scenario C'!$B$27*'Scenario C'!$B$15)</definedName>
    <definedName name="CBCR_e0a68429513344d6bbb97a6379e1abe1" localSheetId="8" hidden="1">ABS('Carbon'!$D$46*#REF!)</definedName>
    <definedName name="CBCR_e14c191460834d57accfb84270424b74" localSheetId="4" hidden="1">CONCATENATE("Area change: ",'Scenario B'!$A$27)</definedName>
    <definedName name="CBCR_e1eafb21d73a40a78c5bef430ded1baa" localSheetId="8" hidden="1">'Carbon'!$F$51*PlantPercentStdev</definedName>
    <definedName name="CBCR_e1f059cfebe94dcc8e8408d142348b97" localSheetId="8" hidden="1">'Carbon'!$K$7*(1-ForestAreaSpread)</definedName>
    <definedName name="CBCR_e25f3261fc834bb5ae60dbdc2f07c76c" localSheetId="8" hidden="1">CONCATENATE('Carbon'!$H$2,", ",'Carbon'!$A$36," ",'Carbon'!$B$36)</definedName>
    <definedName name="CBCR_e2639d46d8d141e3b3f8c5928432cb40" localSheetId="8" hidden="1">CONCATENATE('Carbon'!$H$2,", ",'Carbon'!$A$63," ",'Carbon'!$B$63)</definedName>
    <definedName name="CBCR_e2b55cea522141588f1e9a98a188708b" localSheetId="8" hidden="1">'Carbon'!$F$8*PlantPercentStdev</definedName>
    <definedName name="CBCR_e3053b30e1ab40bd9a8da9ce76b408b1" localSheetId="4" hidden="1">'Scenario B'!$B$26</definedName>
    <definedName name="CBCR_e3069f27c0ce47df9d7cec4f015b3d1c" localSheetId="8" hidden="1">'Carbon'!$K$54*(1-ForestAreaSpread)</definedName>
    <definedName name="CBCR_e30de841c95144f5982f65fb04753957" localSheetId="8" hidden="1">'Carbon'!$N$33-ABS('Carbon'!$N$33*RegrowingAreaSpread)</definedName>
    <definedName name="CBCR_e31d5c2595c74163a5f43205796bed78" localSheetId="8" hidden="1">CONCATENATE('Carbon'!$N$2,", ",'Carbon'!$A$50," ",'Carbon'!$B$50)</definedName>
    <definedName name="CBCR_e33fcd9b2685441c88ed14288c705109" localSheetId="8" hidden="1">'Carbon'!$K$45*(1+ForestAreaSpread)</definedName>
    <definedName name="CBCR_e35353b883d64f2d8109852f23f39aa8" localSheetId="8" hidden="1">'Carbon'!$F$20</definedName>
    <definedName name="CBCR_e3610882620346aca63641932a14d6a6" localSheetId="8" hidden="1">'Carbon'!$G$60</definedName>
    <definedName name="CBCR_e46f62049b38403694a1b8a4fcaac725" localSheetId="4" hidden="1">'Scenario B'!$B$29</definedName>
    <definedName name="CBCR_e49823196278466fa27ff70e8f81d42c" localSheetId="3" hidden="1">ABS('Scenario A'!$B$28*'Scenario A'!$B$15)</definedName>
    <definedName name="CBCR_e49823196278466fa27ff70e8f81d42c" localSheetId="6" hidden="1">ABS('Scenario D'!$B$28*'Scenario D'!$B$15)</definedName>
    <definedName name="CBCR_e4b773c7c4584979b770b3f7c41cf880" localSheetId="5" hidden="1">CONCATENATE("Area change: ",'Scenario C'!$A$25)</definedName>
    <definedName name="CBCR_e5a734f3f46d4dd9b4f0ca7938145234" localSheetId="8" hidden="1">'Carbon'!$F$5*PlantPercentStdev</definedName>
    <definedName name="CBCR_e5f85e070b424c4d8fc2596dab9a6d92" localSheetId="4" hidden="1">'Scenario B'!$B$25</definedName>
    <definedName name="CBCR_e629d0612e0c489ebc5a4a8ba0c53ee9" localSheetId="8" hidden="1">CONCATENATE('Carbon'!$H$2,", ",'Carbon'!$A$9," ",'Carbon'!$B$9)</definedName>
    <definedName name="CBCR_e634f4c4933f47a5bddd2716f738d544" localSheetId="8" hidden="1">CONCATENATE('Carbon'!$K$2,", ",'Carbon'!$A$28," ",'Carbon'!$B$28)</definedName>
    <definedName name="CBCR_e641ed7bca0b4a759128630ef2b3b586" localSheetId="8" hidden="1">'Carbon'!$G$35</definedName>
    <definedName name="CBCR_e6632d89d0894e63ac82aff5d5658dfa" localSheetId="8" hidden="1">'Carbon'!$K$40*(1+ForestAreaSpread)</definedName>
    <definedName name="CBCR_e7556537652e459fb18baa2154294b39" localSheetId="7" hidden="1">'Amortization table'!#REF!</definedName>
    <definedName name="CBCR_e7c3c1bd4bad45d5a349ca679e01c9e2" localSheetId="8" hidden="1">CONCATENATE('Carbon'!$L$2,", ",'Carbon'!$A$60," ",'Carbon'!$B$60)</definedName>
    <definedName name="CBCR_e7f97fe62f5940b1925d7258492dcf87" localSheetId="8" hidden="1">'Carbon'!$G$6</definedName>
    <definedName name="CBCR_e87ac21817a04fdab0cf8fbc4c36e015" localSheetId="8" hidden="1">'Carbon'!$K$51</definedName>
    <definedName name="CBCR_e8d4844524e84b8383b4be75ea152c40" localSheetId="8" hidden="1">CONCATENATE('Carbon'!$K$2,", ",'Carbon'!$A$65," ",'Carbon'!$B$65)</definedName>
    <definedName name="CBCR_e9080b7a17264ccfab7717d6252d0f04" localSheetId="8" hidden="1">CONCATENATE('Carbon'!$K$2,", ",'Carbon'!$A$54," ",'Carbon'!$B$54)</definedName>
    <definedName name="CBCR_e93ddc11fe774936a32dc85793e9cc11" localSheetId="5" hidden="1">ABS('Scenario C'!$B$28*'Scenario C'!$B$15)</definedName>
    <definedName name="CBCR_eadbdb8dd9214479a851b2ca5549e927" localSheetId="8" hidden="1">'Carbon'!$K$53</definedName>
    <definedName name="CBCR_eafbf20a838249a181019cde95f5dc51" localSheetId="8" hidden="1">CONCATENATE('Carbon'!$F$2,", ",'Carbon'!$A$28," ",'Carbon'!$B$28)</definedName>
    <definedName name="CBCR_eb8f392c6fef40beaa61676c921075f0" localSheetId="8" hidden="1">CONCATENATE('Carbon'!$F$2,", ",'Carbon'!$A$5," ",'Carbon'!$B$5)</definedName>
    <definedName name="CBCR_ec39e4b23bd04282aa932816cb247e72" localSheetId="3" hidden="1">CONCATENATE("Area change: ",'Scenario A'!$A$25)</definedName>
    <definedName name="CBCR_ec39e4b23bd04282aa932816cb247e72" localSheetId="6" hidden="1">CONCATENATE("Area change: ",'Scenario D'!$A$25)</definedName>
    <definedName name="CBCR_ec9535a83ac94b628969cf59690267bd" localSheetId="8" hidden="1">ABS('Carbon'!$D$60*#REF!)</definedName>
    <definedName name="CBCR_ecf0f727c2674e00ba7b3b9f9b81fa8a" localSheetId="8" hidden="1">'Carbon'!$K$9*(1+ForestAreaSpread)</definedName>
    <definedName name="CBCR_ed0607b492e54bf4bf53365052099a83" localSheetId="8" hidden="1">'Carbon'!$K$34*(1+ForestAreaSpread)</definedName>
    <definedName name="CBCR_ed0af860399b4a56b7c711738a8afc5f" localSheetId="8" hidden="1">'Carbon'!$N$43+ABS('Carbon'!$N$43*RegrowingAreaSpread)</definedName>
    <definedName name="CBCR_ed0e768efee442f0a52a1bbfbbeeb7b5" localSheetId="8" hidden="1">'Carbon'!$F$28</definedName>
    <definedName name="CBCR_ed9ff49447e746a0b4b2b22e313f9307" localSheetId="8" hidden="1">'Carbon'!$N$44</definedName>
    <definedName name="CBCR_ee0084ed5d2941eab9d570de65587607" localSheetId="8" hidden="1">'Carbon'!$N$64</definedName>
    <definedName name="CBCR_ee24b78bc7174ac6a0e998df5dde1497" localSheetId="7" hidden="1">ABS('Amortization table'!#REF!*'Amortization table'!#REF!)</definedName>
    <definedName name="CBCR_ee46541b9cda4e96b3eac3b847d25da5" localSheetId="8" hidden="1">'Carbon'!$G$45</definedName>
    <definedName name="CBCR_eeb3c6470b444a6e9a8a8bbde8001ee4" localSheetId="8" hidden="1">'Carbon'!$F$7*PlantPercentStdev</definedName>
    <definedName name="CBCR_ef27482b8502435fb54a7b0fa604d5af" localSheetId="8" hidden="1">'Carbon'!$F$20*PlantPercentStdev</definedName>
    <definedName name="CBCR_efa6c344f1c64976bdd0c956f97ff0d3" localSheetId="8" hidden="1">CONCATENATE('Carbon'!$D$2,", ",'Carbon'!$A$41," ",'Carbon'!$B$41)</definedName>
    <definedName name="CBCR_efaf774d17d04bec9686f8e0f5088f55" localSheetId="7" hidden="1">'Amortization table'!#REF!</definedName>
    <definedName name="CBCR_efc0e4b59fb64c51b13cd048b605729e" localSheetId="8" hidden="1">'Carbon'!$K$28</definedName>
    <definedName name="CBCR_efcb7f96b78a46b8b324403ba81c4ff4" localSheetId="3" hidden="1">CONCATENATE("Area change: ",'Scenario A'!$A$23)</definedName>
    <definedName name="CBCR_efcb7f96b78a46b8b324403ba81c4ff4" localSheetId="6" hidden="1">CONCATENATE("Area change: ",'Scenario D'!$A$23)</definedName>
    <definedName name="CBCR_efe8ccf5a76242adb33ab2292ba484c8" localSheetId="7" hidden="1">'Amortization table'!#REF!*'Amortization table'!#REF!</definedName>
    <definedName name="CBCR_f04059eecb024e7d950c4294558187b6" localSheetId="8" hidden="1">'Carbon'!$G$15</definedName>
    <definedName name="CBCR_f0d1f2341e9a439eb12d71db899ab7f3" localSheetId="8" hidden="1">'Carbon'!$N$58+ABS('Carbon'!$N$58*RegrowingAreaSpread)</definedName>
    <definedName name="CBCR_f108ef7e376d49eb8f8de6abcefa8a42" localSheetId="8" hidden="1">'Carbon'!$G$58</definedName>
    <definedName name="CBCR_f131b6a95c4940f38b80ac820023a2a3" localSheetId="8" hidden="1">'Carbon'!$N$33</definedName>
    <definedName name="CBCR_f1c540cea45c4804bd1f196deab9ed60" localSheetId="8" hidden="1">ABS('Carbon'!$L$58*GrossUptakeSpread)</definedName>
    <definedName name="CBCR_f21aa94419d744539406aedf903b08ff" localSheetId="8" hidden="1">'Carbon'!$L$19</definedName>
    <definedName name="CBCR_f22fb344134c4a698835a15e892a5444" localSheetId="8" hidden="1">'Carbon'!$D$33</definedName>
    <definedName name="CBCR_f29afeaddf5f4ed2bf2265e5c5e52090" localSheetId="8" hidden="1">'Carbon'!$N$42+ABS('Carbon'!$N$42*RegrowingAreaSpread)</definedName>
    <definedName name="CBCR_f33ea337cdf145cabb5bce7cfa3e798f" localSheetId="8" hidden="1">'Carbon'!$N$5-ABS('Carbon'!$N$5*RegrowingAreaSpread)</definedName>
    <definedName name="CBCR_f34402429444403bac3d539865b7d88e" localSheetId="8" hidden="1">'Carbon'!$N$59+ABS('Carbon'!$N$59*RegrowingAreaSpread)</definedName>
    <definedName name="CBCR_f370964a647944129fcd0e4e67ef4ce8" localSheetId="8" hidden="1">'Carbon'!$F$55</definedName>
    <definedName name="CBCR_f3c4e789be2c43829382f101fcc24018" localSheetId="8" hidden="1">CONCATENATE('Carbon'!$L$2,", ",'Carbon'!$A$14," ",'Carbon'!$B$14)</definedName>
    <definedName name="CBCR_f3db220f57dc405bad0f0d7cf510e28a" localSheetId="8" hidden="1">ABS('Carbon'!$D$59*#REF!)</definedName>
    <definedName name="CBCR_f4610718aa7c4c7aa1335664b3a27d19" localSheetId="8" hidden="1">CONCATENATE('Carbon'!$H$2,", ",'Carbon'!$A$42," ",'Carbon'!$B$42)</definedName>
    <definedName name="CBCR_f470fd1f33fa4bcc86f8efc7069cfc03" localSheetId="8" hidden="1">'Carbon'!$L$14</definedName>
    <definedName name="CBCR_f4aeb3322c524408b444441175697945" localSheetId="8" hidden="1">'Carbon'!$F$28*PlantPercentStdev</definedName>
    <definedName name="CBCR_f52fbd41f2f3470b93c4f373763e7ac4" localSheetId="8" hidden="1">'Carbon'!$K$13</definedName>
    <definedName name="CBCR_f5467e78ac1e4d58aeed3d8bc651bb4b" localSheetId="8" hidden="1">CONCATENATE('Carbon'!$G$2,", ",'Carbon'!$A$26," ",'Carbon'!$B$26)</definedName>
    <definedName name="CBCR_f56ef8b48ab54aa68f7143e4ef73062b" localSheetId="8" hidden="1">CONCATENATE('Carbon'!$D$2,", ",'Carbon'!$A$28," ",'Carbon'!$B$28)</definedName>
    <definedName name="CBCR_f5c97e89efa1440b9733542e11deb91f" localSheetId="8" hidden="1">CONCATENATE('Carbon'!$F$2,", ",'Carbon'!$A$59," ",'Carbon'!$B$59)</definedName>
    <definedName name="CBCR_f6a01eacd97e457e88601bb0cb1dacad" localSheetId="8" hidden="1">'Carbon'!$F$49*PlantPercentStdev</definedName>
    <definedName name="CBCR_f70a9f831093438e9ff948cb3681c070" localSheetId="8" hidden="1">CONCATENATE('Carbon'!$G$2,", ",'Carbon'!$A$44," ",'Carbon'!$B$44)</definedName>
    <definedName name="CBCR_f75a18f4404c4220a07405a2b18cf6b2" localSheetId="8" hidden="1">CONCATENATE('Carbon'!$D$2,", ",'Carbon'!$A$33," ",'Carbon'!$B$33)</definedName>
    <definedName name="CBCR_f85ffb1a1c00449cb024dddee1c2652b" localSheetId="8" hidden="1">CONCATENATE('Carbon'!$F$2,", ",'Carbon'!$A$30," ",'Carbon'!$B$30)</definedName>
    <definedName name="CBCR_f8892d47f9c64cc0be4a9d65c01ab0ba" localSheetId="8" hidden="1">CONCATENATE('Carbon'!$D$2,", ",'Carbon'!$A$64," ",'Carbon'!$B$64)</definedName>
    <definedName name="CBCR_fafefdbc022e4f959874b6150f37406a" localSheetId="8" hidden="1">CONCATENATE('Carbon'!$K$2,", ",'Carbon'!$A$19," ",'Carbon'!$B$19)</definedName>
    <definedName name="CBCR_fb4ad05369e746e6b88b28d7d5fa3f54" localSheetId="8" hidden="1">'Carbon'!$G$36</definedName>
    <definedName name="CBCR_fbd7f29db1da4407883373637c4a393b" localSheetId="3" hidden="1">'Scenario A'!$B$24</definedName>
    <definedName name="CBCR_fbd7f29db1da4407883373637c4a393b" localSheetId="6" hidden="1">'Scenario D'!$B$24</definedName>
    <definedName name="CBCR_fc0cadbeb6414f668aabafa21c3ce1ce" localSheetId="8" hidden="1">'Carbon'!$K$51*(1-ForestAreaSpread)</definedName>
    <definedName name="CBCR_fc6b90124d6a41659bbc8b69635e0c94" localSheetId="8" hidden="1">CONCATENATE('Carbon'!$K$2,", ",'Carbon'!$A$6," ",'Carbon'!$B$6)</definedName>
    <definedName name="CBCR_fcb2acd0fb1145ceab67dd32e91336ae" localSheetId="8" hidden="1">'Carbon'!$L$12</definedName>
    <definedName name="CBCR_fce5e03b6ccb46b689bcbcef3abd5921" localSheetId="8" hidden="1">'Carbon'!$G$5</definedName>
    <definedName name="CBCR_fce8173d885244d28bfd17affde13d2e" localSheetId="8" hidden="1">'Carbon'!$F$29*PlantPercentStdev</definedName>
    <definedName name="CBCR_fd96129282d44f46aa03f31f8739c716" localSheetId="8" hidden="1">'Carbon'!$N$7-ABS('Carbon'!$N$7*RegrowingAreaSpread)</definedName>
    <definedName name="CBCR_fde13528076c460f9ed5fea8d02eb3a5" localSheetId="8" hidden="1">'Carbon'!$F$43*PlantPercentStdev</definedName>
    <definedName name="CBCR_fe31fa75439a452a9c62e9169226b02c" localSheetId="4" hidden="1">'Scenario B'!$B$21</definedName>
    <definedName name="CBCR_fe3a1248bcd64252ad75f585e0938d81" localSheetId="8" hidden="1">'Carbon'!$G$43*SoilPercentStdev</definedName>
    <definedName name="CBCR_fe80842c1a9147aeb09c81a39c86326b" localSheetId="8" hidden="1">'Carbon'!$G$41</definedName>
    <definedName name="CBCR_ff71d127926142e7a66ab71e241b92c0" localSheetId="8" hidden="1">CONCATENATE('Carbon'!$H$2,", ",'Carbon'!$A$27," ",'Carbon'!$B$27)</definedName>
    <definedName name="CBCR_ffb7a27f2829447e8054b7043c5df8ae" localSheetId="8" hidden="1">'Carbon'!$D$19</definedName>
    <definedName name="CBCR_ffbca56d8c1c45218415c8a1c122b27d" localSheetId="8" hidden="1">'Carbon'!$F$19*PlantPercentStdev</definedName>
    <definedName name="CBCR_ffcbee073e3c4a6abd6baa256fc710dd" localSheetId="8" hidden="1">'Carbon'!$N$20+ABS('Carbon'!$N$20*RegrowingAreaSpread)</definedName>
    <definedName name="CBWorkbookPriority" hidden="1">-1310017042</definedName>
    <definedName name="CBx_1b12ddb31ee445ef9899e5c2910cd80a" localSheetId="0" hidden="1">"'LUC'!$A$1"</definedName>
    <definedName name="CBx_276262b9223e441c8479c6dcb8aa4464" localSheetId="0" hidden="1">"'GTAP 1.75-15 Best Case'!$A$1"</definedName>
    <definedName name="CBx_357e41046db94886bffcefd396fd5bca" localSheetId="0" hidden="1">"'GTAP 1.75-15 Main'!$A$1"</definedName>
    <definedName name="CBx_43627f3746704e0cba328a78adb68074" localSheetId="0" hidden="1">"'GTAP 13-15 Main'!$A$1"</definedName>
    <definedName name="CBx_4777f9899c984289979223b1781d1897" localSheetId="0" hidden="1">"'Grass'!$A$1"</definedName>
    <definedName name="CBx_728eda3fd90e445387ab30192bf46dd6" localSheetId="0" hidden="1">"'FARPI 15-30 Main'!$A$1"</definedName>
    <definedName name="CBx_7f4f7ddfce9e4a2d8df08cc67af23063" localSheetId="0" hidden="1">"'GTAP 1.75-15 Main'!$A$1"</definedName>
    <definedName name="CBx_870eaf59a84c48369df1b5ed364688f0" localSheetId="0" hidden="1">"'FAPRI 15-30 Old'!$A$1"</definedName>
    <definedName name="CBx_a243f86ca358479da0d94000bfe7a0d9" localSheetId="0" hidden="1">"'Corn'!$A$1"</definedName>
    <definedName name="CBx_a67e18b295254e6db7b066434ba6e12b" localSheetId="0" hidden="1">"'GTAP 1.75-15 Alternative'!$A$1"</definedName>
    <definedName name="CBx_c8418c3b2de249fe8c9ea525849b0b6c" localSheetId="0" hidden="1">"'CB_DATA_'!$A$1"</definedName>
    <definedName name="CBx_ddafe3369b6c4329aeb9e8b286bec306" localSheetId="0" hidden="1">"'Carbon'!$A$1"</definedName>
    <definedName name="CBx_e4c65a236c25455bbca47e18a88597f2" localSheetId="0" hidden="1">"'Distributions'!$A$1"</definedName>
    <definedName name="CBx_fbb5240fc3e54d5daed614fa6273a3dd" localSheetId="0" hidden="1">"'LUC'!$A$1"</definedName>
    <definedName name="CBx_Sheet_Guid" localSheetId="7" hidden="1">"'870eaf59-a84c-4836-9df1-b5ed364688f0"</definedName>
    <definedName name="CBx_Sheet_Guid" localSheetId="8" hidden="1">"'ddafe336-9b6c-4329-aeb9-e8b286bec306"</definedName>
    <definedName name="CBx_Sheet_Guid" localSheetId="0" hidden="1">"'c8418c3b-2de2-49fe-8c9e-a525849b0b6c"</definedName>
    <definedName name="CBx_Sheet_Guid" localSheetId="10" hidden="1">"'a243f86c-a358-479d-a0d9-4000bfe7a0d9"</definedName>
    <definedName name="CBx_Sheet_Guid" localSheetId="3" hidden="1">"'357e4104-6db9-4886-bffc-efd396fd5bca"</definedName>
    <definedName name="CBx_Sheet_Guid" localSheetId="4" hidden="1">"'43627f37-4670-4e0c-ba32-8a78adb68074"</definedName>
    <definedName name="CBx_Sheet_Guid" localSheetId="5" hidden="1">"'276262b9-223e-441c-8479-c6dcb8aa4464"</definedName>
    <definedName name="CBx_Sheet_Guid" localSheetId="6" hidden="1">"'357e4104-6db9-4886-bffc-efd396fd5bca"</definedName>
    <definedName name="CBx_SheetRef" localSheetId="7" hidden="1">'CB_DATA_'!$F$14</definedName>
    <definedName name="CBx_SheetRef" localSheetId="8" hidden="1">'CB_DATA_'!$E$14</definedName>
    <definedName name="CBx_SheetRef" localSheetId="0" hidden="1">'CB_DATA_'!$A$14</definedName>
    <definedName name="CBx_SheetRef" localSheetId="10" hidden="1">'CB_DATA_'!$B$14</definedName>
    <definedName name="CBx_SheetRef" localSheetId="3" hidden="1">'CB_DATA_'!$K$14</definedName>
    <definedName name="CBx_SheetRef" localSheetId="4" hidden="1">'CB_DATA_'!$J$14</definedName>
    <definedName name="CBx_SheetRef" localSheetId="5" hidden="1">'CB_DATA_'!$I$14</definedName>
    <definedName name="CBx_SheetRef" localSheetId="6" hidden="1">'CB_DATA_'!$K$14</definedName>
    <definedName name="CBx_StorageType" localSheetId="7" hidden="1">2</definedName>
    <definedName name="CBx_StorageType" localSheetId="8" hidden="1">2</definedName>
    <definedName name="CBx_StorageType" localSheetId="0" hidden="1">2</definedName>
    <definedName name="CBx_StorageType" localSheetId="10" hidden="1">2</definedName>
    <definedName name="CBx_StorageType" localSheetId="3" hidden="1">2</definedName>
    <definedName name="CBx_StorageType" localSheetId="4" hidden="1">2</definedName>
    <definedName name="CBx_StorageType" localSheetId="5" hidden="1">2</definedName>
    <definedName name="CBx_StorageType" localSheetId="6" hidden="1">2</definedName>
    <definedName name="CO2PerC">'Factors'!$B$13</definedName>
    <definedName name="DenaturantLHV">'Factors'!$B$20</definedName>
    <definedName name="DenaturantVolume">'Factors'!$B$16</definedName>
    <definedName name="DenaturedEthanolLHV">'Factors'!$B$21</definedName>
    <definedName name="EthanolLHV">'Factors'!$B$18</definedName>
    <definedName name="ExistingForestUptakeDuration">'Amortization table'!$B$16</definedName>
    <definedName name="foo">'Amortization table'!#REF!</definedName>
    <definedName name="ForestAreaSpread">#REF!</definedName>
    <definedName name="GrossUptakeSpread">#REF!</definedName>
    <definedName name="LiterPerGal">'Factors'!$B$10</definedName>
    <definedName name="PlantPercentStdev">#REF!</definedName>
    <definedName name="RegainedCarbon">'Amortization table'!#REF!</definedName>
    <definedName name="RegrowingAreaSpread">#REF!</definedName>
    <definedName name="RegrowingForestUptakeDuration">'Amortization table'!$B$17</definedName>
    <definedName name="SoilPercentStdev">#REF!</definedName>
    <definedName name="TimeHorizon">'Amortization table'!$B$15</definedName>
    <definedName name="UptakeTimeHorizon">'Amortization table'!$B$16</definedName>
  </definedNames>
  <calcPr fullCalcOnLoad="1" iterate="1" iterateCount="100" iterateDelta="0.001"/>
</workbook>
</file>

<file path=xl/comments9.xml><?xml version="1.0" encoding="utf-8"?>
<comments xmlns="http://schemas.openxmlformats.org/spreadsheetml/2006/main">
  <authors>
    <author>rjp</author>
  </authors>
  <commentList>
    <comment ref="B70" authorId="0">
      <text>
        <r>
          <rPr>
            <sz val="10"/>
            <rFont val="Tahoma"/>
            <family val="2"/>
          </rPr>
          <t>Adopts values from European Grasslands, thus there is no stochastic information in this row.</t>
        </r>
      </text>
    </comment>
    <comment ref="T70" authorId="0">
      <text>
        <r>
          <rPr>
            <sz val="10"/>
            <rFont val="Tahoma"/>
            <family val="2"/>
          </rPr>
          <t>Checked with Ralph Heimlich. The value 199 is the value they used in their calculations. The value in D-11 should have been updated.</t>
        </r>
      </text>
    </comment>
    <comment ref="T17" authorId="0">
      <text>
        <r>
          <rPr>
            <sz val="10"/>
            <rFont val="Tahoma"/>
            <family val="2"/>
          </rPr>
          <t>Checked with Ralph Heimlich. The value used in their calculations was 232. The value in D-11 should have been updated.</t>
        </r>
      </text>
    </comment>
    <comment ref="Q19" authorId="0">
      <text>
        <r>
          <rPr>
            <sz val="9"/>
            <rFont val="Tahoma"/>
            <family val="2"/>
          </rPr>
          <t>These values are copied from Europe due to lack of reliable data, as per SOM, table D-12.</t>
        </r>
      </text>
    </comment>
  </commentList>
</comments>
</file>

<file path=xl/sharedStrings.xml><?xml version="1.0" encoding="utf-8"?>
<sst xmlns="http://schemas.openxmlformats.org/spreadsheetml/2006/main" count="975" uniqueCount="329">
  <si>
    <t>Open Forest</t>
  </si>
  <si>
    <t>CB_Block_7.0.0.0:8</t>
  </si>
  <si>
    <t>Mg C / ha</t>
  </si>
  <si>
    <t>CB_Block_7.0.0.0:9</t>
  </si>
  <si>
    <t>CB_Block_7.0.0.0:10</t>
  </si>
  <si>
    <t>CB_Block_7.0.0.0:11</t>
  </si>
  <si>
    <t>assume this is known for our plant (not stochastic)</t>
  </si>
  <si>
    <t>% of Total Emissions</t>
  </si>
  <si>
    <t>% Area Change</t>
  </si>
  <si>
    <t>BtuPerMJ</t>
  </si>
  <si>
    <t>DenaturantLHV</t>
  </si>
  <si>
    <t>Denaturant (natural gasoline, or petroleum naphtha as a proxy in GREET)</t>
  </si>
  <si>
    <t>DenaturantVolume</t>
  </si>
  <si>
    <t>Between 2-5% depending on price</t>
  </si>
  <si>
    <t>Denaturant</t>
  </si>
  <si>
    <t>DenaturedEthanolLHV</t>
  </si>
  <si>
    <t>Searchinger et al round 44/12 to 3.67, which we follow to show that our model duplicates their results.</t>
  </si>
  <si>
    <t>Assumed duration (y)</t>
  </si>
  <si>
    <t>Existing forest uptake duration (y)</t>
  </si>
  <si>
    <t>Regrowing forest updake dur. (y)</t>
  </si>
  <si>
    <t>Allow these to be set independently for sensitivity analysis</t>
  </si>
  <si>
    <t>Scenario A</t>
  </si>
  <si>
    <t>Scenario B</t>
  </si>
  <si>
    <t>Scenario C</t>
  </si>
  <si>
    <t>Scenario D</t>
  </si>
  <si>
    <t>Andy Jones, Energy and  Resources Group, UC Berkeley.</t>
  </si>
  <si>
    <t>Treatment of Time</t>
  </si>
  <si>
    <t>This Case assumes that the lowest carbon forest and lowest carbon grassland is converted in each region rather than a mixture of different types of forest and grassland.</t>
  </si>
  <si>
    <t>4777f989-9c98-4289-9792-23b1781d1897</t>
  </si>
  <si>
    <t>Total Corn GWI</t>
  </si>
  <si>
    <t>Decisioneering:7.3.0.0</t>
  </si>
  <si>
    <t>CB_Block_7.3.0.0:1</t>
  </si>
  <si>
    <t>-</t>
  </si>
  <si>
    <t>Data from Searchinger, et al. Supplementary Online Materials, Tables D1 - D11</t>
  </si>
  <si>
    <t>Add forest?</t>
  </si>
  <si>
    <t>Add peatland?</t>
  </si>
  <si>
    <t xml:space="preserve"> N years of uptake existing forests    </t>
  </si>
  <si>
    <t xml:space="preserve">  </t>
  </si>
  <si>
    <r>
      <t>Unit GWI     (g CO</t>
    </r>
    <r>
      <rPr>
        <b/>
        <vertAlign val="subscript"/>
        <sz val="9"/>
        <color indexed="8"/>
        <rFont val="Arial"/>
        <family val="2"/>
      </rPr>
      <t>2</t>
    </r>
    <r>
      <rPr>
        <b/>
        <sz val="9"/>
        <color indexed="8"/>
        <rFont val="Arial"/>
        <family val="2"/>
      </rPr>
      <t>e/unit)</t>
    </r>
  </si>
  <si>
    <r>
      <t>Areal GWI (g CO</t>
    </r>
    <r>
      <rPr>
        <b/>
        <vertAlign val="subscript"/>
        <sz val="9"/>
        <color indexed="8"/>
        <rFont val="Arial"/>
        <family val="2"/>
      </rPr>
      <t>2</t>
    </r>
    <r>
      <rPr>
        <b/>
        <sz val="9"/>
        <color indexed="8"/>
        <rFont val="Arial"/>
        <family val="2"/>
      </rPr>
      <t>e/ha)</t>
    </r>
  </si>
  <si>
    <r>
      <t>K</t>
    </r>
    <r>
      <rPr>
        <vertAlign val="subscript"/>
        <sz val="9"/>
        <color indexed="8"/>
        <rFont val="Arial"/>
        <family val="2"/>
      </rPr>
      <t>2</t>
    </r>
    <r>
      <rPr>
        <sz val="9"/>
        <color indexed="8"/>
        <rFont val="Arial"/>
        <family val="2"/>
      </rPr>
      <t>O</t>
    </r>
  </si>
  <si>
    <r>
      <t>P</t>
    </r>
    <r>
      <rPr>
        <vertAlign val="subscript"/>
        <sz val="9"/>
        <color indexed="8"/>
        <rFont val="Arial"/>
        <family val="2"/>
      </rPr>
      <t>2</t>
    </r>
    <r>
      <rPr>
        <sz val="9"/>
        <color indexed="8"/>
        <rFont val="Arial"/>
        <family val="2"/>
      </rPr>
      <t>O</t>
    </r>
    <r>
      <rPr>
        <vertAlign val="subscript"/>
        <sz val="9"/>
        <color indexed="8"/>
        <rFont val="Arial"/>
        <family val="2"/>
      </rPr>
      <t>5</t>
    </r>
  </si>
  <si>
    <r>
      <t>ft</t>
    </r>
    <r>
      <rPr>
        <vertAlign val="superscript"/>
        <sz val="9"/>
        <color indexed="8"/>
        <rFont val="Arial"/>
        <family val="2"/>
      </rPr>
      <t>3</t>
    </r>
    <r>
      <rPr>
        <sz val="9"/>
        <color indexed="8"/>
        <rFont val="Arial"/>
        <family val="2"/>
      </rPr>
      <t>/acre</t>
    </r>
  </si>
  <si>
    <r>
      <t>GWI</t>
    </r>
    <r>
      <rPr>
        <b/>
        <vertAlign val="subscript"/>
        <sz val="9"/>
        <color indexed="8"/>
        <rFont val="Arial"/>
        <family val="2"/>
      </rPr>
      <t>area</t>
    </r>
  </si>
  <si>
    <r>
      <t>kg CO</t>
    </r>
    <r>
      <rPr>
        <vertAlign val="subscript"/>
        <sz val="9"/>
        <color indexed="8"/>
        <rFont val="Arial"/>
        <family val="2"/>
      </rPr>
      <t>2</t>
    </r>
    <r>
      <rPr>
        <sz val="9"/>
        <color indexed="8"/>
        <rFont val="Arial"/>
        <family val="2"/>
      </rPr>
      <t>e/ha</t>
    </r>
  </si>
  <si>
    <r>
      <t>GWI</t>
    </r>
    <r>
      <rPr>
        <b/>
        <vertAlign val="subscript"/>
        <sz val="9"/>
        <color indexed="8"/>
        <rFont val="Arial"/>
        <family val="2"/>
      </rPr>
      <t>mass corn</t>
    </r>
  </si>
  <si>
    <r>
      <t>kg CO</t>
    </r>
    <r>
      <rPr>
        <vertAlign val="subscript"/>
        <sz val="9"/>
        <color indexed="8"/>
        <rFont val="Arial"/>
        <family val="2"/>
      </rPr>
      <t>2</t>
    </r>
    <r>
      <rPr>
        <sz val="9"/>
        <color indexed="8"/>
        <rFont val="Arial"/>
        <family val="2"/>
      </rPr>
      <t>e/kg</t>
    </r>
    <r>
      <rPr>
        <vertAlign val="subscript"/>
        <sz val="9"/>
        <color indexed="8"/>
        <rFont val="Arial"/>
        <family val="2"/>
      </rPr>
      <t>corn</t>
    </r>
  </si>
  <si>
    <r>
      <t>L/kg</t>
    </r>
    <r>
      <rPr>
        <vertAlign val="subscript"/>
        <sz val="9"/>
        <color indexed="8"/>
        <rFont val="Arial"/>
        <family val="2"/>
      </rPr>
      <t>corn</t>
    </r>
  </si>
  <si>
    <r>
      <t>GWI</t>
    </r>
    <r>
      <rPr>
        <vertAlign val="subscript"/>
        <sz val="9"/>
        <color indexed="8"/>
        <rFont val="Arial"/>
        <family val="2"/>
      </rPr>
      <t>ag phase</t>
    </r>
  </si>
  <si>
    <r>
      <t>g CO</t>
    </r>
    <r>
      <rPr>
        <vertAlign val="subscript"/>
        <sz val="9"/>
        <color indexed="8"/>
        <rFont val="Arial"/>
        <family val="2"/>
      </rPr>
      <t>2</t>
    </r>
    <r>
      <rPr>
        <sz val="9"/>
        <color indexed="8"/>
        <rFont val="Arial"/>
        <family val="2"/>
      </rPr>
      <t>e/MJ</t>
    </r>
  </si>
  <si>
    <t>Total or wgt avg</t>
  </si>
  <si>
    <t>Reported in paper</t>
  </si>
  <si>
    <t>Gross uptake by regrowing forests</t>
  </si>
  <si>
    <t>Uptake / Forest Area</t>
  </si>
  <si>
    <t>Regrowing Forest Area</t>
  </si>
  <si>
    <t>Mg C/y</t>
  </si>
  <si>
    <t>Mg C/ha/y</t>
  </si>
  <si>
    <t>Mill. Ha</t>
  </si>
  <si>
    <t>M ha / yr</t>
  </si>
  <si>
    <t>%</t>
  </si>
  <si>
    <t>Mg CO2 / ha</t>
  </si>
  <si>
    <t>Forest area</t>
  </si>
  <si>
    <t>Uptake / Regrowing forest area</t>
  </si>
  <si>
    <t xml:space="preserve">Wgtd avg for areas w/ net conversion </t>
  </si>
  <si>
    <t>As per Table D-11</t>
  </si>
  <si>
    <t>Fraction of lost C regained</t>
  </si>
  <si>
    <t>ha</t>
  </si>
  <si>
    <r>
      <t>Mg CO</t>
    </r>
    <r>
      <rPr>
        <b/>
        <vertAlign val="subscript"/>
        <sz val="10"/>
        <rFont val="Arial"/>
        <family val="2"/>
      </rPr>
      <t>2</t>
    </r>
    <r>
      <rPr>
        <b/>
        <sz val="10"/>
        <rFont val="Arial"/>
        <family val="0"/>
      </rPr>
      <t>/ha</t>
    </r>
  </si>
  <si>
    <r>
      <t>Mg CO</t>
    </r>
    <r>
      <rPr>
        <b/>
        <vertAlign val="subscript"/>
        <sz val="10"/>
        <rFont val="Arial"/>
        <family val="2"/>
      </rPr>
      <t>2</t>
    </r>
  </si>
  <si>
    <t>Constants</t>
  </si>
  <si>
    <r>
      <t>CO</t>
    </r>
    <r>
      <rPr>
        <vertAlign val="subscript"/>
        <sz val="10"/>
        <color indexed="8"/>
        <rFont val="Arial"/>
        <family val="2"/>
      </rPr>
      <t>2</t>
    </r>
    <r>
      <rPr>
        <sz val="10"/>
        <color indexed="8"/>
        <rFont val="Arial"/>
        <family val="2"/>
      </rPr>
      <t>e/C</t>
    </r>
  </si>
  <si>
    <t>EthanolLHV</t>
  </si>
  <si>
    <t>Size of increment (MJ)</t>
  </si>
  <si>
    <r>
      <t>Total C loss (Mg CO</t>
    </r>
    <r>
      <rPr>
        <vertAlign val="subscript"/>
        <sz val="10"/>
        <color indexed="8"/>
        <rFont val="Arial"/>
        <family val="2"/>
      </rPr>
      <t>2</t>
    </r>
    <r>
      <rPr>
        <sz val="10"/>
        <color indexed="8"/>
        <rFont val="Arial"/>
        <family val="2"/>
      </rPr>
      <t>)</t>
    </r>
  </si>
  <si>
    <r>
      <t>LUC Adder (g CO</t>
    </r>
    <r>
      <rPr>
        <vertAlign val="subscript"/>
        <sz val="10"/>
        <color indexed="8"/>
        <rFont val="Arial"/>
        <family val="2"/>
      </rPr>
      <t>2</t>
    </r>
    <r>
      <rPr>
        <sz val="10"/>
        <color indexed="8"/>
        <rFont val="Arial"/>
        <family val="2"/>
      </rPr>
      <t>/MJ)</t>
    </r>
  </si>
  <si>
    <t>Computed Total</t>
  </si>
  <si>
    <t>Note that adder is not linearly related to assumed duration due to the uptake effect.</t>
  </si>
  <si>
    <t>TEMPWL</t>
  </si>
  <si>
    <t xml:space="preserve"> N years of uptake regrowing forests    </t>
  </si>
  <si>
    <t>South and SE Asia</t>
  </si>
  <si>
    <t>N Africa / Middle East</t>
  </si>
  <si>
    <t>Former Soviet Union</t>
  </si>
  <si>
    <t>1. Economic Modeling Results</t>
  </si>
  <si>
    <t>2. Ecosystem Carbon</t>
  </si>
  <si>
    <t>Percent std dev for area change</t>
  </si>
  <si>
    <t>It's not meaningful to change this, since this is a key assumption underlying the economic modeling</t>
  </si>
  <si>
    <t>CB_Block_7.0.0.0:7</t>
  </si>
  <si>
    <t>e4c65a23-6c25-455b-bca4-7e18a88597f2</t>
  </si>
  <si>
    <t>3. Treatment of Time</t>
  </si>
  <si>
    <t>4. Attribution to Corn Ethanol</t>
  </si>
  <si>
    <t>Currently we model only straight amortization over the given number of years.</t>
  </si>
  <si>
    <t>Size of increment (L)</t>
  </si>
  <si>
    <t>Btu/gal</t>
  </si>
  <si>
    <t>Name</t>
  </si>
  <si>
    <t>Value</t>
  </si>
  <si>
    <t>AcrePerHa</t>
  </si>
  <si>
    <t>LiterPerGal</t>
  </si>
  <si>
    <t>CO2PerC</t>
  </si>
  <si>
    <t>Percent stdev on % C regained</t>
  </si>
  <si>
    <t>Values are in terms of denatured ethanol.</t>
  </si>
  <si>
    <t>Anhydrous ethanol (GREET 1.8b)</t>
  </si>
  <si>
    <t>Anhydrous ethanol</t>
  </si>
  <si>
    <t>Denatured ethanol</t>
  </si>
  <si>
    <t>Broadleaf Forest</t>
  </si>
  <si>
    <t>Mixed Forest</t>
  </si>
  <si>
    <t>Coniferous Mountain</t>
  </si>
  <si>
    <t>Coniferous Pacific</t>
  </si>
  <si>
    <t>Corn yield converter</t>
  </si>
  <si>
    <t>Corn production</t>
  </si>
  <si>
    <t>NG EtOH plant</t>
  </si>
  <si>
    <t>g CO2e/MJ</t>
  </si>
  <si>
    <t>bu/ac</t>
  </si>
  <si>
    <t>lb/bu</t>
  </si>
  <si>
    <t>ton/ac</t>
  </si>
  <si>
    <t>from EBAMM Ethanol Today case, as placeholder.</t>
  </si>
  <si>
    <t>Corn Yield</t>
  </si>
  <si>
    <t>Ethanol yield</t>
  </si>
  <si>
    <t>Ethanol LHV</t>
  </si>
  <si>
    <t>MJ/L</t>
  </si>
  <si>
    <t>Process GWI</t>
  </si>
  <si>
    <t>LUC Adder</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</si>
  <si>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</si>
  <si>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</si>
  <si>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</si>
  <si>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</si>
  <si>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</si>
  <si>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</si>
  <si>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</si>
  <si>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</si>
  <si>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</si>
  <si>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</si>
  <si>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</si>
  <si>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</si>
  <si>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c8418c3b-2de2-49fe-8c9e-a525849b0b6c</t>
  </si>
  <si>
    <t>CB_Block_0</t>
  </si>
  <si>
    <t>Decisioneering:7.0.0.0</t>
  </si>
  <si>
    <t>a243f86c-a358-479d-a0d9-4000bfe7a0d9</t>
  </si>
  <si>
    <t>CB_Block_7.0.0.0:1</t>
  </si>
  <si>
    <t>Corn Production</t>
  </si>
  <si>
    <t>Seed</t>
  </si>
  <si>
    <t>Quantity</t>
  </si>
  <si>
    <t>Nitrogen</t>
  </si>
  <si>
    <t>Units</t>
  </si>
  <si>
    <t>Diesel</t>
  </si>
  <si>
    <t>Gasoline</t>
  </si>
  <si>
    <t>LGP</t>
  </si>
  <si>
    <t>Natural Gas</t>
  </si>
  <si>
    <t>Electricity</t>
  </si>
  <si>
    <t>kg/ha</t>
  </si>
  <si>
    <t>Insecticide</t>
  </si>
  <si>
    <t>Lime</t>
  </si>
  <si>
    <t>Herbicide</t>
  </si>
  <si>
    <t>Inputs Packaging</t>
  </si>
  <si>
    <t>Farm Machinery</t>
  </si>
  <si>
    <t>Transport to farm</t>
  </si>
  <si>
    <t>Units per hectare</t>
  </si>
  <si>
    <t>kg</t>
  </si>
  <si>
    <t>L</t>
  </si>
  <si>
    <t>MMBtu</t>
  </si>
  <si>
    <t>kWh</t>
  </si>
  <si>
    <t>Shapouri 2004</t>
  </si>
  <si>
    <t>gal/acre</t>
  </si>
  <si>
    <t>kWh/acre</t>
  </si>
  <si>
    <t>lb/acre</t>
  </si>
  <si>
    <t>Chemicals</t>
  </si>
  <si>
    <t>Custom work</t>
  </si>
  <si>
    <t>$/acre</t>
  </si>
  <si>
    <t>BTU/MJ</t>
  </si>
  <si>
    <t>lb/bu corn</t>
  </si>
  <si>
    <t>kg/bu corn</t>
  </si>
  <si>
    <t>lbs/kg</t>
  </si>
  <si>
    <t>acres/ha</t>
  </si>
  <si>
    <t>seeds/kg</t>
  </si>
  <si>
    <t>L/gal</t>
  </si>
  <si>
    <t>MJ/kWh</t>
  </si>
  <si>
    <t>kg/ton</t>
  </si>
  <si>
    <t>Conversion factors</t>
  </si>
  <si>
    <t>Region</t>
  </si>
  <si>
    <t>Canada</t>
  </si>
  <si>
    <t>Africa</t>
  </si>
  <si>
    <t>Europe</t>
  </si>
  <si>
    <t>Soviet Union</t>
  </si>
  <si>
    <t>Latin America</t>
  </si>
  <si>
    <t>North Africa and Middle East</t>
  </si>
  <si>
    <t>Developed Pacific</t>
  </si>
  <si>
    <t>China/India/Pakistan</t>
  </si>
  <si>
    <t>Southeast Asia</t>
  </si>
  <si>
    <t>United States</t>
  </si>
  <si>
    <t>Rest of World</t>
  </si>
  <si>
    <t>Total</t>
  </si>
  <si>
    <t>Clearing by Ecosystem</t>
  </si>
  <si>
    <t>Pacific Developed</t>
  </si>
  <si>
    <t>TEMPEF</t>
  </si>
  <si>
    <t>TEMPDF</t>
  </si>
  <si>
    <t>TROPMF</t>
  </si>
  <si>
    <t>TROPGL</t>
  </si>
  <si>
    <t>TROPW</t>
  </si>
  <si>
    <t>DESCRB</t>
  </si>
  <si>
    <t>BORLF</t>
  </si>
  <si>
    <t>TEMPGL</t>
  </si>
  <si>
    <t>TUNDRA</t>
  </si>
  <si>
    <t>Woodland</t>
  </si>
  <si>
    <t>Chaparral</t>
  </si>
  <si>
    <t>Grassland</t>
  </si>
  <si>
    <t>TROPEF</t>
  </si>
  <si>
    <t>TROPSF</t>
  </si>
  <si>
    <t>TROPOF</t>
  </si>
  <si>
    <t>TEMPSF</t>
  </si>
  <si>
    <t>TRF</t>
  </si>
  <si>
    <t>TMF</t>
  </si>
  <si>
    <t>TDF</t>
  </si>
  <si>
    <t>Shrub</t>
  </si>
  <si>
    <t>Mont</t>
  </si>
  <si>
    <t>India, China, Pakistan</t>
  </si>
  <si>
    <t>World</t>
  </si>
  <si>
    <t>Total C in Soil</t>
  </si>
  <si>
    <t xml:space="preserve">C in Vegetation </t>
  </si>
  <si>
    <t xml:space="preserve">Vegetation C + Portion of soil C </t>
  </si>
  <si>
    <t xml:space="preserve">Total foregone carbon </t>
  </si>
  <si>
    <t>Percent Lost Soil C</t>
  </si>
  <si>
    <t>Desert</t>
  </si>
  <si>
    <t>Lost Soil C</t>
  </si>
  <si>
    <t>ddafe336-9b6c-4329-aeb9-e8b286bec306</t>
  </si>
  <si>
    <t>CB_Block_7.0.0.0:2</t>
  </si>
  <si>
    <t>CB_Block_7.0.0.0:3</t>
  </si>
  <si>
    <t>CB_Block_7.0.0.0:4</t>
  </si>
  <si>
    <t>CB_Block_7.0.0.0:5</t>
  </si>
  <si>
    <t>CB_Block_7.0.0.0:6</t>
  </si>
  <si>
    <t>870eaf59-a84c-4836-9df1-b5ed364688f0</t>
  </si>
  <si>
    <t>㜸〱敤㕣摤㙦ㅣ㔷ㄵ摦㔹㝢搷㍢㙢㍢㐹㤳㌴㈵愵ㅦ敥ㄷ戴㌸㕡㤲戴愱つ愵㑤晤㤱㉦搵㘹㑣散㈴㝣㤴㙥挷扢㜷散㈱㍢㌳㘶㘶搶㠹㕢愰愵㤴㙦昱㠰㠰ち㄰㐲㐲㠸〷㕡愹ㄵ㉦㈰㄰扣昱㐸ㄱ㑦扣㔵㤴ㄷ㕥㐰㈸ㄲ㝦〰晣㝥攷捥散捥敥㝡挷敥戶㠰㡢㝣ㄳㅦ摦㌹昷㘳敥扤攷摣㜳捥㍤攷㡥㜳㐶㉥㤷晢ㄷㄲ㝦㌳つ㌳㜳换挲㝡ㄸ㈹户㌲攳㌷ㅡ慡ㄶ㌹扥ㄷ㔶愶㠲挰㕡㥦㜳挲㘸〸ㄵ㡡㔵〷攵㘱愱ㅡ㍡捦愸㔲㜵㑤〵㈱㉡ㄵ㜲戹㔲挹捣愳㥣㥤昰㘷㑦昲㘰戲搵搸㌰挰㠵㤹改昳㑢㥦㐶慦ぢ㤱ㅦ愸㐳ㄳ㤷㜴摢㐷ㅥ慣摣㕦㌹晥愱挳㤵挳㠷㈶㘶㥡㡤愸ㄹ愸㐷㍣搵㡣〲慢㜱㘸㘲扥戹搴㜰㙡㡦慢昵㐵晦㡡昲ㅥ㔱㑢㠷敦㕦戲ㅥ㜸攸挸〳挷㡥搹挷㡦㍦㌴㠶ㄷ攷收㘶愶攷〳㘵㠷敦㐸㡦〵づ昷㠱㔹㔵㜳㌸㉦愵〲挷㕢慥捣㑣攳㝦㙡散㜸㝡戰戲戰愲㔴挴ㄷ慢㐰㜹㌵ㄵ㥡㘸㌸敡㑥㠵㘱搳㕤攵挲㤹敥㈹㑣戳㘶㠵㔱挱㥤㔱㡤㠶改㈶扤㤶摣昳㔸户㠶戵㍥收㉥㈸㉦㜴㈲㘷捤㠹搶㡢敥㈲㍡慡㡦扢ㄷ㐳㜵挱昲㤶搵ㄳ㤶慢ち敥改愶㔳ㅦ搶㈹㌷昴晥愴㡢昴挰㘴昲㤵愹搰㥤㔹戱〲ㄹ㔱挸㘵挹愸㝢㉡愸㜵搶扤慢㝦扦ㅣ扡扣㠱㝤摥搳扦ㅥ㑡㉥㔹㐱慢收㘴晦㥡昱攴㍢㐷昰挱晥昵㔳㙢搴搹收扥晥㙤㘴㈹㍢㙢ㅢ愳㌱㙦换㡡㘲㌲㘶㤱㘰㠴愰㐴㐰〲㥡㘵㠲㔱㠲㌱〰㘳昸㥦搸㈱改㠶㉣捡㔷慤㝣㜵㈹㕦慤攵慢昵㝣㔵攵慢㜶扥扡㥣慦慥攴慢㑥扥晡改㝣昵ち敡㈴愹㌴㌲㤲㡦搳㉢㙦㍥晥昲摥换ㅦ㜹散戵敡㥦㥦扡晣攴敦摥ㄸ摢㠵㑡ㅦ㡤〷㌵ㅢ㔸㔷挱㙡㙤ㅥ㍥㕡挱㡥搸捡㥥挰㤶戰㡦搹て摡㐷㡥搴㡦ㅤ戶敥户ち㥣㔶〶昱㍢ㄸ㘵て敡㡥搹㤷ㅤ慦敥㕦ㄵ摡摤㌲㙤㠵慡扤㜰㤳㜱搹戴摦昴敡攱㝢㌷㉥㕣㠸慣㐸摤摣㕤搶敥愴愷搹〲戶㤵ち攵㝤户㜵㌷扢㘴㌵㥡㙡敡㥡愳㡢㙦敤㉡㜶攷〳㝦愹㝦改愹㐰㝤愶㔵摡㌳愲㈹〸戴㌵改扢㘷㤶扡㐸㡦㙢㘲㘶挵て㤵㈷挳㥢㜴攷㥤摡ㄵㄵ㉣㈸㡡㐳㔵㤷愹摥挸愲㜸搷㑦㥥昷㌰㔱散搶晡㥤㘹慣㝤昲㕡㠴捤慣敡ㄸ敦慡ち愲昵㐵㙢愹愱づ㜴㔴搱敦㐴挱挱づ昴㈹扦搶っ㘷㝣㉦ち晣㐶㘷挹㔴㝤捤㠲愴愹㥦昳敢㙡㜸㌸㈷㐲〱挲㜶㘸挸㌰㜲ㅦ攸扦ㄷ㠴㄰㈹ㄲ㜳㈳扦愷㤳敤㉡ㄷ㌰㍢捣愲愱挸㤳昹扢㌷改㡣攳ㄵㄹ㤳戱〳㔳㜳愲敥攰㑢敦摤愴摢ㄶ攵晥戳㤵昳昹㝤昱散㑦慥㈹㉦㍡㘳㜹昵㠶ち㌲㌵㥦挱ㄱ㤹扢〱ち搷㈱㄰晡慥ㅥ搵㥣㜱捤㔸㉦㕣㜵敡搱㑡㜱㐵㌹换㉢ㄱ㜰搰㡥愵ㄲ㤷戶㈷㤹㌷〰㘵敥㈵搸〷㔰㉥攷㡡晢㔹愹㔸㐶捡ㄵ㈸㥤㌲昶㜲㠷㈰㘷扢㡥扤㍣㘶㥦㜲ㅡ㤱搲㐲㜹户つ㡡㘸慤㈶攴ㅢ㈷㡢〶㔶㑤㉢㡣晤昶っ戸搴㜲扣㘸扤扤㙦㝢㜶㠹㘶愲ㅤ㔹戰敤㘴〱㐵㐱愷㍣挸搸㙢㘰㥡㉥㘹㤰㕤㌹挵㐴摣〶ㄹ㥡ㅤ㍤㜷㌲ㄹ敢㘷挸〸搴㑦㌳㈱㙢ㅦ敥㉦㈳挸散扤㑣捡㐶㝤昷攳㡥㌴摢挸㡥搷搲散㐶㉣㥣㜹㠰攰㈶㠲昷㄰ㅣ〴㌰晥ち〹㐷㈹㠷㝣㘷㌲摦㡢㘷昳ㄶ㠲㕢〱㈰㥦㑣捡㥣㔸㔴搱㠶摡㡡ㅤ挹㝡攳戰㤳挵㈸搶愲㠸㤶㜱换捥ㅣ㜷㠵搰戱搵戹㍤㜴敤戰攸搸昷昵攷捤昴㜴挸㤱ㄹ㔵搳㜳摤愴㙡㝡㈱㔸㜵㐰扤㜵㍢㥡㥡ㄳ〴㜷〰㘸挵㐲㘳㜷㙢搶㍣捤挹㜷㠵㐹愴つ愱〱㤵㝢捣挴㌴晦㌳〴㕣捦搱㘵挷㝥愶㈹㌸㘹扦敢敤攷㐳晤昷㜶㑣昴㉥㥤戹愳㜳攸㈷㝡㡢ㄶ昴㥤搸㕥挶ㅢ㝤昵换摤㈸㌶敦㈱㜸ㅦ㐰㤷㝥攱挹晢慤㝡〹挴㈴㜶㔳㤴摢㑢㡦㡢㔸戸㡢敢慢㑡戴捦㤸扤㘸〵换㉡㠲昷攲散㉣散㘰㍦〸㔴〳〷摡扡㈰㜸㜶戹愹ㄳㄹ㥥ち㝣㤷昸ㅤ晢㌸㝣㔷㈸㠶攱攱晣㔰慥换㍥捥戰㌳㔳晥愶ㄴ攷㔰晦摥摦㕦㐸愴ㅡ㜵戲ㄷ摢㘵㥦㉤㜷㈴挹〰㤲攴㕥㉣慢㜹ㅦ〰愴㠴昱愷扥ㄲ㘵㤲搵づ㐹戵㑥㙢㤵摥扤㡣㤳㐹㤷晦戰㐷㡥㡣㙡㘷敤㌴㝣〷攱戸扢攰戸㉤㘱㌱敡捥慢愰〶扦㠲搳㔰㘵敤㤲愵愸搹㤱ㄵ敦ㄲ㔹㌱㌴搴㜳㤶捥昰慤〹㥦㜴㐹㠹捣摤㥥㔹㤸㜱づ㙦㌳ㄵ㕤㤰ㄴ㉡ㄹ㙥愱㤶〴㈲攷戱敥㡥㠸ㄹ㐰挴㔴戰㜰收〷〹づㄳㅣ〱㈸晣〱㤲㘶慢ぢ捦㌰搸挸ㅡ摤搹搵㙡慥㐴㌲㠸㝢昰昵扥挲敡〱扥收ㄸ挱㠷〰扡捣ㅦ㍡ㅦ㌳ㄸ㔱㐸㥥㘲㐴㕡㑢愶㝤挹㔱㔷挹〳扢㙣〴㤵㘶㥡㘱攴扢㡣㉡㡤摢戳晥ㄳ㝥㌴敢㠴慢㠸㐲敤戳攳捣攵ㄵ攵㠱扢〲搸㍥㕤㌸㝦㜵㔵搵㑤㝢挱㙦㐲戴㥤㥤摤づ㠷㜲捣て戶愴㥣换昳〶搲㘰㘷㘳㜴㘱挸㠹ㄸ扥㔶㝡㘲户攴昹收愱㙦㜷㝢㐵ㄷ㥤愸愱㐶㙤扤改㤸㉦搹㔸㐵㐴つ敡㈳昶攲㑡愰搴散戸㝤㍡㜰敡つ挷㔳㈴〶㙣㑣〶敡收搴㌲㈲〴昳㍥攳㝦扥㌷㙥㉦〶㤶ㄷ慥㕡っ㈶慥敦敤㜸㤲㤰㐸挱㥥㜶扣㄰慦ㄱ㉡㌲扦摢㕥㔸昱慦㈲㔲摢㜴扤搳搶㙡戸㉤愸㐲愶搷㐹㐸㘳攴㡤㝣摥㈸攵㑢㠳搲㠷〷昲㕣敥㈸㝥㠶〹㠴㔶戹〲晤攵ㄹ摡㥢㜶㝤ㅣ㥦愱㥤捥㌱㡤㈱㜲搴㐲づ㘵㑡㘱敥㔴昳㈱戶㌹づ㜰收昴挵戳敤愸摣摢㠸㔵ㄷ攸摦捦㤰昰挲ㄴ慤㄰〸扤㜳扢㌴愳㄰㐷扥挱晥〳扤昹搴捤㝣㘵㕢敡㤰昷㜶戵戳愷㄰㐳ㅡ戳攷慣㈵搵㐰㈴摡戵愲㕤晡㠱㐶慣㙢㌵挲戸㙣挶㜷㕤㡢㡣㐵愶㕣愸㔹攴摦愹㘶攴㥦㜳㍣搳〶㄰敥㡢㔱搶㌵愰慣㙢㠲ㅡ戳㉦㌰㈸㈸㜹昶攵㉦㕢㠱ㄳ慤戸㑥慤挴〷〶敥戶〵㐷㘲㡢㔳敥㈶㈹㤱ㄸㄳ㕤戶晣㐵ㄸ㙣㘱〵挴慥㐰㡡㜲改㐸㝣昰㙤摥㈸攲㥦㌱愰㕢〹攲㐵㝣愴收挳攸慤㈰㜷㈲㈰㜰㈴㕤㑦㙥㕥㕣㝦づㄸ敤㤵㈳搵㌳㔸〴晥挰㤴㠸愷㜳扢㘸㕦昴㥣〸搴㈳挵㑥㌹搱㙣〸㤲〳㈰㉢㠷摢㥢㠵慡愹㐶㤳㉤㥤㜰㝢㙦㔱㠷㤲戸慤户㍣慤㌵敥摥愰㔸敢㤳㤴ㅡ搹慣㤲攸㤵つ挶戸㥤ㄴ㡤㈱㙡㍢搱㌵㐶㤶搳戴扤敥㤴㈱㙦㐳㉤〹捦攴捣㐷㠴㔱㄰攲㈵㜷㐰㐳搱㕢㥦捤ㅥ愹㔸つ㉤㠰㌲戵㤴挶㡤挷挱挰戳戸㜰㔲㔷攵昸〹晢㝢㔷㥣㍤摦㡣㍡㑡慣㙢晢攲㤲愹㐶攳扣〷ㅢ愱㘶〵昵㙤戲愵㌱㌷慤㕦㘴㜷づ慡晢昵昲愶㌶㘲扣つㄹ㄰挹昰〲㘳ㅢ㘲㜳愵㘲愹戴捤挶戹搴㉤㜴㠹㑦攷㤴攵〹〵ㄶ愲晡慣㕡ㄳ㈳慣㙤挷敦㤳〶慤戳愲挸㔱搳㥥㕡ち愱搰㈳捡昱㌸㈷ㅢ摣戴㉦搰㈹㠵敢ぢ㄰扢㜱㙥扥ㄶ㈱愸摢敡㠰攷㠲敤㐳ㅤ慣㠸づ㥡搰㌶愳〴㉤㘶㌰㙥攷㈴戸㜷〶愴㈸〴愹㉤改ㅦ㈷㡣ㅦ㝣㥦改㘷㈷㜲㐹㈶摥㐴っ㜴㘵搸づ㈰㙥㍡㈶挹㕤戴㉦〹㤵㙢挹㈶㐲㙢㉣挱搱挰ㄸ愷挱ㄷ㐴戸扦挳㈸搶㙥㙥㥢〶㙥户㐵づ戴㘹㘳㝤㤷㝤搶慢㌵㥡㜵㈵慡㌸㤱搵愲㤱户〵扤攴攲㥦摥㑤ㄹ敢ㄲ㉦捡㔹ㅣ愴㌸㘵ㄲ㘹㜰慢摢㝣ㄴ捤㐵挸愱て㉤摢ㄸ㝡捣㜰捡㐹㈸慣攷㠶〲慤挳扤敤慢ぢ㜲㙤づ㈲慤〷㐵㔹㌶㠷㥢㜸慤昸戱散戶㔴戵㌹㝦捥愷挵㥥㐲㥤㜱㌴㙡㕢搰〸昳搴〲慦㔸㠴㌱㌲攰敥㘰㈷戹敢㜱㕣昷晡㜳昲㤸扢㝥㈲㌶㍥っ㐶㜷㜹〶捡㘱㔵戱㤱㘸㙥攷摢㌶户挱戸㉦敤㙥昳㌱〰㠳〱㘰ㅡ戴愸愹つ㥣㘹攴㌷㌷㜰ㄸ㡡捣㠸㡤愶挳愸㡣㔰敥㠳扢ㅥ㐴挳㙥攲㌱㝡搱㠷ㄲ㡡昶换㤵戰攴㔶攲愴㡢〳㤰ㅦㅣ攸㐲捥㕢ㄱ㉥扥㜸〷扢搰㔳昵㍡捤㕤㜸攷戶〵㔵㜱㘹㐳㥢愳晢扢慥㘳挹㥣㘸摦摤搵㔵㄰㕦ㄳ㍣㍡㕢㌹㘳㐵戵㤵㠵㘸㕤㕦搹ㅡ㤴㈵ち扦㠵㌷㘲挳户搳㘶ㅥ昶㜸〵㜵㡤㙢㕦扥攲昹㔷㍤ㄹ㔷㈱攴㝤㍦㕡戱收挸〸〷㔹捥晤ぢ晦㈴攵㜳㠵摦愰挷慤っ㥢ㅤ戴摤㈳散㐷㔲搹㍣㠹摦戴㜶㈶昰㍢㠳㔷㘰扦户敥っ㤰㔷昶㜷昱㡡〸㠳ㅤ㘶昱㤶摦㌱㘶㌱㝥つ搲㤲㘱㐰昰攴㝡㐸㍥㘷晣ちて㈴㍡㘸〰挲㤹㘷〸㐱扥㍢昰㍢㠳㝣㈲搰攳㑢ㅥ扣ㄲ昲晦㐳愹㘴㔷㙦戸慤晥ぢ㥢摡昸㈵㠸㈱㘴〲㑤㕡晢搲昸㐵㈷㤹ㅥ㡦挹挴㤰散㕢ち㝥㜳〶㍢挷捥晦昸〵摦晦攱戱昳ㅣ㈸捣㈴㤶ㄹ挲㙢㜷㈳摦㌲っ昲㍤㠶挱㍤㈸ㄶ挳攰〹戶㘱攴㕥ㅢ〶戱攷㘳ㅥ㠸捤つ〳挶昳㌲捣扦㔴㜸㌵攵捣攰戹敢㠰㑢慦搸ㄹ㕣戴㔵㈱㘲昸㔰㔵攱っ晣㔰㌷昵愲攷慤挰㜲てち晥㜴愰愰挲㠲㐵摣摣㤶㈶㙣㜱昳㠶㈵搲㘸〳て㐵攲㔹摦昱愲㙣敤扥㍡㈸愵㤳㜶搹ㅢ㈵愳昸㌶晣㈳〶㑦ぢ戹㘷昷扦㝡晡㉦捦扣㜸㠲㌷搴㘲㕥㉤㌰㈴㍣㐸㤸㥥ㄶ〴〲戹愹换㈱㌷昲㐳㥣㜳昸㈰挹㔹㙤愸㘹㉢㄰摢㈷㌴摤㈴慢ㄹ㉦挵㤸㥡昹戶㠳㘱㠹扢づ摡戰慣㜴㌹㌹攵㐳㈶㜱っ㔶㔲〳ㄷ㑦㕥ㄲ㉡㌴晡慡慤〱㙤捣挲㙢㔰㍣㙦㜱㈰㥤戶㈱捦㥡㑣㠶昱㙡愲搹㌴㈲㤷㍢㠶昳㠷㍥㐰ㅡ㤳挰㈵㔲ち㌱〷㜲㐸晡昸挲㑢〰㈲愵ㄶ㤰㈹㔴〰㌲愲㘹摤㘱㕤㝡〱㜶㠴㠰㙡㕤昴ㅢ昰愳ㄵ慣㈲愸㤸㜸攰〷㍤挷昲搰㥦愸㈶㠶㘷攵㈴戲㠸㡣ㅣ㔹㠸㘰扣㔶戰ㄷ㤱㐹㔲攱〸㜲㕢㜶㐲昱㈵攳慥づ戶改㡤㕤㜰改㘱㉢扢㈷扤㈶㙥㝢㐰捦ㄴ㐵㘱㜸㝢㠹挶㌱㔴攲㜲扡㙡㔹愳〸㜷敢㙣慢搱㘸㕣〴㥤攵ㅤ挴㔹ㄴ〱㍦㝥ㄹ挴昲挹㜶搷㌷㜶㤷㔰挷㜹㈳㤸㈰㝦㘰㝦摤㤶戱戱昱㔶敥ㄸ㐸搸㉤搵㉡改敢攰㤷搰㠴㤳捥ㄹ㘶㍢㉢捦〶攳搲挹捥ㅡ敡搵晦㡣㔸换捥扡捣搶っ㕤㜷攸晦㡦〳戱愹晥㌷ㄸ㙦ㄳ㤲㝤㈲捥昰愱挰愸挹愶㠱ㅡ慥〸晣搹〸搹挸㜱搸㤴㉣挳摣㍡户㠰て㔵㜵戱㐸㜰㜸扢㠶扢慦㐳戴摡搲戶ㅤ敤㉢〰㡦㜳㐸㍦㠵〸敡摢㥥㠳敥㍤搳ㄶ㥦〴㝡晦㌹愷ㄶ昸愱㙦㐷ㄳぢ〸昴㑥昰㕢㌳ㅢ㌶捦㤴昱㤳㙥愱㜶ㄷ㔶㘲散㈹戴㤹㍢て㠱晤㠴㡡摥㤹昸㈳愳〹㕢㡢㕥昰慢愳㍤愹㤰ㄲ㜵㐳㜸㠳晤搱愶搵挰㠷慡攷攱摦㡣㠸摡ㄶ慡㑥㝢㤹扢敦㘴㜰攱㜰㉢敢㜱昸㠰㔴愳㠲㠰㤸㑣攱㤳㥦攲慡㜶慦㐱㘷摤㜸㙥㈱㙢づ收㘷㉢ㄷ㝥っ㡡㙥敤㉤㥤っ挳㜷昲晢㘳敤ㄱ㝤ㄴ戹慤㍢㘴搹搳㍥㜰㜸晣搹㌶ㅤ㕦㤳つ戸换戶㄰敢㝥ㅡ㑤㡤挷〸昰㘳㕡㜱㠶て〶扤㝡摣㠴挶㡦㌰㈵戲㍥昲戹㘲つ愰㍦㍦晦㜰㈳㝥㌶攸搵㤱晥ㄵ㝢㠸㝦っ㍡ぢ〴㡢慤搰挶昲㙣㉡搸攵㌴㤶挷ㄲ昲㜰搹昸ㅥ摥挰㌵㙥慤㤵㈱㐷て㤴㤹づ㐰㤲っㅥ㍤㘴昴㉦愱㜲㙢昴㔷㠰敤㍦晡敦㙣㌸㝡ㅡつ㌲愲㜴晦㝢ㄲ愵㘳㝡㈸㌶㝤㠲㔵㠲捦〰散㐹㜴捦㙥㡡㔳捡愸愲づ㐴晣敡〴昲㐸㝦㡣㝦扦㜹攲昵摦㌳晤晤㠴㈱〲ㄴ㐵㥤戳愰〰㤵㔹㝣㌳㍤㡢〸搸晥戳昸挶㐶戳搸㐳搹捡㤱㤸㙢〰攳㐳挶搳昸搵㍢㉢ぢ㔸愹㜵㑤㙡敤㈱挱攸愱㌱搷〹㥥㈱㜸㤶攰戳〴㥦㈳昸㍣挰㜸㝥て㘹㈸ㄵ㥦㈳昲㜹㠲㉦㄰扣㐰昰㐵㠲ㄷ〱㔰㤱㘴㤵㡡㕦㈲昲换〴㕦㈱昸㉡挱搷〸扥づ㠰㡡挹㙡ㄷ戸挰ㄹㅦㄷ㠹扤挶换㤸散戵愸㕤挲㐵慤愵㑢㙥散ぢ摥ㄶ搲㉡昶攲昷㔵㌱挵〱敦ㄹㄸ捤㠴攰㘷捥挴㥥戸㕣㍥㡥㝣㠱攱㐴愰ㄸ㘴㔰㉥愴ㄱ㈵㤵㝦晥㡢戶㠳〸〵㐸攰㑡㕤㤹㡣㉣㤵挳愴昲㔱㝣ㄵ㈶㜵搰戳㑥㙦㈶㤵挹昰㔲㌹㐸㉡晦敤攸挱㔶攵㠴扦㘳戹㐶收换戰扤攵㌴㤲晡㐲㥣㠷晣㠲㑤㝤㍥㙡㙢㌴㘵戹〴戰ㅢ愲搱挷㜰㈵㈵挰㌷摡㜳戸㕦㠵㡢㈸㄰晢晡㑦㌵㥣挵扤慢㔹㉢戲昰〹昶ㅡ㐲摥㠱㈹㑦㙣㕣戴捦〷㐰㡣搸㘷㐳㥣昱敡摢㡡㐵㘰㥥っ敢昵摤㈴㌴㤰㘱捡戶搷㈳〹搵攵㜹㤳㘵㌰㜵㈶攱㥤㘱㘳㌵愱㙣敥昹㌶捦㤸摦〲㜱攰㈱〲㘴愶慣㐳㐱晢昹㘰㔰㝡㤰搴挵㙦〳散㑥晥ㄶ挶挴㥡戸㘸昲㐶㈳改㉦捤㈹收㜷搹攰㈵㠰㈱昸㠷㡤㤸捦㍡晡㉤㔰ち㍤摣摦晣攵改㌶昹㌶ㅦ㌱换㡥㡦昰㑦攲愳晡㜵㜶㍡㠴扦㈸㔲㄰㕢㝤㌸晦攱挱晡㈲ㅦㄵ搰㤵晣慣㘰㌲㙦愳ㅦ慥㕦摢㙣㘴㡦愲搹っ捡㕡㑥搷㔸㐶晦㝣〷慤昰戲㐱改㉢㘸㍢㐶ㅦ㄰㌴攵戱愰㔵㡣收㌵㠶戲㐱〹㉤攸㝡㡣扥㔷搰㤴搹㠲慥挵攸晢〴㑤搱㉤攸愵ㄸ慤㐷昲㝣㠲戶㘲戴ㅥ〹挵扢搴㝥㍡㐶敢㤱扣㤰愰慢㌱㕡㡦㠴㉡㐰㙡㍦ㄵ愳昵㐸愸ㄴ〴晤愹ㄸ慤㐷㐲摤㈰攸㈷㘳戴ㅥ〹戵㠵愰㍦ㄹ愳昵㐸愸㍦〴晤㠹ㄸ慤㐷㐲㡤㈲攸㡦挷㘸㍤ㄲ敡ㄸ㐱㝦㉣㐶敢㤱㔰敢〸晡㜲㡣㤶㤱ㄴ挸攴㕢摥㙤愴攵㠰㜶搸换㘸㙡㜰〷昰㠵收㉢㝣ㄲㄴ㥦ㅣ㠰㈴ㄹ㔲㠴愷づ散攸扦〱敡愰户㔵</t>
  </si>
  <si>
    <t>㜸〱敤㕣敢㡦ㅣ㔷㤵慦敡㤹敥改敡㤹戱ㅤ摢㜱㜰〸㘱㈰〹㥢㌰㔶㘳㍢㌱㠹㐱挱捣挳昶㔸ㄹ挷㠳㘷散㐰ㄲ攸搴㜴摦㥡㈹摣㔵㌵㔴㔵㡦㍤攱㤱㄰挲㜳戵ㅦ㄰て敤㐶戰搲ち㐵攲㈱㠱㔶㉢戱〲戱晦挱戲摡て慢晤㠶〴㕦攰〳㈸戲挴ㅦ〰扦摦戹㔵摤搵摤搳㌵㤳㑥㠰〹㥡㙢捦㤹㕢攷㍥敡摥㝢捥㍤攷摣㜳㙥㡤㘱ㅡ㠶昱㈷㈴晥㘶ㅡ㘵收㥥攵慤㈸㔶㕥㜵㉥㘸㌶㔵㍤㜶〳㍦慡捥㠴愱扤戵攸㐶昱〸㉡㤴㙡㉥捡愳㘲㉤㜲㥦㔷攵摡愶ち㈳㔴㉡ㅡ㐶戹㙣ㄵ㔰捥㑥昸㜳㈸㝤戰搸㙡㘲ㄴ攰敡摣散㤵搵㑦愲搷攵㌸〸搵㠹愹敢扡敤攳㡦㔶ㅦ慥㥥㝤晦挹敡挹ㄳ㔳㜳慤㘶摣ち搵攳扥㙡挵愱摤㍣㌱戵搴㕡㙤扡昵㈷搴搶㑡㜰㐳昹㡦慢搵㤳て慦摡㡦㍣㜶敡㤱㌳㘷㥣戳㘷ㅦ㥢挰㡢㡤挵戹搹愵㔰㌹搱㥢搲㘳㤱挳㝤㘴㕥搵㕤捥㑢愹搰昵搷慡㜳戳昸㥦ㄹ㍢㥥ㅥ慤㉥慦㉢ㄵ昳挵㉡㔴㝥㕤㐵ㄶㅡ㡥㝢㌳㔱搴昲㌶戸㜰㤶㜷〱搳慣摢㔱㕣昴收㔴戳㘹㜹㘹慦㘵敦ち搶慤㘹㙦㑤㜸换捡㡦摣搸摤㜴攳慤㤲户㠲㡥ㅡ㤳摥戵㐸㕤戵晤㌵昵愴敤愹愲㜷戱攵㌶㐶㜵㌲㐶晥㈱敤㈲㍢㌰㤹㝣㜵㈶昲收搶敤㔰㐶ㄴ㜱㔹㜲敡㕥〸敢摤㜵敦ㅢ摣㉦㠷㉥㙦㘰㥦てっ慥㠷㤲敢㜶搸慥㌹㍤戸㘶㌲昹敥ㄱ扣㙦㜰晤捣ㅡ㜵户㜹㘸㜰ㅢ㔹捡敥摡收㜸挲摢戲愲㤸㡣㔵㈲ㄸ㈳㈸ㄳ㤰㠰㔶㠵㘰㥣㘰〲挰ㅣ晤㈳㜶㐸戶㈱㡢ち㌵扢㔰㕢㉤搴敡㠵㕡愳㔰㔳㠵㥡㔳愸慤ㄵ㙡敢㠵㥡㕢愸㝤戲㔰扢㠱㍡㘹㉡㡦㡤ㄵ㤲昴捡慢扦㌳㕥晢敥挶挲㝦㝣晦晣攲㑢て扤昲㝦ㄳ〷㔰改㈳挹愰收㐳晢㈶㔸慤挳挳愷慢搸ㄱ扢搹ㄳ搸ㄲ捥ㄹ攷㔱攷搴愹挶㤹㤳昶挳㜶㤱搳捡㈱㝥ㄷ愳ㅣ㐲摤〹攷㈹搷㙦〴㌷㠵㜶昷捣摡㤱敡㉣摣㜴㔲㌶ㅢ戴晣㐶昴昶敤ぢ㤷㘳㍢㔶㜷昷㤶㜵㍡改㙢戶㡣㙤愵㈲㜹摦扤扤捤慥摢捤㤶㥡戹攵敡攲㜷昴ㄴ㝢㑢㘱戰㍡戸昴㐲愸㍥搵㉥敤ㅢ搱っ〴摡愶昴摤㌷㑢㕤愴挷㌵㌵户ㅥ㐴捡㤷攱㑤㝢㑢㙥晤㠶ち㤷ㄵ挵愱㙡挸㔴敦㘴㔱戲敢愷慦昸㤸㈸㜶㙢攳摤㔹慣㜳晥㔶㡣捤慣ㅡㄸ敦㠶ち攳慤ㄵ㝢戵愹㡥㜵㔵搱敦㐴挱昱㉥昴㠵愰摥㡡收〲㍦づ㠳㘶㜷挹㑣㘳搳㠶愴㘹㕣づㅡ㙡㜴搴㄰愱〰㘱㍢㌲㘲㥡挶㝢〷敦〵㈱㐴㠶挴摣挸㙦敢㘶扢敡㔵捣づ戳㘸㉡昲㘴攱晥ㅤ㍡攳㜸㐵挶攴散挰捣㥣愸㍢昸搲〷㜷攸戶㑤戹扦㙣攵㐲攱㐸㌲晢昳㥢捡㡦ㄷ㙣扦搱㔴㘱慥收㌳㌹㈲敢㈰㐰昱㌶〴挲挰搵愳㥡㌳㙦㤹㕢挵㥢㙥㈳㕥㉦慤㉢㜷㙤㍤〶づ摡戱㕣收搲昶㈵敢づ愰慣挳〴㐷〰㉡ㄵ愳㜴㤴㤵㑡ㄵ㈴愳㐸改㤴戳㤷扢〴㌹摢㜵敤攵〹攷㠲摢㡣㤵ㄶ捡〷ㅤ㔰㐴㙢㌵㈱摦㈴㔹㌴戴敢㕡㘱ㅣ㜵收挰愵戶敢挷㕢㥤㝤摢户㑢㌴ㄳ敤换㠲㍤㈷ぢ㈸ち扡攵㐱捥㕥〳搳昴㐸㠳晣捡ㄹ㈶攲㌶挸搱散攸戹㥢挹㔸㍦㐷㐶愰㝥㤶〹㔹晢攴㘰ㄹ㐱㘶敦㘷㔲㌶ㅡ戸ㅦ昷愵搹㜶㜶扣㤶㘶㜷㘲攱慣㘳〴㜷ㄱ扣㡤攰㌸㠰昹㕢㐸㌸㑡㌹攴扢㤳昵㜶㍣㕢昷㄰扣〳〰昲挹愲捣㐹㐴ㄵ㙤愸摤搸㤱慣㌷〹㍢㔹㡣㘲㉤㡡㘸ㄹ户敤捣㐹㑦〸㥤㔸㥤㝢㐳搷㡥㡡㡥㝤捦㘰摥捣㑥㠷ㅣ㤹㔳㌵㍢搷ㅤ慡㘶ㄷ㠲㔵㠷搴㕢敦㐴㔳㙢㡡攰㕤〰㕡戱搰搸摤㥤㌵㑦㜳昲㉤㘱ㄲ㘹㐳㘸㐸攵㥥㌰㌱捤晦ㅣ〱搷㜷㜴搹户㥦㘹ち㑥㍢㙦㜹晢昹挴攰扤㥤㄰扤㐷㘷敥敢ㅣ晡㠹㕥愷〵晤㙥㙣㉦昳㔷〳昵换晤㈸戶ㅥ㈰㜸て㐰㡦㝥攱挹晢昵㝡〹挴㈴昶㌲㤴㍢㑣㡦㡢㔸戸㉢㕢ㅢ㑡戴捦㠴戳㘲㠷㙢㉡㠶昷攲搲㍣散攰㈰っ㔵ㄳ〷摡㠶㈰㜸㜶戹慢ㅢㄹ㕤〸〳㡦昸㝤晢㌸㝡㑢㈸㠶搱搱挲㠸搱㘳ㅦ攷搸㤹ㄹ㝦㔳㠶㜳愸㝦ㅦㅥ㉣㈴㌲㡤扡搹㡢敤昲捦㤶晢㤲㘴〸㐹昲㈰㤶搵㝡〸〰㔲挲晣晦㠱ㄲ㘵㥡搵㑥㐸戵㙥㙢㤵摥扤㥣㤳㐹㡦晦戰㑦㡥㡣㙢㘷敤㉣㝣〷搱愴户散㝡㙤㘱㌱敥㉤愹戰づ扦㠲摢㔴ㄵ敤㤲愵愸搹㤷ㄵ㙦ㄱ㔹㌱㌲搲㜷㤶捥昱慤〹㥦昴㐸㠹摣摤㥥㕢㤸㜳づ敦㌰ㄵ㕤㤰ㄴ㉡㌹㙥愱戶〴㈲攷戱敥扥㠸ㄹ㐲挴㔴戱㜰搶晢〸㑥ㄲ㥣〲㈸晥て㈴捤㙥ㄷ㥥㘱戰戱㑤扡戳㙢㌵愳㑣㌲㠸㝢昰㤷〳㠵搵㈳㝣捤ㄹ㠲昷〳昴㤸㍦㜴㍥收㌰愲㤰㍣挳㠸戴㤶㉣攷扡慢㙥㤲〷づ㌸〸㉡捤戵愲㌸昰ㄸ㔵㥡㜴收㠳㈷㠳㜸摥㡤㌶㄰㠵㍡攲㈴㤹愷搶㤵て敥ち㘱晢昴攰㠲㡤つ搵戰㥣攵愰〵搱㜶㘹㝥㉦ㅣ捡㌱㍦搸㤲㜲㉥㉦㤸㐸挳㥤㡤搱㠵㈹㈷㘲昸㕡改㠹摤㤵攷㥢㠷扥㠳㥤ㄵ㕤㜱攳愶ㅡ㜷昴愶㘳扥散㘰ㄵㄱ㌵㘸㡣㌹㉢敢愱㔲昳㤳捥挵搰㙤㌴㕤㕦㤱ㄸ戰㌱ㄹ愸㕢㔴㙢㠸㄰㉣〵㡣晦〵晥愴戳ㄲ摡㝥戴㘱㌳㤸戸㜵戸敢㐹㐲㈲㐵㘷搶昵㈳扣㐶愸挸晣㐱㘷㜹㍤戸㠹㐸㙤换昳㉦摡ㅢ搱㥥愰ち㤹㕥㈷㈱㡤㔹㌰ぢ〵戳㕣㈸て㑢ㅦㅥ挸つ攳㌴㝥㐶〹㠴㔶㐶㤱晥昲ㅣ敤㑤扢㍥㠹捦搰㑥攷㤸㈶㄰㌹㙡㈳㐷㜲愵㌰㜷慡昵ㄸ摢㥣〵㔸戸㜸敤㔲㈷㉡昷〶㘲搵㐵晡昷㜳㈴扣㌰㐵㍢〴㐲敦摣〱捤㈸挴㤱㙦戰晦㐰㙦㍥昵㌲㕦挵㤱㍡攴扤〳㥤散〵挴㤰㈶㥣㐵㝢㔵㌵ㄱ㠹昶散昸㠰㝥愰ㄱ敢搹捤㈸㈹㥢ぢ㍣捦㈶㘳㤱㈹㤷敢㌶昹㜷愶ㄵ〷㤷㕤摦㜲〰㠴晢ㄲ㤴㝤ぢ㈸晢㤶愰㈶㥣慢っち㑡㥥㝤〵㙢㜶攸挶敢㥥㕢㉦昳㠱㠱扢㍤挱㤱搸攲㤴扢㘹㑡㈵挶㔴㡦㉤㝦つ〶㕢㔴〵戱慢㤰愲㕣㍡ㄲㅦ㝣㕢㌰㑢昸㘷づ改㔶㠲㜸ㄱㅦ愹昵㐱昴㔶㤴㍢ㄱ㄰㌸㤲㙥愷㌷㉦㙥扦〰㡣昶捡㤱敡㌹㉣〲㝦㘰㐶挴搳戹㕤㜲慥昹㙥っ敡㤱㘲ㄷ摣㜸㍥〲挹〱㤰㤵挳敤摤㐲搵㑣愳改戶㑥㜸㘷㝦㔱㤷㤲戸户扦㍣慢㌵敥摦愶㔸敢㤳㡣ㅡ搹愹㤲攸㤵㙤挶戸㤷ㄴ㡤㈹㙡㍢搵㌵㘶㥥搳戴戳敥㤴㈱㙦㐰㉤〹捦ㄸ搶攳挲㈸〸昱㤲㍢愰愱攸慤捦㘷㡦㑣慣㠶ㄶ㐰㠵㕡㑡攳㈶㤳㘰攰㈵㕣㌸㘹愸㑡昲㠴晤㝤㈰挹㕥㘹挵㕤㈵昶慤㈳㐹挹㑣戳㜹挵㠷㡤㔰户挳挶ㅥ搹搲㤸㥢搶㉦戲㍢㠷搵晤㝡㜹㌳ㅢ㌱搹㠶っ㠸攴㜸㠱戱つ戱戹㌲戱㔴摡㘶㤳㕣敡㌶扡捣愷换捡昶㠵〲换㜱㘳㕥㙤㡡ㄱ搶戱攳㡦㐸㠳昶㔹㔱攴愸攵捣慣㐶㔰攸㌱攵㜸㤲㤳つ㙥㌹㔷改㤴挲昵〵㠸摤㈴户㔴㡦ㄱ搴㙤㜷挰㜳挱摥愱づ㔶㐴〷㑤㘸㥢㔱㠲㤶㜲ㄸ户㝢ㄲ摣㍢㐳㔲ㄴ㠲搴㤱昴摡㌹昳㤵㝦㘱晡挱㌹㈳捤㈴㥢㠸㠱慥ㅣ摢〱挴捤挶㈴戹㡢㡥愴愱㜲㉤搹㐴㘸㑤愴㌸ㅡㄸ㤳㌴昸挲ㄸ昷㜷ㄸ挵㍡挸㙤搳挴敤戶搸㠵㌶㙤㙥ㅤ㜰㉥昹昵㘶慢愱㐴ㄵ愷戲㕡㌴昲㥥愰㤷㕣晣搳扢㈹㘷㕤㤲㐵戹㠴㠳ㄴ愷㑣㈲つ㙦㜵㕢ㅦ㐲㜳ㄱ㜲攸㐳换㌶㠶ㅥ㜳㥣㜲ㄲち敢扢愱㐰敢昰㜰攷敡㠲㕣㥢㠳㐸敢㐳㔱㤶㉤攲㈶㕥㍢㝥㉣扢㉤㔳㙤㌱㔸っ㘸戱㘷㔰ぢ慥㐶敤〹ㅡ㘱㥥㕡攰㤵㑡㌰㐶㠶摣ㅤ散挴戸㥤挴㜵㙦扦㈰㡦挶敤㜳㠹昱㘱㌲扡换㌳㤰㠱㔵挵㐶愲戹㕤攸搸摣㈶攳扥戴扢慤て〳㤸っ〰搳愰㐵㑤㙤攰捣㈲扦戳㠱挳㔰㘴㑥㙣㌴ㅢ㐶㘵㠴昲〸摣昵㈰ㅡ㜶ㄳ㡦搱㉢〱㤴㔰㝣㔴慥㠴愵户ㄲ愷㍤ㅣ㠰㠲昰㔸て㜲挹㡥㜱昱挵㍦摥㠳㥥㘹㌴㘸敥挲㍢户㈷愸㡡㑢ㅢ摡ㅣ㍤摡㜳ㅤ㑢收㐴晢敥扥㥥㠲攴㥡攰改昹敡㠲ㅤ搷搷㤷攳㉤㝤㘵㙢㔸㤶㈸晥ㄷ扣ㄱ摢扥㥤㌶昳愸捦㉢愸㥢㕣晢捡つ㍦戸改换戸㡡ㄱ敦晢搱㡡戵挶挶㌸挸㡡昱㈷晣㤳㔴㌰㡡扦㐰㡦扢ㄹ㌶㍢攸戸㐷搸㡦愴㡡㜵ㅥ扦㘹敤㑣攱㜷づ慦挰㝥㙦摦ㄹ㈰慦ㅣ敤攱ㄵㄱ〶晢捣攲慦扤㘹捣㘲晥ㅣ愴㈵挳㠰攰改昵㤰㠲㘱晥って㈴㍡㘸〰挲㔹ぢ㠴㈰摦扢昰㍢㠷㝣㈲搰㤳㑢ㅥ扣ㄲ昲昷㐳愹㜴㔷㙦扢慤晥ち㥢摡晣㑦㄰㐳挸〴㥡戴昷愵昹搳㙥㌲㍤㤱㤰㠹㈱搹搷ㄵ晣收っ昶㡦㥤㝦昱ぢ扥㝦挳㘳攷㘵㔰㤸㐹㉣㌳㠴搷敥㐷扥㙤ㄸㄴ晡っ㠳〷㔰㉣㠶挱㤳㙣挳挸扤㌶っㄲ捦挷ㄲ㄰㍢ㅢ〶㡣攷攵㤸㝦㤹昰㙡挶㤹挱㜳搷㌱㡦㕥戱〵㕣戴㔵ㄱ㘲昸㔰㔵搱ㅣ晣㔰㜷昵愳㤷散搰昶㡥ぢ晥㘲愸愰挲挲ㄵ摣摣㤶㈶㙣㜱昷戶㈵搲㘸ㅢて㐵敡㔹摦昷愲散敥扥㍡㈸愵㤳㜶搹㥢㘵戳昴〶晣㈳㈶㑦ぢ挶愷㡦晥昸攲㙦㥥㝦昹ㅣ㙦愸㈵扣㕡㘴㐸㜸㤸㌰㍤㉤〸〴㜲㌳㤷㐳敥攴㠷㌸㤷昱㐱㤲扢搱㔴戳㜶㈸戶㑦㘴㜹㘹㔶㌳㕥㠶㌱㌵昳敤〵挳ㄲ㜷ㅤ戴㘱㔹敤㜱㜲捡㠷㑣攲ㄸ慣㘶〶㉥㥥扣㌴㔴㘸づ㔴㕢㐳摡㤸挵㥦㐰昱扣捥㠱㜴摢㠶㍣㙢㌲㤹收㡦㔳捤愶ㄱ㠶㜱〶攷て㝤㠰㌴愷㠱㑢愵ㄴ㘲づ攴㤰散昱㠵㤷〰㐴㑡㉤㈳㔳慣〲攴㐴搳㝡挳扡昴〲散ぢ〱搵扥攸㌷攴㐷㉢㔸㐵㔰㌱昵挰て㝢㡥攵愱㍦㔵㑤っ捦捡㐹㘴〵ㄹ㌹戲㄰挱㜸慤㘰慦㈱㤳愶攲㈹攴㜶敤㠴攲㑢㈶㍤ㅤ㙣搳ㅢ扢攸搱挳㔶昱捥晢㉤摣昶㠰㥥㈹㠹挲昰てㄳ㡤㘳愸挴攵㜴搵㡡㐶ㄱㅥ搴搹㜶愳昱愴〸㍡换㍦㡥戳㈸〲㝥晣㌲㠸攵搳㥤慥敦散㉤愱㡥昳挷㌰㐱晥挰晥扡㌷㘷㘳攳慤摣㌱㤰戰扢慡㔵搶搷挱慦愳〹㈷㙤㤸㔶㈷㉢捦㈶攳搲改捥ㅡ改搷晦㡣㔸换捥㝡㡡慤ㄹ扡敥搲晦ㅦ〳㘲㐷晤㙦㌲摥㈶㈴㝢㍡挹昰愱挸愸挹㡥㠱ㅡ慥〸晣搹〸搹挸㜱搸㤲㉣挳摣㍡户㡣て㔵㜵戱㐸㜰㜸扢㐶㝢慦㐳戴摢搲戶ㅤㅦ㈸〰捦㜲㐸慦㐲〴つ㙣捦㐱昷㥦㘹㑢捦〲㝤昴戲㕢て㠳㈸㜰攲愹㘵〴㝡愷昸慤㤹〳㥢㘷挶晣㕥慦㔰扢て㉢㌱昱〹戴㔹扣〲㠱晤愴㡡摦㥣昸㈳愳〹扢㡢㕥昰慢愳㐳㤹㤰ㄲ㜵㐳㜴㠷昳㤱㤶摤挴㠷慡㔷攰摦㡣㠹摡ㄳ慡㑥㝢㤹㝢敦㘴㜰攱㜰㉢敢〹昸㠰㔴戳㡡㠰㤸㑣攱㤹㡦㜳㔵㝢搷愰扢㙥㌲户㠸㌵㠷昳戳㔵㡡晦〶㡡敥敥㉤摤っ挳㜷昲晢㘳敤ㄱ晤㄰㜲扢㜷挸戲愷㈳攰昰攴戳㙤㍡扥愶㥢㜰㤷敤㈲搶晤ㅣ㥡㥡ㅦ㈶挰㡦㘵㈷ㄹ㍥㤸昴敡㜱ㄳ㥡晦㡡㈹㤱昵㤱㌷㑡㜵㠰挱晣晣㥤敤昸搹愴㔷㐷晡㔷散㈱昹㌱改㉣㄰㉣戶㐲〷换戳愹㘰搷戲㔸ㅥ㑢挸挳ㄵ昳㥦昱〶慥㜱㝢慤㑣㌹㝡愰捣㜲〱搲㘴昲攸㈱愳晦㌶㉡户㐷㝦〳搸挱愳晦收戶愳愷搱㈰㈳捡昶㝦㈸㔵㍡㤶㡦㘲㉢㈰搸㈰昸ㄴ挰愱㔴昷ㅣ愴㌸愵㡣㉡改㐰挴捦捥㈱㡦昴扦挹敦㕦㥦晢攵㝦㌳晤攱㥣㈹〲ㄴ㐵摤戳愰〰㤵㔹晣㔳㜶ㄶ㌱戰㠳㘷昱㡦摢捤攲㄰㘵㉢㐷㘲㙤〲㑣㡥㤸捦攱㔷晦慣㙣㘰愵搶㉤愹㜵㠸〴愳㠷挶摡㈲㜸㥥攰搳〴㥦㈱昸㉣挱攷〰㈶ぢ㠷㐸㐳愹昸〲㤱㉦ㄲ㝣㥥攰㈵㠲㉦㄰扣っ㠰㡡㈴慢㔴晣㈲㤱㕦㈲昸㌲挱㔷〸扥㑡昰㌵〰㔴㑣㔷扢挸〵捥昹戸㐸散㌵㕥挶㘴慦㈵敤ㄲ㉥㘹㉤㕤昶ㄲ㕦昰㥥㤰㔶㠹ㄷ㝦愰㡡㈹つ㜹捦挰㙣愵〴㕦㔸㐸㍣㜱㐶㈱㠹㝣㠱攱㐴愰㤸㘴㔰㉥愴ㄹ愷㤵晦晤愷ㅤ〷ㄱち㤰挰㤵扡㌲ㄹ㔹㉡㐷㘹攵搳昸㉡㑣敡愰㘷㥤㝥㥤㔶㈶挳㑢攵㌰慤晣晢搳挷摢㤵㔳晥㑥攴ㅡ㤹㉦挷昶㤶搳㐸收ぢ㜱ㅥ昲㡢づ昵昹戸愳搱㤴攵ㄲ挰㙥㡡㐶㥦挰㤵㤴㄰摦㘸㉦攲㝥ㄵ㉥愲㐰散敢㍦搵㜰〹昷慥收敤搸挶㈷搸㥢〸㜹㠷㤶㍣戱㜱挹戹ㄲ〲㌱收㕣㡡㜰挶㙢散㈹ㄶ㠱㜹㌲慡搷㜷㠷搰㐰㡥㈹摢㔹㡦㌴㔴㔷攰㑤㤶攱搴㤹㠴㜷㐶捤㡤㤴戲挶㡢ㅤ㥥戱扥づ攲挰㐳〴挸㑣㐵㠷㠲㡥昲挱愴昴㈰愹㑢摦〰㌸㤸晥㉤㡣愹㑤㜱搱ㄴ捣㘶摡㕦㤶㔳慣㙦戱挱户〱㐶攰ㅦ㌶ㄳ㍥敢敡户㐸㈹昴挱挱收㉦㑦户改户昹㠸㔹㜶㝤㠴㝦ㅥㅦ搵㙦戱搳ㄱ晣㐵㤱愲搸敡愳㠵てっ搷ㄷ昹愸㠸慥攴㘷ㅤ㤳㜹〳晤㜰晤㍡㘶㈳㝢ㄴ捤㘶㔲搶㜲扡收ㅡ晡攷㍢㘸㠵㔷㑣㑡㕦㐱㍢〹晡㤸愰㈹㡦〵慤ㄲ㌴慦㌱㔴㑣㑡㘸㐱㌷ㄲ昴㠳㠲愶捣ㄶ㜴㍤㐱㍦㈴㘸㡡㙥㐱慦㈶㘸㍤㤲ㄷ㔳戴㥤愰昵㐸㈸摥愵昶㜳〹㕡㡦攴愵ㄴ㕤㑢搰㝡㈴㔴〱㔲晢ㄳ〹㕡㡦㠴㑡㐱搰ㅦ㑦搰㝡㈴搴つ㠲㝥㌶㐱敢㤱㔰㕢〸晡㤹〴慤㐷㐲晤㈱攸愷ㄳ戴ㅥ〹㌵㡡愰㍦㤶愰昵㐸愸㘳〴晤搱〴慤㐷㐲慤㈳攸愷ㄲ戴㡣愴㐸㈶摦昵㙥㈳㉤㠷戴挳㝥㠸愶㈶㜷〰㕦㘸晤㠸㑦㠲攲㤳ぢ㤰㈶㔳㡡昰搴㠵ㅤ晦㌳㍥㔵户扦</t>
  </si>
  <si>
    <t>㜸〱敤㕣摤㙦ㅣ㔷ㄵ摦㔹㝢搷㍢㙢㍢〹㐹㥡㌶愵ㅦ㉥㙤愱挵搱㌶㐹ㅢ摡㠰搲搴ㅦ昹㈲㑥㘳㘲㈷攵愳敤㜶扣㝢挷㥥㘶㘷挶捣捣㍡㜱ぢ戴㤴㔲扥挴〳攲ㅢ㈱㈴〴㍣〰ㄲ㠸ㄷ㄰〸晥〳㐰㍣昱㠶〴㉦扣㠰㔰㈴㕥㤰㜸㈸扦摦戹㌳扢戳扢摥戱扢㙤挱㐵扥㠹㡦敦㥣晢㌱昷摥㜳敥㌹攷㥥㜳挷㌹㈳㤷换扤㡡挴摦㑣挳捣摣戶戰ㅥ㐶捡慤捣昸㡤㠶慡㐵㡥敦㠵㤵愹㈰戰搶攷㥣㌰ㅡ㐲㠵㘲搵㐱㜹㔸愸㠶捥㜳慡㔴㕤㔳㐱㠸㑡㠵㕣慥㔴㌲昳㈸㘷㈷晣搹㤳㍣㤸㙣㌵㌶っ㜰㘹㘶晡攲搲戳攸㜵㈱昲〳㜵㘸攲㡡㙥㝢攲攱捡㠳㤵攳敦㌹㕣㌹㝣㘸㘲愶搹㠸㥡㠱㍡攱愹㘶ㄴ㔸㡤㐳ㄳ昳捤愵㠶㔳㍢慦搶ㄷ晤慢捡㍢愱㤶づ㍦戸㘴㍤昴挸㤱㠷㡥ㅤ戳㡦ㅦ㝦㘴っ㉦捥捤捤㑣捦〷捡づ摦㤰ㅥぢㅣ敥㐳戳慡收㜰㕥㑡〵㡥户㕣㤹㤹挶晦搴搸昱昴㜰㘵㘱㐵愹㠸㉦㔶㠱昲㙡㉡㌴搱㜰搴㥤ち挳愶扢捡㠵㌳摤搳㤸㘶捤ち愳㠲㍢愳ㅡつ搳㑤㝡㉤戹ㄷ戱㙥つ㙢㝤捣㕤㔰㕥攸㐴捥㥡ㄳ慤ㄷ摤㐵㜴㔴ㅦ㜷㉦㠷敡㤲攵㉤慢挷㉤㔷ㄵ摣㌳㑤愷㍥慣㔳㙥攸㕤㐹ㄷ改㠱挹攴㉢㔳愱㍢戳㘲〵㌲愲㤰换㤲㔱昷㜴㔰敢慣㝢㜷晦㝥㌹㜴㜹〳晢扣户㝦㍤㤴㕣戱㠲㔶捤挹晥㌵攳挹㜷㡥攰㠱晥昵㔳㙢搴搹收晥晥㙤㘴㈹㍢㙢ㅢ愳㌱㙦换㡡㘲㌲㘶㤱㘰㠴愰㐴㐰〲㥡㘵㠲㔱㠲㌱〰㘳昸㥦搸㈱改㠶㉣捡㔷慤㝣㜵㈹㕦慤攵慢昵㝣㔵攵慢㜶扥扡㥣慦慥攴慢㑥扥晡㙣扥㝡ㄵ㜵㤲㔴ㅡㄹ挹挷愹昲㔷攷愵ㄳ晦㝥搷昹敦摦昶昲㉢晦㝥晦搷晦㌵戶ぢ㤵㍥㄰て㙡㌶戰慥㠱搵摡㍣㝣戴㠲ㅤ戱㤵㍤㠱㉤㘱ㅦ戳ㅦ戶㡦ㅣ愹ㅦ㍢㙣㍤㘸ㄵ㌸慤っ攲㜷㌰捡ㅥ搴ㅤ戳㥦㜰扣扡㝦㑤㘸㜷摢戴ㄵ慡昶挲㑤挶㘵搳㝥搳慢㠷㙦摦戸㜰㈱戲㈲㜵㙢㜷㔹扢㤳㥥㘶ぢ搸㔶㉡㤴昷摤搱摤散㡡搵㘸慡愹敢㡥㉥扥扤慢搸㥤て晣愵晥愵愷〳昵搱㔶㘹捦㠸愶㈰搰搶愴敦㥥㔹敡㈲㍤慥㠹㤹ㄵ㍦㔴㥥っ㙦搲㥤㜷㙡㔷㔵戰愰㈸づ㔵㕤愶㝡ㄳ㡢攲㕤㍦㜹搱挳㐴戱㕢敢敦㐸㘳敤㔳搷㈳㙣㘶㔵挷㜸㔷㔵㄰慤㉦㕡㑢つ㜵愰愳㡡㝥㈷ちづ㜶愰㑦晢戵㘶㌸攳㝢㔱攰㌷㍡㑢愶敡㙢ㄶ㈴㑤晤㠲㕦㔷挳挳㌹ㄱち㄰戶㐳㐳㠶㤱㝢㜷晦扤㈰㠴㐸㤱㤸ㅢ昹㤶㑥戶慢㕣挲散㌰㡢㠶㈲㑦收敦搹愴㌳㡥㔷㘴㑣挶づ㑣捤㠹扡㠳㉦扤㙦㤳㙥㕢㤴㝢㜳㉢攷昳晢攲搹㥦㕡㔳㕥㜴搶昲敡つㄵ㘴㙡㍥㠳㈳㌲㜷〳ㄴ㙥㐰㈰昴㕤㍤慡㌹攳扡戱㕥戸收搴愳㤵攲㡡㜲㤶㔷㈲攰愰ㅤ㑢㈵㉥㙤㑦㌲摦〶㤴戹㤷㘰ㅦ㐰戹㥣㉢敥㘷愵㘲ㄹ㈹㔷愰㜴捡搸换ㅤ㠲㥣敤㍡昶昲㤸㝤摡㘹㐴㑡ぢ攵摤㌶㈸愲戵㥡㤰㙦㥣㉣ㅡ㔸㌵慤㌰昶摢㌳攰㔲换昱愲昵昶扥敤搹㈵㥡㠹㜶㘴挱戶㤳〵ㄴ〵㥤昲㈰㘳慦㠱㘹扡愴㐱㜶攵ㄴㄳ㜱ㅢ㘴㘸㜶昴摣挹㘴慣㥦㈱㈳㔰㍦捤㠴慣㝤戸扦㡣㈰戳昷㌲㈹ㅢ昵摤㡦㍢搲㙣㈳㍢㕥㑢戳㥢戰㜰收〱㠲㥢〹㙥㈱㌸〸㘰晣ㄵㄲ㡥㔲づ昹捥㘴扥ㅤ捦收㙤〴户〳㐰㍥㤹㤴㌹戱愸愲つ戵ㄵ㍢㤲昵挶㘱㈷㡢㔱慣㐵ㄱ㉤攳㤶㥤㌹敥ち愱㘳慢㜳㝢攸摡㘱搱戱敦散捦㥢改改㤰㈳㌳慡愶攷扡㐹搵昴㐲戰敡㠰㝡敢㑥㌴㌵㈷〸敥〲搰㡡㠵挶敥搶慣㜹㥡㤳㙦〹㤳㐸ㅢ㐲〳㉡昷㤸㠹㘹晥㘷〸戸㥥愳换㡥晤㑣㔳㜰搲㝥换摢捦㠷晡敦敤㤸攸㕤㍡㜳㐷攷搰㑦昴ㅡ㉤攸㜷㘰㝢ㄹ㝦敡慢㕦敥㐱戱㜹㉦挱㍢〱扡昴ぢ㑦摥慦搵㑢㈰㈶戱㥢愲摣㕥㝡㕣挴挲㕤㕣㕦㔵愲㝤挶散㐵㉢㔸㔶ㄱ扣ㄷ攷㘶㘱〷晢㐱愰ㅡ㌸搰搶〵挱戳换捤㥤挸昰㜴攰扢挴敦搸挷攱㕢㐲㌱って攷㠷㜲㕤昶㜱㠶㥤㤹昲㌷愵㌸㠷晡昷挱晥㐲㈲搵愸㤳扤搸㉥晢㙣戹㈳㐹〶㤰㈴昷㘱㔹捤晢〱㈰㈵㡣㍦昶㤵㈸㤳慣㜶㐸慡㜵㕡慢昴敥㘵㥣㑣扡晣㠷㍤㜲㘴㔴㍢㙢愷攱㍢〸挷摤〵挷㙤〹㡢㔱㜷㕥〵㌵昸ㄵ㥣㠶㉡㙢㤷㉣㐵捤㡥慣㜸㡢挸㡡愱愱㥥戳㜴㠶㙦㑤昸愴㑢㑡㘴敥昶捣挲㡣㜳㜸㥢愹攸㠲愴㔰挹㜰ぢ戵㈴㄰㌹㡦㜵㜷㐴捣〰㈲愶㠲㠵㌳ㅦ㈰㌸㑣㜰〴愰昰㝢㐸㥡慤㉥㍣挳㘰㈳㙢㜴㘷㔷慢戹ㄲ挹㈰敥挱摦昵ㄵ㔶て昱㌵挷〸摥〳搰㘵晥搰昹㤸挱㠸㐲昲ㄴ㈳搲㕡㌲敤㉢㡥扡㐶ㅥ搸㘵㈳愸㌴搳っ㈳摦㘵㔴㘹摣㥥昵ㅦ昷愳㔹㈷㕣㐵ㄴ㙡㥦ㅤ㘷㥥㔸㔱ㅥ戸㉢㠰敤搳㠵昳㔷㔷㔵摤戴ㄷ晣㈶㐴摢戹搹敤㜰㈸挷晣㘰㑢捡戹㍣㙦㈰つ㜶㌶㐶ㄷ㠶㥣㠸攱㙢愵㈷㜶㑢㥥㙦ㅥ晡㜶户㔷㜴搱㠹ㅡ㙡搴搶㥢㡥昹㤲㡤㔵㐴搴愰㍥㘲㉦慥〴㑡捤㡥摢㘷〲愷摥㜰㍣㐵㘲挰挶㘴愰㙥㑥㉤㈳㐲㌰敦㌳晥攷㝢攳昶㘲㘰㜹攱慡挵㘰攲晡摥㡥㈷〹㠹ㄴ散㘹挷ぢ昱ㅡ愱㈲昳扢敤㠵ㄵ晦ㅡ㈲戵㑤搷㍢㘳慤㠶摢㠲㉡㘴㝡㥤㠴㌴㐶摥挸攷㡤㔲扥㌴㈸㝤㜸㈰捦攵㡥攲㘷㤸㐰㘸㤵㉢搰㕦㥥愱扤㘹搷挷昱ㄹ摡改ㅣ搳ㄸ㈲㐷㉤攴㔰愶ㄴ收㑥㌵ㅦ㘱㥢攳〰㘷捦㕣㍥搷㡥捡扤㡥㔸㜵㠱晥晤っ〹㉦㑣搱ち㠱搰㍢户㑢㌳ち㜱攴ㅢ散㍦搰㥢㑦摤捣㔷戶愵づ㜹㙦㔷㍢㝢ㅡ㌱愴㌱㝢捥㕡㔲つ㐴愲㕤㉢摡愵ㅦ㘸挴扡㔶㈳㡣换㘶㝣搷戵挸㔸㘴捡㠵㥡㐵晥㥤㙡㐶晥〵挷㌳㙤〰攱扥ㄸ㘵㕤〷捡扡㉥愸㌱晢ㄲ㠳㠲㤲㘷㕦晥戲ㄵ㌸搱㡡敢搴㑡㝣㘰攰㙥㕢㜰㈴戶㌸攵㙥㤲ㄲ㠹㌱搱㘵换㕦㠶挱ㄶ㔶㐰散ち愴㈸㤷㡥挴〷摦收㡤㈲晥ㄹ〳扡㤵㈰㕥挴㐷㙡扥て扤ㄵ攴㑥〴〴㡥愴ㅢ挹捤㡢ㅢ㉦〰愳扤㜲愴㝡〶㡢挰ㅦ㤸ㄲ昱㜴㙥ㄷ敤换㥥ㄳ㠱㝡愴搸㘹㈷㥡つ㐱㜲〰㘴攵㜰㝢慢㔰㌵搵㘸戲愵ㄳ敥散㉤敡㔰ㄲ㜷昴㤶愷戵挶㍤ㅢㄴ㙢㝤㤲㔲㈳㥢㔵ㄲ扤戲挱ㄸ户㤳愲㌱㐴㙤㈷扡挶挸㜲㥡戶搷㥤㌲攴㜵愸㈵攱㤹㥣㜹㐲ㄸ〵㈱㕥㜲〷㌴ㄴ扤昵搹散㤱㡡搵搰〲㈸㔳㑢㘹摣㜸ㅣっ㍣㠷ぢ㈷㜵㔵㡥㥦戰扦㜷挵搹㡢捤愸愳挴扡扥㉦㉥㤹㙡㌴㉥㝡戰ㄱ㙡㔶㔰摦㈶㕢ㅡ㜳搳晡㐵㜶攷愰扡㕦㉦㙦㙡㈳挶摢㤰〱㤱っ㉦㌰戶㈱㌶㔷㉡㤶㑡摢㙣㥣㑢摤㐲㤷昸㜴㐱㔹㥥㔰㘰㈱慡捦慡㌵㌱挲摡㜶晣㍥㘹搰㍡㉢㡡ㅣ㌵敤愹愵㄰ち㍤愲ㅣ㡦㜳戲挱㑤晢ㄲ㥤㔲戸扥〰戱ㅢ攷收㙢ㄱ㠲扡慤づ㜸㉥搸㍥搴挱㡡攸愰〹㙤㌳㑡搰㘲〶攳㜶㑥㠲㝢㘷㐰㡡㐲㤰摡㤲晥㜱搲昸搶㌷㤹㝥㜸㌲㤷㘴攲㑤挴㐰㔷㠶敤〰攲愶㘳㤲摣㐵晢㤲㔰戹㤶㙣㈲戴挶ㄲㅣつ㡣㜱ㅡ㝣㐱㠴晢㍢㡣㘲敤收戶㘹攰㜶㕢攴㐰㥢㌶搶㜷搹攷扣㕡愳㔹㔷愲㡡ㄳ㔹㉤ㅡ㜹㕢搰㑢㉥晥改摤㤴戱㉥昱愲㥣挳㐱㡡㔳㈶㤱〶户扡捤㐷搱㕣㠴ㅣ晡搰戲㡤愱挷っ愷㥣㠴挲㝡㙥㈸搰㍡摣摢扥扡㈰搷收㈰搲㝡㔰㤴㘵㜳戸㠹搷㡡ㅦ换㙥㑢㔵㥢昳攷㝣㕡散㈹搴㔹㐷愳戶〵㡤㌰㑦㉤昰㡡㐵ㄸ㈳〳敥づ㜶㤲扢ㄱ挷㜵㙦扣㈰㡦戹ㅢ㈷㘳攳挳㘰㜴㤷㘷愰ㅣ㔶ㄵㅢ㠹收㜶扥㙤㜳ㅢ㡣晢搲敥㌶ㅦ〳㌰ㄸ〰愶㐱㡢㥡摡挰㤹㐶㝥㜳〳㠷愱挸㡣搸㘸㍡㡣捡〸攵㍥戸敢㐱㌴散㈶ㅥ愳ㄷ㝤㈸愱㘸扦㕣〹㑢㙥㈵㑥扡㌸〰昹挱㠱㉥攴扣ㄵ攱攲㡢㜷戰ぢ㍤㔵慦搳摣㠵㜷㙥㕢㔰ㄵ㤷㌶戴㌹扡扦敢㍡㤶捣㠹昶摤摤㕤〵昱㌵挱愳戳㤵戳㔶㔴㕢㔹㠸搶昵㤵慤㐱㔹愲昰ㅢ㜸㈳㌶㝣㍢㙤收㘱㡦㔷㔰搷戸昶攵慢㥥㝦捤㤳㜱ㄵ㐲摥昷愳ㄵ㙢㡥㡣㜰㤰攵摣慢昸㈷㈹㥦㉢晣ㅡ㍤㙥㘵搸散愰敤ㅥ㘱㍦㤲捡收㈹晣愶戵㌳㠱摦ㄹ扣〲晢扤㜵㘷㠰扣戲扦㡢㔷㐴ㄸ散㌰㡢户晣㠶㌱㡢昱㉢㤰㤶っ〳㠲㈷搷㐳昲㌹攳㤷㜸㈰搱㐱〳㄰捥㍣㑢〸昲摤㠵摦ㄹ攴ㄳ㠱ㅥ㕦昲攰㤵㤰晦ㅦ㑡㈵扢㝡挳㙤昵㕦搸搴挶㉦㐰っ㈱ㄳ㘸搲摡㤷挶捦㍢挹㜴㍥㈶ㄳ㐳戲慦㈹昸捤ㄹ散ㅣ㍢摦昴ぢ扥晦挳㘳攷〵㔰㤸㐹㉣㌳㠴搷敥㐱扥㘵ㄸ攴㝢っ㠳㝢㔱㉣㠶挱攳㙣挳挸扤㌶っ㘲捦挷㍣㄰㥢ㅢ〶㡣攷㘵㤸㝦愹昰㙡捡㤹挱㜳搷〱㤷㕥戱戳戸㘸慢㐲挴昰愱慡挲ㄹ昸愱㙥敥㐵捦㕢㠱攵ㅥㄴ晣㤹㐰㐱㠵〵㡢戸戹㉤㑤搸攲搶つ㑢愴搱〶ㅥ㡡挴戳扥攳㐵搹摡㝤㜵㔰㑡㈷敤戲㌷㑡㐶昱㜵昸㐷っ㥥ㄶ㜲捦敦晦挹㤹扦㍣昷昲㐹摥㔰㡢㜹戵挰㤰昰㈰㘱㝡㕡㄰〸攴愶㉥㠷摣挴て㜱㉥攰㠳㈴㘷戵愱愶慤㐰㙣㥦搰㜴㤳慣㘶扣ㄴ㘳㙡收摢づ㠶㈵敥㍡㘸挳戲搲攵攴㤴て㤹挴㌱㔸㐹つ㕣㍣㜹㐹愸搰攸慢戶〶戴㌱ぢ㍦㠵攲㜹㡤〳改戴つ㜹搶㘴㌲㡣㥦㈴㥡㑤㈳㜲戹㘳㌸㝦攸〳愴㌱〹㕣㈲愵㄰㜳㈰㠷愴㡦㉦扣〴㈰㔲㙡〱㤹㐲〵㈰㈳㥡搶ㅤ搶愵ㄷ㘰㐷〸愸搶㐵扦〱㍦㕡挱㉡㠲㡡㠹〷㝥搰㜳㉣て晤㠹㙡㘲㜸㔶㑥㈲㡢挸挸㤱㠵〸挶㙢〵㝢ㄹ㤹㈴ㄵ㡥㈰户㘵㈷ㄴ㕦㌲敥敡㘰㥢摥搸〵㤷ㅥ戶戲㝢捡㙢攲戶〷昴㑣㔱ㄴ㠶户㤷㘸ㅣ㐳㈵㉥愷慢㤶㌵㡡㜰户捥戶ㅡ㡤挶㐵搰㔹摥㐱㥣㐵ㄱ昰攳㤷㐱㉣㥦㙣㜷㝤㔳㜷〹㜵㥣㌷㠲〹昲〷昶搷ㅤㄹㅢㅢ㙦攵㡥㠱㠴摤㔲慤㤲扥づ㝥〵㑤㌸改㥣㘱戶戳昲㙣㌰㉥㥤散慣愱㕥晤捦㠸戵散慣㈷搸㥡愱敢づ晤晦㈱㈰㌶搵晦〶攳㙤㐲戲て挷ㄹ㍥ㄴㄸ㌵搹㌴㔰挳ㄵ㠱㍦ㅢ㈱ㅢ㌹づ㥢㤲㘵㤸㕢攷ㄶ昰愱慡㉥ㄶ〹づ㙦搷㜰昷㜵㠸㔶㕢摡戶愳㝤〵攰㜱づ改〷㄰㐱㝤摢㜳搰扤㘷摡攲㤳㐰敦扦攰搴〲㍦昴敤㘸㘲〱㠱摥〹㝥㙢㘶挳收㤹㌲扥搷㉤搴敥挶㑡㡣㍤㡤㌶㜳ㄷ㈱戰ㅦ㔷搱ㅢㄳ㝦㘴㌴㘱㙢搱ぢ㝥㜵戴㈷ㄵ㔲愲㙥〸摦㘶㝦愰㘹㌵昰愱敡㐵昸㌷㈳愲戶㠵慡搳㕥收敥㍢ㄹ㕣㌸摣捡㍡てㅦ㤰㙡㔴㄰㄰㤳㈹㝣攴㈹慥㙡昷ㅡ㜴搶㡤攷ㄶ戲收㘰㝥戶㜲攱扢愰攸搶摥搲挹㌰㝣㈷扦㍦搶ㅥ搱㐷㤱摢扡㐳㤶㍤敤〳㠷挷㥦㙤搳昱㌵搹㠰扢㙣ぢ戱敥㘷搰搴㜸㡣〰㍦愶ㄵ㘷昸㘰搰慢挷㑤㘸㝣〷㔳㈲敢㈳㥦㉢搶〰晡昳昳户㌷攲㘷㠳㕥ㅤ改㕦戱㠷昸挷愰戳㐰戰搸ち㙤㉣捦愶㠲㕤㑥㘳㜹㉣㈱て㤷㡤㙦攰つ㕣攳搶㕡ㄹ㜲昴㐰㤹改〰㈴挹攰搱㐳㐶晦㌵㔴㙥㡤晥㉡戰晤㐷晦㤵つ㐷㑦愳㐱㐶㤴敥㝦㑦愲㜴㑣て挵愶㑦戰㑡昰㔱㠰㍤㠹敥搹㑤㜱㑡ㄹ㔵搴㠱㠸㕦㥥㐴ㅥ改て昱敦㍦㥦晣摤㙦㤹晥㝥搲㄰〱㡡愲捥㔹㔰㠰捡㉣扥㤸㥥㐵〴㙣晦㔹㝣㘱愳㔹散愱㙣攵㐸捣㌵㠰昱㈱攳ㄹ晣敡㥤㤵〵慣搴扡㉥戵昶㤰㘰昴搰㤸敢〴捦ㄱ㍣㑦昰㌱㠲㡦ㄳ㝣〲㘰㍣扦㠷㌴㤴㡡㉦㄰昹㈲挱㈷〹㕥㈲昸ㄴ挱换〰愸㐸戲㑡挵㑦ㄳ昹ち挱㘷〸㍥㑢昰㌹㠲捦〳愰㘲戲摡〵㉥㜰挶挷㐵㘲慦昱㌲㈶㝢㉤㙡㤷㜰㔱㙢改㤲ㅢ晢㠲户㠵戴㡡扤昸㝤㔵㑣㜱挰㝢〶㐶㌳㈱昸搹戳戱㈷㉥㤷㡦㈳㕦㘰㌸ㄱ㈸〶ㄹ㤴ぢ㘹㐴㐹攵㥦晤扣敤㈰㐲〱ㄲ戸㔲㔷㈶㈳㑢攵㌰愹㝣ㄴ㕦㠵㐹ㅤ昴慣搳㥦㤳捡㘴㜸愹ㅣ㈴㤵晦㜶昴㘰慢㜲挲摦戱㕣㈳昳㘵搸摥㜲ㅡ㐹㝤㈱捥㐳㝥挱愶㍥ㅦ戵㌵㥡戲㕣〲搸つ搱攸㘳戸㤲ㄲ攰ㅢ敤㌹摣慦挲㐵ㄴ㠸㝤晤愷ㅡ捥攱摥搵慣ㄵ㔹昸〴㝢つ㈱敦挰㤴㈷㌶㉥摡ㄷ〳㈰㐶散㜳㈱捥㜸昵㙤挵㈲㌰㑦㠶昵晡㙥ㄲㅡ挸㌰㘵摢敢㤱㠴敡昲扣挹㌲㤸㍡㤳昰捥戰戱㥡㔰㌶昷㘲㥢㘷捣㉦㠱㌸昰㄰〱㌲㔳搶愱愰晤㝣㌰㈸㍤㐸敡攲㤷〱㜶㈷㝦ぢ㘳㘲㑤㕣㌴㜹愳㤱昴㤷收ㄴ昳慢㙣昰㌵㠰㈱昸㠷㡤㤸捦㍡晡㉤㔰ち扤慦扦昹换搳㙤昲㙤㍥㘲㤶ㅤㅦ攱㥦挲㐷昵敢散㜴〸㝦㔱愴㈰戶晡㜰晥扤㠳昵㐵㍥㉡愰㉢昹㔹挱㘴㕥㐷㍦㕣扦戶搹挸ㅥ㐵戳ㄹ㤴戵㥣慥戱㡣晥昹づ㕡攱㘵㠳搲㔷搰㜶㡣㍥㈰㘸捡㘳㐱慢ㄸ捤㙢っ㘵㠳ㄲ㕡搰昵ㄸ㝤㥦愰㈹戳〵㕤㡢搱昷ぢ㥡愲㕢搰㑢㌱㕡㡦攴挵〴㙤挵㘸㍤ㄲ㡡㜷愹晤㑣㡣搶㈳㜹㈹㐱㔷㘳戴ㅥ〹㔵㠰搴㝥㍡㐶敢㤱㔰㈹〸晡愹ㄸ慤㐷㐲摤㈰攸㈷㘳戴ㅥ〹戵㠵愰㍦ㄲ愳昵㐸愸㍦〴晤攱ㄸ慤㐷㐲㡤㈲攸て挵㘸㍤ㄲ敡ㄸ㐱㝦㌰㐶敢㤱㔰敢〸晡㠹ㄸ㉤㈳㈹㤰挹户扣摢㐸换〱敤戰ㅦ愱愹挱ㅤ挰ㄷ㥡㍦收㤳愰昸攴〰㈴挹㤰㈲㍣㜵㘰㐷晦〳换昹户㤸</t>
  </si>
  <si>
    <t>Best Case Grassland</t>
  </si>
  <si>
    <t>Best Case Forestland</t>
  </si>
  <si>
    <t>Global Min Substituted here</t>
  </si>
  <si>
    <t>(ha)</t>
  </si>
  <si>
    <t xml:space="preserve"> </t>
  </si>
  <si>
    <t>Forest or Grassland?</t>
  </si>
  <si>
    <t>F</t>
  </si>
  <si>
    <t>G</t>
  </si>
  <si>
    <t>Based on modeling work done by Tom Hertel and Wally Tyner, Purdue University</t>
  </si>
  <si>
    <t>5. Summary Statistics (normalized per 1000 gallons ethanol capacity)</t>
  </si>
  <si>
    <t>This is per MJ of capacity, not production</t>
  </si>
  <si>
    <t>Forestland Areal Emissions</t>
  </si>
  <si>
    <t>Forestland Total Emissions</t>
  </si>
  <si>
    <t>Pstureland Areal Emissions</t>
  </si>
  <si>
    <t>Size of Increment (gal)</t>
  </si>
  <si>
    <t>Grassland Weighted Average</t>
  </si>
  <si>
    <t>Forestland Weighted Average</t>
  </si>
  <si>
    <t>Forestland Share of Conversion</t>
  </si>
  <si>
    <t>Grassland Share of Conversion</t>
  </si>
  <si>
    <t>Pastureland Total Emissions</t>
  </si>
  <si>
    <t>Note - Forestland emission rate in China, India, Pakistan filled in with global average, same for pasture in SE Asia</t>
  </si>
  <si>
    <t>Model</t>
  </si>
  <si>
    <t>Baseline Year</t>
  </si>
  <si>
    <t>Starting Volume</t>
  </si>
  <si>
    <t>Ennding Volume</t>
  </si>
  <si>
    <t>Fuel</t>
  </si>
  <si>
    <t>Incremental Volume</t>
  </si>
  <si>
    <t>GTAP</t>
  </si>
  <si>
    <t>Corn Ethanol</t>
  </si>
  <si>
    <t>gallons ethanol</t>
  </si>
  <si>
    <t>Ethanol Yield prer Area (gal/ha)</t>
  </si>
  <si>
    <t>Fuel Yield per Crop (gal/kg)</t>
  </si>
  <si>
    <t>Crop yield per Area (kg /ha)</t>
  </si>
  <si>
    <t>Baseline</t>
  </si>
  <si>
    <t>After Shock</t>
  </si>
  <si>
    <t>Note for now we are using a default yields in lieu of the actual yield assumed in the model.</t>
  </si>
  <si>
    <t>There is in fact a crop yield increase due to the ethnaol shock</t>
  </si>
  <si>
    <t>From Forestland</t>
  </si>
  <si>
    <t>From Pastureland</t>
  </si>
  <si>
    <t>Land Converted Per Land Diverted (ha/ha)</t>
  </si>
  <si>
    <t>Forestland Area Converted</t>
  </si>
  <si>
    <t>Pastureland Area Converted</t>
  </si>
  <si>
    <t>0. Scenario Info</t>
  </si>
  <si>
    <r>
      <t>Avg Areal Emissions (Mg CO</t>
    </r>
    <r>
      <rPr>
        <b/>
        <vertAlign val="subscript"/>
        <sz val="10"/>
        <color indexed="8"/>
        <rFont val="Arial"/>
        <family val="2"/>
      </rPr>
      <t>2</t>
    </r>
    <r>
      <rPr>
        <b/>
        <sz val="10"/>
        <color indexed="8"/>
        <rFont val="Arial"/>
        <family val="2"/>
      </rPr>
      <t xml:space="preserve"> / ha)</t>
    </r>
  </si>
  <si>
    <r>
      <t>Emissions per unit fuel (g CO</t>
    </r>
    <r>
      <rPr>
        <b/>
        <vertAlign val="subscript"/>
        <sz val="10"/>
        <color indexed="8"/>
        <rFont val="Arial"/>
        <family val="2"/>
      </rPr>
      <t>2</t>
    </r>
    <r>
      <rPr>
        <b/>
        <sz val="10"/>
        <color indexed="8"/>
        <rFont val="Arial"/>
        <family val="2"/>
      </rPr>
      <t xml:space="preserve"> / MJ)</t>
    </r>
  </si>
  <si>
    <t>New Cropland</t>
  </si>
  <si>
    <t>Land Utilized for Production (ha / 1000 gal)</t>
  </si>
  <si>
    <t>Land Area Converted (ha / 1000 gal)</t>
  </si>
  <si>
    <r>
      <t>Total Emissions (Mg CO</t>
    </r>
    <r>
      <rPr>
        <b/>
        <vertAlign val="subscript"/>
        <sz val="10"/>
        <color indexed="8"/>
        <rFont val="Arial"/>
        <family val="2"/>
      </rPr>
      <t>2</t>
    </r>
    <r>
      <rPr>
        <b/>
        <sz val="10"/>
        <color indexed="8"/>
        <rFont val="Arial"/>
        <family val="2"/>
      </rPr>
      <t xml:space="preserve"> / 1000 gal)</t>
    </r>
  </si>
  <si>
    <t xml:space="preserve">New Cropland Area </t>
  </si>
  <si>
    <t>Negative area converted refers to additional land use of a given type</t>
  </si>
  <si>
    <t>Verification of Wgt Avg</t>
  </si>
  <si>
    <t>Global Avg Grassland Substituted Here</t>
  </si>
  <si>
    <t>Global Avg Forest Substituted here</t>
  </si>
  <si>
    <t>Off a little, maybe because of India, China Pakistan missing data on historic rate of conversion?</t>
  </si>
  <si>
    <t>㜸〱捤㔸㙦㙣㈳㐷ㄵ摦㔹㝢ㅤ慦攳摣㤹扢敢晤挹戵㜷愶㍡愴㍢㜲㜵㤳换攵晥㜲敡挵㜶㥣愴昵㕤搲戳㤳㔰㈴㘴慤扤攳㜸㥢晤㘳㜶搷㐹㕣挴户㐳㈰愸㤰㄰㔲愵㠲㡡㡥㔶ㄵ扤㝥愰㐲㠸て愰㈲〴摣㠷㠲〴㝣㐲愲㕦㄰㈰㈴晡〱㔰㉢㔴〹㈱㐱㜹扦㔹㍢戱ㅤ愷攴㐲㤰㙥ㄴ㑦㘶收捤扣㜹昳收扤摦㝢戳ㄲ㤳㈴改〳㉡昸㡦ㄲ㐶攳攱㐲搳昳戹㤵捡㌸愶挹㉢扥攱搸㕥㙡搲㜵戵㘶摥昰晣㄰㑤㠸㤴っ愲㝢㑡挹㌳㥥攳搱搲㉡㜷㍤㥡愴㐸㔲㌴慡捡㐴㙦晦ㄲ敤㠶㡡㔵㙡㤸慡㌸捤㤲㙥㘵搲㜳攵㘷㠹㜵挱㜷㕣㝥㌶戹ㄸ㌰戸㜶㌱㌵㥥扡㝣㘱㌴㌵㝡㌶㤹㘹㤸㝥挳攵搷㙣摥昰㕤捤㍣㥢㥣㙦㤴㑤愳昲ㄴ㙦ㄶ㥤ㄵ㙥㕦攳攵搱昱戲㜶晥搲搸昹㠹㠹敡攵换㤷攲ㄱ攲㝢㌳㤳㥥攱㘶㥤戸敤つ捦〱攲㤹捦愴攷㕤㕥摤ㅢ㡥ち昴㌰㤶攵ㄵ〳ち攳摣㌵散攵㔴㈶㑤㝦ㅤ晡愰摥挵搴㕣愱挰㙤捦昰㡤㔵挳㙦㐲㘷慡㌵㔷㈹㉦㙡㘶㠳㐷㉣㈱㔰搴㕡搴摣㥢㥡挵㠷慣〵㡦摦搲散㘵㡥㥥㘲㑤㌷っ㍤㑣ㄷㄹ㍡搳㙦愳㤶㠲㔲㜳㤹㜴愶愶戹㝥挰㤲㌶㜸扣摦㙣戱㔳慡㐳ㄴ戱㐶㡣㐲㌹㙣戰㘵㉡搸㔳㐸ㄹ㠵愸㉡㔵㤱ㄸ㔵〷㍢㔶㈶挵搲攴㌹ㄶ㝥㥦っ慥㜳攱㈰捤㤴㑢㥡㕣㉡换愵㡡㕣搲攵ㄲ㤷㑢㔵戹戴㉣㤷㙡㜲挹㤰㑢捦捡愵ㄵ㥡搳㉥搱㠱〱戹㔵㑥㕥戸晤㠳㠵㘷㜲戳㕦晡㥥晢㐶敥㉢昷愶ㄸ㙣㑣ㄸ㕢㥣ㅡ敡㄰㔵㤱㝤㔴昵ㄱ㘴㡣戱昷㐸㄰〸㜳㘶敥敦㕦㝢晤慢㍦㥢㝢昳昳昷㐲ㄷ摦ㅦ晥㕣㍣㐱㑢昲愴愱搴㑤敥敦㠹㈹㈹搰换捥敦〳挲㉢㔶㜰㥤㔹敥㔵㔴摣昵慣慤昳昵〸戵挸〶攲㔶挶戱㝤扥敥㘷㌵㕦ㅢ戰收㌵㤷摢扥㑡㤳㐶挴慡愰㠵㤵㐳㘲慣扤㍡搶敡ㄱ㠷㠴㘸㜶㜰ㄹㄴ〳〱㈷㐶㌰㄰ち〷㜵㌴搲てて㘶㌴慦收㙢㘵㤳㥦敡㌱ㅢ㘸㡤㉣㜵挱㌷㑣㉦㐵㉣愷㕤愷㔱㠷㍥昷㡡てㅣ㕤㠵㜱㐵づ㔰㈵搰ぢ晦㘹㠳敢敡㐱晡ㄷㄳ㐴ㄵ㐴扡摡て㐰搹愴挵㡦㔰攷㐶㈶㥤㜵㉣捤戰昷攴㙡攳㐷㠹攵搳㉤㍦挸扡摡ㅡ昹昴㈶攳㜳㈹㠲戳㥤〰ㅡ攱㔹㜵愲㝡戱㍡㌶愶㑦㡣㙡攳㥡〲㈷扡㕦㥦㍣㐴㙢攲搶㤲㘱敢捥㥡㜰搲〳ㄶ㜹愰㜰扣㘲戳捥挵㔰扣㕡搴摣㘵㑥㡥敦捥㘶て㔵㌳㡥敢㜲㔳昳戹㉥〶〰昱㐷扡〷扤㥣敢㔸ㄸ㝦㌸慤㜹㝣ㄳ〰㐶慡挱㐶㘹愷㘱敢摥昱晥挴㠲㑦慣㠷㝢㘹㥢㑣戶㉣㉢㄰㈸㜲㑦㐸㝡愲㜷㤹㌰晤挹㜵㈳㈰㍦搲㐳㈶㔸㜴捡摢㔳㜳㉥晦捣〶㜵㡢㐴㤳ㄴ攷㔶㌹攸㕢㑥ㄹ㤰〲戹〸挴ㅣ㡦摢㐲扣ㄱ㙢摥愸慣㜰户挰ㄱ㈵戹㉥㡥晡㄰㐸㥣扣戱挲扤㤱㌹愸㥥㜰㔹㝦戴㜳戴㍡戵敥㜳昲㘵㥤攴愵㔸攵㌷㡢昰愳挳㕤㔳㠲㍤㠹㜰慣㙢㌸攷㔴ㅡㅥ㝣搶㜵捣㙥捡愴扥慡搱㥥晡つ㐷攷攱戰ㅣ㤲挲㔲ㄸ㐵愲㌸㄰㈲㐷ㅥ敤㜱㔳ㄱ㜴挰摢敢㐴昷づ换〱扣㡦敦㘸㔱户㜹㘱㕤㍦挰搸㐸㈰搸搱㙥㕦㐹摤㈲敤㤱㤶㑣づ㐷㤲㝢昱愴㐳搰㑤慢挱㈶㝤搱㌴㌸㔱㠷捥㘰户㤸㝤㝡晢愳〸戶ㅢ㤶昱晦㥤㉣换〷㕢愷㥦㕡㈵挴㥥搱㙣摤攴敥㠷敢ぢㄲ愹挷㔰つ愳㍡㑥㔵㑣㔲晥㐴搸戶慤㈶ㄱ〵搹㍡㙢㉡㙢㠶敥搷㈲㌵㙥㉣搷㝣ㅡ愳〴㉤ㅡ㠵㥡ㄱ慢㤷攸㌷㐲ㄹ㕡ㄹ㔹㥡晡〸慡ㄳ㔴挵㘲㌱㐹愰㘷㈴愶㈶愹ㅦ昹㈸〶㠵㤲㤲〰㤱ㄸ㘳〸㑦㈲搰㈳戴㙥㐵摡㔳㔸愰㝥〸㡤㈱㉥〳摦搴搳愸捥愰晡㌸㔵㌱㠹晤㠶㡥㠵愳晤㤶扡㈶㐵愱㕦搰敦㉥晤㈴昵㉣慡挷㌰慢㐳挰挷㐵㕦ち〳昸晢㘹㜱㈳㑣㐱㠹戱扣愳改㌹慤㐲㐹攷㐰㉢攵㡣㘶ㅣ慢㑥挱搳㑤㘰㘶㠶㥣㠷㥣㜲搵搰戹ㅢ挵㐰㠱昲摢㌰攵㥣㕥㐴㐰㡦㐷㔱㌱㈴㈹捡㘰戴摦㕥戳㙤㕥愷㕡㔷摣㤹㍦捦㙥攱晦㤷愷㉦㍤〱捤挷㘲挸㝦搴㔱㔴㘳㔴㈹戸敡晢㜶搷晤戴攸戰㔵愸㌹㙢㌳㜴搷摣ぢ昲㍡㉦攳ㅡ晥㤱慤挳ㄴ攵㌵敢㤸ㄸ㥦㜶㌹㈱戴㕢㈴愰ㄲ㘷挴㡡攱扥ㄴ戱㘸㔸ㄸ㐲〷㑥㡣㔴ㄷつ扥〶挳㌸戹㤵㐴㠹㘹愶攱昹㡥㐸㑡㑥㙣愵㘷㥤㥢㡥㥦㌵扣扡愹㌵㑦昵㈱〷㤴愵ㅡ户〹㕣㕤挲搸晦㌶挹愹搷戹摥㐷挶㠲搳㜰㉢㝣㌶晢㈰挰㌳摤㔴㔰㤸㐰㘶ㄶ㘵ㄱ㤹㔱搹ㅤ㌲㌰㤸㡢昴搹㐳摦㤹晥挳㜳户㥦㐰㜲挴挸㐱挸㐵ㄴ愰挵㙥㄰ㅣ㡥㌹搴㤵㌷㍣㠴ㄷ挶つ㝡㤱ㄹ㜵㤳愷㌵㤷っ摢㜱㍤搵㙡㌷〳挳敢挸昵〳㙦㜹㄰㤴㑤㘱㌰〸㠰愹敤〳㐰㠷攰挲〶㘱捣挰ぢ㜶愸㈷㔲㠹㜳〳㍥㜷㜹㔷捡慦〸搹敥㔳㄰㘰摦挰㉡㜲晥㔲㐹㡡㐲㉣ㄴ愶晣㤲㔸昵㤵て搸ㅦ戶昱ㄲㄴ慢㘲㉢戶戳㘶ぢ挹ㄵて挹㤸〰搳㠱〱ㅣ〳㔹戴㈸ㄳ㤴㈶〸戳㤱ㄴ㠴㤷㤱㝥扡ち㔲收㡤愷敡慣㑥昱慢昵㌶㡤攳㙤㕡㜴戹㜸㠰㐶㐵㠷㔴㌸㘴㉤㌹敥㑡搹㜱㔶昰㤰搹㈷㝡㕥㡤㜳ㅦ㡦挵㐱㉢㜸昱愲㑤戶ㅦち㜵㍤〸㕢㝡〷ㄱ〹㝢㄰㡥㈶愸ㄵ捡戹ㄵ搱㘳㍦愷昳攳敤昶捣ㅢ晢扥㤰㝦敤挲捣㑢敦㝤晦慦ㄷ㜲㕦㝣㤷扤搵㈲扣㜳晡㥤扢晦晣昵敦㥦㝣㜱攱摤㔲㝥敥㙦〹〵ㄱ㙥㐷搹〵㕥㉢晢慢ㅢ搸㔵㌴㝣㤳て㔶〳搳㐰㍢㕡㈵㌴愲捣㑦ㅦ愸ㄶ㙢㜴敡散㔰㜵摡㌵㜴搳戰㌹㑣㠷㜲㙡㍣慣昳㝣㤹戲扣㜹〷㡦㜸挷ㅥ慡ㄶ㕤捤昶㄰㙢散㑡昳㐰㔷㑦㜸㡢㔲㑤ㅢ戶㐷摢〸扣㐴㝢㝦ㄵ㜰㑥㌷搷戰散㘹慤敥㍤〸敥㐴㜶搲㉥〱㜸挹㑣㤶㔹㔴㡥敥搲㈳愴挸㘵攲㜷戸挳〳慦㈴昳ぢ㤹攴愴㑥㈱㤸戲㐱㔹挰㥢㝣づ㥢〶愸㠶ㄴ㘵攷愹ㅦ挴㡤㡢敦㈵慤㥣㍣搴㉦㜲㙦攴愶㈲搵扡㐲㙢㔸ㄲㄵ晤搴慢慤〶㍡っ㤹つ㔲㡤㥥搸晤〹ㅡ㔲慦㘱〲昲ㄹ〰㜲㉦㉡户摣㡢ㄲㅣ㈴㍢㐰㘶昶㔳戲㔳攰〱戵㈵挶㝥㐲㉤戸㜴ㅦ㤷㘴㐸㡤攰㤶㠱ㅢ㑣㔲㙢搳つ㝥㐴㙢攰〶收㍦㌲㉦㝦昲㤵㤷愶敦扣㝤㕤晡昱㥦敦扣捤摥㙣ㄱ㈶づ㉥摤㝢攱昸敦昲㕦㔷敡㡦㝥昷昵㉦㍦挵㤰㐷挱ㄵ愴挸ㄴ㔵挷扢㔴㕦㜴㝣捤㑣搲㤳搰㑥㑥㉦捤昶搳㍦㐳〶㠶㍢㔰㜳㔴㌱攴㕦㐲㑤搳慤〶㍡〹攴㌲㐸㙤㈲㌳㔴㝤㈴㤳㉥〵扥摥㠶㡣〸㜱㤶昶搱㜰㐷㥥㥥㐰敡㈳ㄲ搱㈷愹㈱扥㈰㌱㜱ㄱ攸攵愹㙡㤷〴㉥〴ㄸ愷摥愰㙡㈸㤴㠰昲挵㐲㙣愶㠲㜵〲㔷㈱㠶收㌱㠴㘴㤳〹㘹搱扢㐵㔵扢㈴㈰戵攰㔵愰挶㔰㠸㘱㙦㘸㍡㔲㐴㝦搲㌴㤳㙤〸昳㈲ぢㄸ敡晥㙡戶㐸㐳㐷㘱慥ぢ昴昴㜲㝤晡愲攰㌷㤳慢攷捥愷搶㑤㙦㥤摤㙤摤挰搵攷㈷摦晡攳㘳晦㥥㝤晥㥢慦㝥散昶㌷〶㑤昶㕡㡢搰晢昱㉡搱㍥愷㠲愳㕤敤〷挲㕢摥㌷㈳扤㡦挹㈹㝡ㅣ㌶㜱昸㄰攵慤㡡㠰㤶戰㝣㘵㜷扣摡㠱㄰㙥愱㝣㥢愴晥ㅦ昸挰㌰扡攳搸㐹ㅡ㔱㍦㐵ㄵ挳㌵〹〳㠷摡㔵㈸㕡㠵㙡搹换摢㘹昰㕢㉤㐲敦㠷扢㐴晢㜶ㄹ㉥ㄴ㕡㘴㜷㘸㉡㐴ㄷ扢㘹㌴愲㘰换摥挸㠹㐴㍦〷慤昵扣㤸〶〷ㄱ㈷㡢㉦晥昰晡扦挶㍦㍤挹戰ㅥ换摢〳㠳晦〱〲㝡ㅤ攸</t>
  </si>
  <si>
    <t>㜸〱捤㔸ぢ㜰㔴搵ㄹ摥㜳㌷㜷戳㡦扣㙡㠰愱㠰ㄸㄱ敡㈳戰㈶㠶㐰㄰㤱散㈳㥢〴㌷捦㑤〰ㄵ扡扤搹㍤㥢㕣戹㜷㙦扣昷㙥挸㔶ㅤ摦㈸ちち慤ㄵㄱ㔱㔰㉣㡡ち昸㘸㉢㌸挰㡣敤㑣换㡣㌳戵ㄵ㡢㑥㔱挷㌷㈸㕡愷戵戶㌳慤摡晦㍦昷㘶㤳㙣敥㐵㐴㍡攳㠵晤㜳捦昹捦昹捥敢晦扦晦㍦搷㐱ㅣづ挷搷昰攰㕦㝣ち昰㘵㑡㉣慢改㔴昶㠷ㄴ㐹愲〹㕤㔴搲㥡㍦愰慡㐲㌶㉡㙡扡ㄳㅡ戸攲㈲攸㌵㍥慥㠹㍦愵敥昸〰㔵㌵㘸挴㍢ㅣ㙥户㠷〳㍤㠲攰慦㙣愸攰挱㕥㐵〵㈰㍡㐳挱戶㥥慢〰㌵愶㉢㉡㥤㔹戱搸攸扢㘰慥扦挶㍦㙦㑥㤵扦㙡㘶㐵㈸㈳改ㄹ㤵㉥㐸搳㡣慥ち搲捣㡡昶㑣㡦㈴㈶㉥愳搹㉥㘵〵㑤㉦愰㍤㔵㌵㍤挲散扡敡搹戵戵愹㜹昳敡㡡㘰㘰㐷㙢㈸搸㐴愵㝥㐰㍢㍤㤸㉥挰㡣㠶㠲敤㉡㑤㥤ㅥ㐴ㅥ户㘰㔶㤸㈶㐴摣㉢㑡㔵㌱摤敢て〵攱晦㠸晤㠰搲㕣㝦㕢㉣㤶㄰㜴㥤慡戸㉥㡦摣㤶攸㔹㉣㐸ㄹ敡㤲搹㘴摣昲㘲㐱㙤ㄵ㘴㕡㉣㜷㙢戴㔳㐸昷㔲㉣昱㜲㘳㐶㑣ㄶ挰昹㌹捦户ㅡ挴摣ㅣ㝦㕢㈸ㄸ敡ㄳ㔴㥤㐱攲〰㤵㔶慤搹㐸㝥㜳ㅡ慣㍤慢挱㑤㈱㍥搳㍡搸㜸㌸挳㐲ㄴ㙥㄰㉥て㠸㔲戳㔷〵敢㔶㔱㑤ち扥〰晢ㅡ搹挹〷慤戸戸挰挵㝢戸㜸㠲㡢㈷戹㌸攵攲㈹㉥摥换挵晢戸戸挸挵慦攲攲㉢愰捤搰攳㉥㉣攴捣攷㘰敤摡㈹捦㤶搴戴敤㔹ㄵ摡摡晥㔸昴㐸ㄱ㘲㐵㘱㑤晥㔶慡㥦㤶㠳攷㜱㌵㈷扦㠳㐵搰㥡㤷㡤〳〸㔳㉤攱挱搳㘹㑥㈷改愰ぢ摥攰搴㡡攴㤰㤲搶改愰ㅥㄶ㜴愱㔰㙥ㄷ㔴㥡搶㍤搰愸㤲昵㌲摥戰㘷㌱慢ㅢ敡敤㌵㑢㠰㔰挶㕥㐷愰昸㔸㠵㠱㐴挰捤㥣〵㠶㜴扢慣ㅣ户㐹搰晡㜴愱㐷愲搳昳づㅡ㜷つ㙣慢㕢ㄷ㈵捤て㤰㡤慡㤲改挷晤㍣㕤㌸捣㝣搱㈴㕣挵㈰ㄸ捤攰㕦㜸敡㍤㈵㈰扤ㅥ㔴㝡㔰㠹ㄴ〴㝦昰㌱㜵㐵㘷挰㝢㑢㈸ㄸ㔶㘴㐱㑣㥦㤶愳㉤㉡〷挸づ搳㝡挳慡戰ㄲ㍣㜰ㄸ昸㈲㍦㤰捦挹搰て戰㑦慡㌶㌵㌷㔵㕤㥤慣慤ㄲ㙡〴ㅥ㑤晦摢㜸搱㔹搰扥㐸㕥㈲愶㤳捡㑡收㔶挵㜲㑣㘴㜶ㄳ㐶㠲㉤㤲扢〴戵㤷㠲㠷慡捤㘱慦捣摣愸㉢摢㑦㝤㌲捥戹㕤ㄱ搳扡㔶㈴戳扦戱慣摣愳㐸㍥愳〰㙣慤愸㕥㔳〱扣散㘱敤愳㘲ㅡ摥㔰挶愰捥换摥㔸㑢愳ㄲ㠱㘱昸㍥㘵㘵㐴㤴㠰㜲㘸㜲㌲敢ㄶ㔲㔴㤵㑡〲㜲㝦㐸愱愹㤴㤸㄰挱㙥㑢攴㠸慡挸㌱㥡搶搸慣㈶戰愶㥤戴㔷愵ㅡ㤲㕡㤸敡〲ㄸ搳㤴愰愰搱㘱搲愸㑣ㄹ㑢つ㉡㤹㜴㔲㥢㙣慤㡣改㠲㑥㈷攵敢㠶㐱挶㜴㡢〱㠱㔲㡤㙤摦搴晣㙥捣昱〲㠳愲愱㍥㌳㑦つ㌴慡昴搸㙢㈳㉡扤㍡愷ㅤ㌳愳〰㠴挳〱㡡晡㌱慢㌴㔴挶扣㠰晣ㄴ㡤愶搹昴㉡攵㜶㌱戱㠲慡㌱㡡挱㤴㈶搹㔲挷愳ち戶㍢㥤愰㕡㘵㕢ㅡㄶち㍣㥥㥣㌶戲㌶搵㌰愸㔳㘰㤲㈴捣ㄷ攲㥡㥥敤㐲㉦㥥㌰慡㠹㌱㈶㈸㝥㌸慡㍡愲㈴㌲ㅡ㌲㠶慡㐸愳㌵㠱攴㠰〰㘳㈶㕢㤴㈴㉤㜰㜲〵づ㠲㐱戹〰㠵愳〰晥挲〳㤱摢改〴㐶㤹㤹挷ㄷ㉣㔶攱㌰摡㔰㘰ㄸ㘱挲ㄸㄹ慣搸㈷㤷㌶㥣㙢㡦挶㑥ㄹつㄱ㝦㉣挴㡣ㅢ敤愴㤸㠸㈸㉡㝡㙦㈱㈹戴搵㔹㤲昶愸昹愲ㄷ攴挶㈰㠴㑣捣ㅢ愶ㄳ捥〷捥㐱愲㌸ㄴ㤷捦㤷㈳搶㍦㙣㤷㌸摤ㄳっ㍣攲㔴搰戵戱昵㜹摦戰ㄱ㌹摢晢晦㌶收戸㜲㜳昵つ〳攰搹㑤㐲㍡㈹㔱昵㠴㐷㐸㜰㐶㥥㜱㈸挶愳㤸〰㠲㍦〶捣㝤戲㘷㡢㈹㘱攱〰㐶挵㜸ㅣ愲っ㤴搰敥㠸㙢㈲㐸㔷㡢愰㠲㜹昳ㅦ〲㥥攵ㄱ㌳㍢㑤㘳愶挳㄰扣㉢搲捡㑡攰㈶㌰っ㕥㐳昲㐰㜰㑦㘱㈱ㅥ㥤ㄷ㝥收挳㌹㌸〷㠱晦ㅦ〰㉣㐲㝢㤷㉤㕢㘶㐶ㅡ捥挱扦て㌵㈷㌸㍤㌳㤳ㄹ㌲㥢戱搳挷㐱挰㡥ㅣ晣㝢〰㘴㙢㑤㙣㤱㠳㈴换慦ㄴ㤳㝡㥦慢㡦㡡扤㝤㍡㜶㜵挳㠳昳㕤㘶晥ㅥ㠴㜴㜹㌵愶捣㥥㌳㔱㑣㐵㠱挱挲敢㌵愲愴换敢㌹摢㈸ㄶ㘰晣戴㍡慣㕣戴挷㌴挶ㅢ㔵㠴㘴㐴㐸㐰愶㕤㘸收搹敥㤰㈲昷㐳づ愲㤶㘱换㄰戰〰戰换㠰㤸愴慡ㅢ㉢㌰㐶ㄴ㐰愲慤戹ㄸ㠷㙡㤰㕣㌸ㅤ㍣敦㜳㕢㡤搵㍣㠴㌵摤戴㈴㌸㡤摣㝤愱㜹っ晥昱㡥扡㠵戸㌸慦ㄷ㤳っ捦㌴ㄴ攷㠰攰搱愲扥ㄵ搹㤴㘲㔷戹㕤㔲㜴㥣㙦㠹ㅣ㔲攱㍡愲㡡㐲㔴㤴㐵㝤㝣慥搸㥡㤱㝢愸摡〵ち㐹㉢捦搵戶㔳㌵〱〶㉦昴搲㐹捣㡤㐷㤰㔸㘵㙡戱㐸㔷㈲㐳㥣㌵㔶〵挹㜶㈸愳改ち㑢摢愶㡥搵㠷㤵㔶㐵て㡢㕡扦㈴㘴愷㕢愸つ捤㤲㍥㥡㠶〰愰㐲ㅣ昸愶㐶㑡㝦㍦㑤㕡捣㌱愶㘴㘰〵捤攱敦㐳〸㘱づっ愷攱㈰㉣㘴戸晤昶攴㌶㜴㤹ㄸ㜹㔶㐸〱㙥㌷〷㉥㐴㑥㡤㡤搰㈵昹㈳攰㝣摦㜲㘰㙢㔷㍥ち㔷㌴攴㡥㔲〸㠱挴㡢㡦㠳㈰搳㘱㙢捦っ㄰㤳捣ㅦ㡦搴㘷㤹昲ㄹ改㙡敥㔲搷㥣〴㔳ㄳ昵㉣愶挲㐵㜸㤳敢㔲㈹扢慥戹㔹㠱㈵㕦㑢ㄴ㜵㐵㡦愲慣挰㑢㐴㠹㡣㈵慤㡦㔲ㅤ慦㔷㍥搹戸ㅢ攲㍢散㤱搳㌹敡ㅡ㘵㝡ㅤ㉡㌱㔹㘶㠹戴敢㕣㜸㜳㐶搴〴㉢㤱挳戰㌵㜸晤㤲晥ㅤ㝡㜸改㈳㥢ㅢ户扣㕥敦㌸昰攱㤶搷挹㕦㑣㐵㙤昹㤲摦摤㍢昹捤攸晤㝣晦戴愷㜷摣㜹ㄹ㡦捣㜳㔲㤱慦っㅡ㤶愶㜲㕥搱㈵敡ㄲ昵愵㤸攱戳㜷㜷ち散ㅣ昲㥥㘴㘱慡慢て㔶ㅤ㉥㑥㌵慡㘲㔲㌲㘳昰㌸愳㘹㤴昶㐲㡥搳慥㘸㈲愶㥡挵愹㉥㔵㐸㙢㐸㔰改㐴昶㡣㔱㈵㐶㐸㝣㉡㈸愶㌵ㄸ㠶㜹㈲扥㤷愶㌰㜹〵收挹挸改㐶愱㕦晢㕥㜸〵ㅡ㡣昱㌰户㈰ㅣ攱㌸攲收摣愷㘸攵捣㈸㌹挷㐵〰挹愱〰ち〵搳攴㌱㍥㥣㈰㝡攵攵ㅥ㌸㈷戸㌶っ愷㥤㑥㉢㑥捦攵㙢㉣搶㔷㘲㥦㤹㈰㥡ㅡ扢㥢㠷慦㑡摦攱㕢つ㡦昱散愴㔳㈰㜴扥ㄲ挳㔰㌰㉤㐲㘶昶戰昳挶㔲扥昱㜹㔳慣つ摡㘱挹昰㙢〴戲攰愲㔴㔴攸愱㔲㐴㔱㘵㐱㉦㌱ち㐸㔴㌲〴〶㔳〷愱㑣ㄶ搰戰昰摢〸㔰㤵㐴摤愹㐰㐶㔷㕡挴戴㈷〵㠲㔹㥦㔹㈵っ㐲㤵㌰挸慡㡡㔲㥤㜸慤㌱愲㈵㘰㈹扤〲㄰㕣㥦㉣㈶摣㔸挰慢挷昷挲㈲㠱挴㔸㡥てㅢ㡡て㌳㑢攰摤㡡㍣扥㌶㍥〶挰㘱晢㈱㉣攲搶攱攱㠳摤㜲挴〵晦挸㈹收㡣㤰㈳㌱㍡昲昸〱㡤挷ㅣ〰㤳㈶昶㝣㌶昴攵昱戳敢愱挶愰摣戳戱〱晣㍣ㄷ㥡㉦㔸㈸挳㝣〱扢扡慡㐰晣㈰ㄴ㡣ㅢ搴㌸挴戰慥㙡愸㉥㠱敡ㄱㄶ㕥㠶改〵昶昱愰搷戰㑦㔴㘵㐸攳ㄵ㔸㥡㡤愲ㄶ挵ㅣㄴ㜳㔱搴愱㤸㠷攲㘲ㄴ昳㔱㕣㠲㘲〱㡡㑢㔱㉣㐴㔱㡦㈲㠰㈲㠸㈲㠴㈲㡣愲〱㐵〴㐵㈳㡡㈶ㄴ捤㈸ㄶ愱戸っ㐵ㄴ㐵ぢ㠸㘲ㄷ㐱晦㘲㉢㙤㠵㤷愱㠷挷㕤晡挶㠳挱搳昴愶昰㠸㘲㝡㔶〲户挰㔷っ㈱挶ㅢ扢散戳㍡㤶㈲挳㘷挱㠲晣晣㌴搷ㄷ㔳㔰㥦㘵捥㡤ㅡ戴〰晥㘹〸ㄷ戶晤㜱〵挳㘹㍤昶挱挷搵づ㘲㕣㡢㤸㔰ㄵ㑤㐹改ㄵ㌱㈰昶ち扣ㅤ愷ㅣ㡥慡〰搹〵㠸㉣㈱㘷㡤㐱㥣〳㍢㔱㠶㈷㡥㉢昳㜴㠲㈸㜶ㄲ㍣㌷㡣戵慥ㄸ㤶〳㤲㔴㌱ㄴ㉤㌵㔷ㄷ㔶㡤晡㥣改敡㠶慡㠹搱敥㔰㐵㌷摣㜱㔵昸ㄸ㤱搶戳ㄵ〳ㄷ捤昶て㑡摡㈰搹㘱挶扣昹㙢〲㝦㜸㘷搶㔷捤㙢ㅥ㝣㜴挶㉤㥢㝣ㄲ㜹摣㔴攴㝦㕤㈴㘸㈳㌸扣㘱扤ㄸ㕡㡤戰晡愸搹㘱㑣㔸摤㘶㉡昲挳㉡㐱㐳换㈱戹㤶㐳挹ㄹ搰㘴〳㙤慢搹㘹捥扢扢摥㤰㌶㥤ㅦ摡戹攷攸㌳慢昶晦搶㐵戶㤸㡡摢㝦晥昵愲扡㉢㈶㌷㍥㜹昹㠵㜳㑡敦摥㜳㍤㐱㡢捤愱㜹㄰捤㐰摡㙣㠷昴㠰愹戸收攱扢㙦昰㜱㔵挱敤戳づ扥户晤搶㠷敦㈱㘸昶㔶㐸ㅢ敤㤰敥㌳ㄵ㜷摣戲攸晤〳ㄳ㙥づ㙤㌸扥㝤攷㐷ㄷ捣晡㥣愰敦㔸㈱晤挲づ改ㅥ㔳㔱户㐵㕤戸攰昳扡攰㡤㔷扦㕣戵敢挹㤷づㄲ㜴㐰㉢愴昵㜶㐸敢㑣㐵挹㙦づ晤敢昳〳愹挰搶㜵ㅢ㕡㤷扥扣㜳ㄱ㐱㉦戶㐲㕡㙢㠷戴挶㔴㝣㌹敢㡢搹慦晤㘹㙦挳㠱扢捦愸㙢㍡戸㌷㐴㤰ち慣㤰㔶摢㈱摤㙥㉡㡥㕤㜲慣㘳搷捥㤶挰敤㥤㡢㥦㍤㜳㐳㘴ㅤ㐱㍥戱㐲扡搵づ改ㄶ㔳㜱攸愳戹㜳攲慦㙤㙡扥㜳㝣换慢㔳㥥摦扢㥢㈰㈹㔹㈱摤㘸㠷㜴㠳愹㘸愹晥搱挷㤳て㕤摡戶愹昷㙦㙦晤㌷㝡昶慢〴㤹捤ち改㍡㍢愴㙢㑤㐵搳敡晡捤㔵愵扦㡥㙣㌹扦㙦昰㡤昷愶敦㈶㐸㡦㔶㐸㔹㍢愴㐱㔳攱㍤晣搷慤摢㥥晦㈴戸㌵晥改收㥢㌶摤攸㈴昵㌶㐸ㄹ㍢㈴摤㔴慣㝤攵昵〷晡晥戹愰㜱扦挷戱敡㜰挹搶㍢〸ㄲ戵搵㥣慥戶㐳敡㌷ㄵ敢ㅢ㥦扢戲摣㜹㔷挳㔳㙤挷换㝦㜵㘴㙡ㄳ㐱戶户㐲㤲敤㤰㈴㔳昱收㌳扥敥昲戵挷㈳摢づ㠷㔶敦㕤扤㌱㑥㌰㘴㔸㈱㠹㜶㐸㝤愶㈲戶敥㠵昰昶㥡㝤捤て挵晦昱晢愳搷㕥戱㤱㘰摣戱㐲愲㜶㐸㐹㔳㜱挹扥㑦㌷㤱㑦㡦㠷㜶敦昱ㅣ㜹昱搹㙢扦㈲ㄸ扣慣㤰〴㍢愴㥦㤸㡡㉢ㅦ晦攵晣ㅢ㑡て㐴㜶ㅣ㕥㍥敤㥤㑦㜶慦㈱ㄸ〱慤㤰㤶摢㈱㉤㌳ㄵ㕦摥搵㜴㜰㜳攷㈷攱ㅤ昳㜶っ㐶捡ㅦ㝢㠲㘰ㄸ戵㐲扡摣づ㘹愹愹戸昹晡敡㐹攱㡥㠵㡤晢㌷㕣搷晢挸㌵慦搶㄰㡣挵㔶㐸摤㜶㐸㕤愶攲攳愶㜹敢敦ㄹ搷搱戶㍥㝡戸攲愵㔵晢〹挱㠰㙥㠵搴㘱㠷搴㙥㉡摥㍣㝡㥥晡敥ㅢ扥攰㍥晦㡢て扤㜲摢搲㈰挱慣挰ち愹挵づ㈹㙡㉡摥摦昶攳㈷㔶搵㙣㙣晥搹㜵㕢㡥愹㜷㑥散㈰㤸㕡㔸㈱㌵摢㈱㌵㤹㡡㈳㡦晥昹愳ぢ㥥㝢慡昹㠵㘵扢㉦晣攳愱㘷㝣〴昳ㄳ㉢愴〶㍢愴戰愹㤸㜱搴昵㜵昸攸摦挳昷扤扢敦扥ㅤㅦ扣晤ㅦ㠲㐹㡥ㄵ㔲挰づ愹摥㔴㠴㘶扣㕣晣挸扡㠹㉤户摤㝢晦捤㙦扤㕤㝢㕢搹㔰㝡挴㘳㕡㌰㍦㉦㘷ㅤ昱㕤㜶㐴敥㔷㤹晦昵扣〱扥㠶㘷㌱ㄹ㜴挲昷㉤㥥㈵散〵摣挵愷㠶㌵昴ㄱㄹ㉦㐹晣㐲㤸昵㜷挰ㄹ㥤㍤㈱㈲㕥㤱㍣㉦㈲㌴㡡晣挴っ㌳扢〸慥㈳敦㜳愲捦㠷㤹㔷搷挶扤昵㕦搶㉣て昸晥〷㕣㥣捥㥢</t>
  </si>
  <si>
    <t>728eda3f-d90e-4453-87ab-30192bf46dd6</t>
  </si>
  <si>
    <t>㜸〱敤㕣敢㙦ㅣ㔷ㄵ摦㔹㝢搷㍢㙢㍢〹㐹㥡㌶愵戴愶て㘸㜱戴㑤搲㠶㌶愰㄰晣挸挳慡搳㤸搸㐹㜹戵摢昱敥ㅤ㝢㥡㥤ㄹ㌳㌳敢挴攵搱昲㝥愹ㅦ㄰㔰〱㐲㐸㠰昸〰㐸㈰㈴〴㉡㠲㙦㝣攰〳㐵晤挴㌷愴昲㠵㉦㍣ㄴ㠹㍦愰晣㝥攷捥散捥敥㝡挷敥戶〵ㄷ昹㈶㍥扥㜳敥㘳敥扤攷摣㜳捥㍤攷㡥㜳㐶㉥㤷㝢〵㠹扦㤹㠶㤹戹㙤㜱㈳㡣㤴㕢㤹昱ㅢつ㔵㡢ㅣ摦ぢ㉢㔳㐱㘰㙤捣㍢㘱㌴㠴ち挵慡㠳昲戰㔰つ㥤愷㔵愹扡慥㠲㄰㤵ち戹㕣愹㘴收㔱捥㑥昸戳㉦㜹㌰搹㙡㙣ㄸ攰搲捣昴挵攵愷搰敢㘲攴〷敡挸挴ㄵ摤昶搴㐳㤵〷㉡㈷摦㝤戴㜲昴挸挴㑣戳ㄱ㌵〳㜵捡㔳捤㈸戰ㅡ㐷㈶ㄶ㥡换つ愷昶㠸摡㔸昲慦㉡敦㤴㕡㍥晡挰戲昵攰挳挷ㅥ㍣㜱挲㍥㜹昲攱㌱扣㌸㌷㍦㌳扤㄰㈸㍢㝣㕤㝡㉣㜰戸て捥慡㥡挳㜹㈹ㄵ㌸摥㑡㘵㘶ㅡ晦㔳㘳挷搳㐳㤵挵㔵愵㈲扥㔸〵捡慢愹搰㐴挳㔱㜷㉡っ㥢敥ㅡㄷ捥㜴捦㘲㥡㌵㉢㡣ち敥㡣㙡㌴㑣㌷改戵攴㕥挴扡㌵慣㡤㌱㜷㔱㜹愱ㄳ㌹敢㑥戴㔱㜴㤷搰㔱㝤摣扤ㅣ慡㑢㤶户愲ㅥ戵㕣㔵㜰捦㌵㥤晡戰㑥戹愱㜷㈶㕤愴〷㈶㤳慦㑣㠵敥捣慡ㄵ挸㠸㐲㉥㑢㐶摤戳㐱慤戳敥㕤晤晢攵搰攵つ散昳㥥晥昵㔰㜲挵ち㕡㌵㈷晢搷㡣㈷摦㌹㠲晢晢搷㑦慤㔱㘷㥢晢晡户㤱愵散慣㙤㡣挶扣㉤㉢㡡挹㤸㐵㠲ㄱ㠲ㄲ〱〹㘸㤶〹㐶〹挶〰㡣攱㝦㘳㠷愴ㅢ戲㈸㕦戵昲搵攵㝣戵㤶慦搶昳㔵㤵慦摡昹敡㑡扥扡㥡慦㍡昹敡㔳昹敡㔵搴㐹㔲㘹㘴㈴ㅦ愷ㅦ晣戳昲搴㑢㈳愷收㝥㜴敡敢㝦昸晤㉦㥦㕢ㅢ摢㠳㑡ㅦ㠸〷㌵ㅢ㔸搷挰㙡㙤ㅥ㍥㕥挱㡥搸捥㥥挰㤶戰㑦搸て搹挷㡥搵㑦ㅣ戵ㅥ戰ち㥣㔶〶昱㍢ㄸ㘵ㅦ敡㡥搹㡦㌹㕥摤扦㈶戴扢㙤摡ち㔵㝢攱㈶攳戲㘹扦改搵挳户㙥㕥戸ㄸ㔹㤱扡戵扢慣摤㐹㑦戳㐵㙣㉢ㄵ捡晢㙥敦㙥㜶挵㙡㌴搵搴㜵㐷ㄷ扦慤慢搸㕤〸晣攵晥愵㘷〳昵戱㔶㘹捦㠸愶㈰搰搶愵敦㥥㔹敡㈲㍤慥㠹㤹㔵㍦㔴㥥っ㙦搲㕤㜰㙡㔷㔵戰愸㈸づ㔵㕤愶㝡ㄳ㡢攲㕤㍦㜹搱挳㐴戱㕢敢㜷愶戱昶㤹敢ㄱ㌶戳慡㘳扣㙢㉡㠸㌶㤶慣攵㠶㍡搴㔱㐵扦ㄳ〵㠷㍢搰㘷晤㕡㌳㥣昱扤㈸昰ㅢ㥤㈵㔳昵㜵ぢ㤲愶㝥挱慦慢攱攱㥣〸〵〸摢愱㈱挳挸扤慢晦㕥㄰㐲愴㐸捣㡤㝣㑢㈷摢㔵㉥㘱㜶㤸㐵㐳㤱㈷昳㜷㙦搱ㄹ挷㉢㌲㈶㘳〷愶收㐴摤挱㤷摥扢㐵户㉤捡扤戱㤵昳昹〳昱散捦慣㉢㉦㍡㙦㜹昵㠶ち㌲㌵㥦挱ㄱ㤹㝢〱ち㌷㈰㄰晡慥ㅥ搵㥣㜱摤搸㈸㕣㜳敡搱㙡㜱㔵㌹㉢慢ㄱ㜰搰㡥愵ㄲ㤷戶㈷㤹㙦〱捡摣㑦㜰〰愰㕣捥ㄵて戲㔲戱㡣㤴㉢㔰㍡㘵散攵づ㐱捥㜶ㅤ㝢㜹捣㍥敢㌴㈲愵㠵昲㕥ㅢㄴ搱㕡㑤挸㌷㑥ㄶつ慣㥡㔶ㄸ〷敤ㄹ㜰愹攵㜸搱㐶㝢摦昶散ㄲ捤㐴扢戲㘰挷挹〲㡡㠲㑥㜹㤰戱搷挰㌴㕤搲㈰扢㜲㡡㠹戸つ㌲㌴㍢㝡敥㘴㌲搶捦㤰ㄱ愸㥦㘶㐲搶㍥摡㕦㐶㤰搹㝢㤹㤴㡤晡敥挷㕤㘹戶㤹ㅤ慦愵搹㑤㔸㌸昳㄰挱捤〴户㄰ㅣ〶㌰晥〶〹㐷㈹㠷㝣㘷㌲摦㡡㘷昳㌶㠲户〱㐰㍥㤹㤴㌹戱愸愲つ戵ㅤ㍢㤲昵挶㘱㈷㡢㔱慣㐵ㄱ㉤攳㤶㥤㌹敥ち愱㘳慢㜳㘷攸摡㘱搱戱敦攸捦㥢改改㤰㈳㌳慡愶攷扡㐵搵昴㐲戰敡㠰㝡敢づ㌴㌵㈷〸摥づ愰ㄵぢ㡤摤敤㔹昳㌴㈷摦ㄴ㈶㤱㌶㠴〶㔴敥㌱ㄳ搳晣捦㄰㜰㍤㐷㤷㕤晢㤹愶攰愴晤愶户㥦㡦昴摦摢㌱搱扢㜴收慥捥愱㥦攸㔵㕡搰㜷㘲㝢ㄹ㝦改慢㕦敥㐶戱㜹て挱㍢〰扡昴ぢ㑦摥慦搶㑢㈰㈶戱㥢愲摣㝥㝡㕣挴挲㕤摡㔸㔳愲㝤挶散㈵㉢㔸㔱ㄱ扣ㄷ㜳戳戰㠳晤㈰㔰つㅣ㘸敢㠲攰搹攵收㑥㘴㜸㌶昰㕤攲㜷敤攳昰㑤愱ㄸ㠶㠷昳㐳戹㉥晢㌸挳捥㑣昹㥢㔲㥣㐳晤晢㐰㝦㈱㤱㙡搴挹㕥㙣㤷㝤戶摣㤵㈴〳㐸㤲㝢戱慣收㝤〰㤰ㄲ挶㥦晢㑡㤴㐹㔶㍢㈲搵㍡慤㔵㝡昷㌲㑥㈶㕤晥挳ㅥ㌹㌲慡㥤戵搳昰ㅤ㠴攳敥愲攳戶㠴挵愸扢愰㠲ㅡ晣ち㑥㐳㤵戵㑢㤶愲㘶㔷㔶扣㐹㘴挵搰㔰捦㔹㍡挳户㈶㝣搲㈵㈵㌲㜷㝢㘶㘱挶㌹扣捤㔴㜴㐱㔲愸㘴戸㠵㕡ㄲ㠸㥣挷扡扢㈲㘶〰ㄱ㔳挱挲㤹昷ㄳㅣ㈵㌸〶㔰昸ㄳ㈴捤㜶ㄷ㥥㘱戰㤱㜵扡戳慢搵㕣㠹㘴㄰昷攰㡢㝤㠵搵㠳㝣捤〹㠲㜷〳㜴㤹㍦㜴㍥㘶㌰愲㤰㍣挵㠸戴㤶㑣晢㡡愳慥㤱〷昶搸〸㉡捤㌴挳挸㜷ㄹ㔵ㅡ户㘷晤㐷晤㘸搶〹搷㄰㠵㍡㘰挷㤹挷㔶㤵〷敥ち㘰晢㜴攱晣戵㌵㔵㌷敤㐵扦〹搱㌶㌷扢ㄳづ攵㤸ㅦ㙣㐹㌹㤷攷つ愴挱捥挶攸挲㤰ㄳ㌱㝣慤昴挴㙥换昳捤㐳摦摥昶㡡㉥㌹㔱㐳㡤摡㝡搳㌱㕦戲戱㡡㠸ㅡ搴㐷散愵搵㐰愹搹㜱晢㕣攰搴ㅢ㡥愷㐸っ搸㤸っ搴捤慢ㄵ㐴〸ㄶ㝣挶晦㝣㙦摣㕥ち㉣㉦㕣戳ㄸ㑣摣搸摦昱㈴㈱㤱㠲㍤敤㜸㈱㕥㈳㔴㘴㝥慦扤戸敡㕦㐳愴戶改㝡攷慣戵㜰㐷㔰㠵㑣慦㤳㤰挶挸ㅢ昹扣㔱捡㤷〶愵てて攴戹摣㜱晣っㄳ〸慤㜲〵晡换㌳戴㌷敤晡㌸㍥㐳㍢㥤㘳ㅡ㐳攴愸㠵ㅣ捡㤴挲摣愹收挳㙣㜳ㄲ攰晣戹换㜳敤愸摣㙢㠸㔵ㄷ攸摦捦㤰昰挲ㄴ慤㄰〸扤㜳㝢㌴愳㄰㐷扥挱晥〳扤昹搴捤㝣㘵㕢敡㤰昷昶戴戳㘷ㄱ㐳ㅡ戳攷慤㘵搵㐰㈴摡戵愲㍤晡㠱㐶慣㙢㌵挲戸㙣挶㜷㕤㡢㡣㐵愶㕣慣㔹攴摦愹㘶攴㕦㜰㍣搳〶㄰敥㡢㔱搶㜵愰慣敢㠲ㅡ戳㉦㌱㈸㈸㜹昶攵慦㔸㠱ㄳ慤扡㑥慤挴〷〶敥㜶〴㐷㘲㡢㔳敥㈶㈹㤱ㄸㄳ㕤戶晣㘵ㄸ㙣㘱〵挴慥㐰㡡㜲改㐸㝣昰㙤摥㈸攲㥦㌱愰㕢〹攲㐵㝣愴收㝢搱㕢㐱敥㐴㐰攰㐸扡㤱摣扣戸昱っ㌰摡㉢㐷慡㘷戰〸晣㠱㈹ㄱ㑦攷㜶搱扥散㌹ㄱ愸㐷㡡㥤㜵愲搹㄰㈴〷㐰㔶づ户户ち㔵㔳㡤㈶㕢㍡攱㡥摥愲づ㈵㜱㝢㙦㜹㕡㙢摣扤㐹戱搶㈷㈹㌵戲㔵㈵搱㉢㥢㡣㜱㈷㈹ㅡ㐳搴㜶愲㙢㡣㉣愷㘹㝢摤㈹㐳㕥㠳㕡ㄲ㥥挹㤹愷㠴㔱㄰攲㈵㜷㐰㐳搱㕢㥦捤ㅥ愹㔸つ㉤㠰㌲戵㤴挶㡤挷挱挰㌹㕣㌸愹慢㜲晣㠴晤扤㈷捥㕥㙣㐶ㅤ㈵搶昵〳㜱挹㔴愳㜱搱㠳㡤㔰戳㠲晡づ搹搲㤸㥢搶㉦戲㍢〷搵晤㝡㜹㔳ㅢ㌱摥㠶っ㠸㘴㜸㠱戱つ戱戹㔲戱㔴摡㘶攳㕣敡ㄶ扡挴愷ぢ捡昲㠴〲㡢㔱㝤㔶慤㡢ㄱ搶戶攳て㐸㠳搶㔹㔱攴愸㘹㑦㉤㠷㔰攸ㄱ攵㜸㥣㤳つ㙥摡㤷攸㤴挲昵〵㠸摤㌸户㔰㡢㄰搴㙤㜵挰㜳挱捥愱づ㔶㐴〷㑤㘸㥢㔱㠲ㄶ㌳ㄸ户㜳ㄲ摣㍢〳㔲ㄴ㠲搴㤶昴慦搳挶㜷扥捤昴攳搳戹㈴ㄳ㙦㈲〶扡㌲㙣〷㄰㌷ㅤ㤳攴㉥㍡㤰㠴捡戵㘴ㄳ愱㌵㤶攰㘸㘰㡣搳攰ぢ㈲摣摦㘱ㄴ㙢㉦户㑤〳户摢㈲〷摡戴戱戱挷㥥昳㙡㡤㘶㕤㠹㉡㑥㘴戵㘸攴ㅤ㐱㉦戹昸愷㜷㔳挶扡挴㡢㌲㠷㠳ㄴ愷㑣㈲つ㙥㜵㥢敦㐳㜳ㄱ㜲攸㐳换㌶㠶ㅥ㌳㥣㜲ㄲち敢戹愱㐰敢㜰㝦晢敡㠲㕣㥢㠳㐸敢㐱㔱㤶捤攳㈶㕥㉢㝥㉣扢㉤㔵㙤摥㥦昷㘹戱愷㔰攷ㅤ㡤摡ㄱ㌴挲㍣戵挰㉢ㄶ㘱㡣っ戸㍢搸㐹敥㐶ㅣ搷扤昱㡣㍣收㙥㥣㡥㡤て㠳搱㕤㥥㠱㜲㔸㔵㙣㈴㥡摢昹戶捤㙤㌰敥㑢扢摢㝣㍦㠰挱〰㌰つ㕡搴搴〶捥㌴昲㕢ㅢ㌸っ㐵㘶挴㐶搳㘱㔴㐶㈸て挰㕤て愲㘱㌷昱ㄸ扤攴㐳〹㐵〷攵㑡㔸㜲㉢㜱搲挵〱挸てづ㜵㈱ㄷ慣〸ㄷ㕦扣挳㕤攸愹㝡㥤收㉥扣㜳㍢㠲慡戸戴愱捤搱㠳㕤搷戱㘴㑥戴敦敥敡㉡㠸慦〹ㅥ㥦慤㥣户愲摡敡㘲戴愱慦㙣つ捡ㄲ㠵摦挱ㅢ戱改摢㘹㌳て㝢扣㠲扡捥戵㉦㕦昵晣㙢㥥㡣慢㄰昲扥ㅦ慤㔸㜳㘴㠴㠳㉣攷㕥挱㍦㐹昹㕣攱户攸㜱㍢挳㘶〷㙤昷〸晢㤱㔴㌶捦攰㌷慤㥤〹晣捥攰ㄵ搸敦慤㍢〳攴㤵㠳㕤扣㈲挲㘰㤷㔹扣㤵搷㡤㔹㡣摦㠰戴㘴ㄸ㄰㍣戹ㅥ㤲捦ㄹ㉦攰㠱㐴〷つ㐰㌸昳㍣㈱挸昷㜶晣捥㈰㥦〸昴昸㤲〷慦㠴晣晦㔰㉡搹搵㥢㙥慢晦挲愶㌶㝥つ㘲〸㤹㐰㤳搶扥㌴㝥搵㐹愶㐷㘲㌲㌱㈴晢慡㠲摦㥣挱敥戱昳つ扦攰晢㍦㍣㜶㕥〰㠵㤹挴㌲㐳㜸敤㙥攴㕢㠶㐱扥挷㌰戸〷挵㘲ㄸ㍣捡㌶㡣摣㙢挳㈰昶㝣㉣〰戱戵㘱挰㜸㕥㠶昹㤷ち慦愶㥣ㄹ㍣㜷ㅤ㜲改ㄵ㍢㡦㡢戶㉡㐴っㅦ慡㉡㥣㠱ㅦ敡收㕥昴㠲ㄵ㔸敥㘱挱㥦ぢㄴ㔴㔸戰㠴㥢摢搲㠴㉤㙥摤戴㐴ㅡ㙤攲愱㐸㍣敢扢㕥㤴敤摤㔷〷愵㜴搲㉥㝢愳㘴ㄴ㕦㠳㝦挴攰㘹㈱昷昱㠳㍦㍢昷搷愷㍦㜷㥡㌷搴㘲㕥㉤㌰㈴㍣㐸㤸㥥ㄶ〴〲戹愹换㈱㌷昱㐳㥣ぢ昸㈰挹㔹㙢愸㘹㉢㄰摢㈷㌴摤㈴慢ㄹ㉦挵㤸㥡昹㜶㠲㘱㠹扢づ摡戰慣㜴㌹㌹攵㐳㈶㜱っ㔶㔲〳ㄷ㑦㕥ㄲ㉡㌴晡慡慤〱㙤捣挲捦愱㜸㕥攵㐰㍡㙤㐳㥥㌵㤹っ攳㘷㠹㘶搳㠸㕣敥〴捥ㅦ晡〰㘹㑣〲㤷㐸㈹挴ㅣ挸㈱改攳ぢ㉦〱㠸㤴㕡㐴愶㔰〱挸㠸愶㜵㠷㜵改〵搸ㄵ〲慡㜵搱㙦挰㡦㔶戰㡡愰㘲攲㠱ㅦ昴ㅣ换㐳㝦愲㥡ㄸ㥥㤵㤳挸ㄲ㌲㜲㘴㈱㠲昱㕡挱㕥㐶㈶㐹㠵㘳挸㙤摢〹挵㤷㡣扢㍡搸愶㌷㜶挱愵㠷慤散㥥昱㥡戸敤〱㍤㔳ㄴ㠵攱敤㈷ㅡ挷㔰㠹换改慡㘵㡤㈲摣慢戳慤㐶愳㜱ㄱ㜴㤶㜷ㄸ㘷㔱〴晣昸㘵㄰换㈷摢㕤摦搴㕤㐲ㅤ攷㡤㘰㠲晣㠱晤㜵㝢挶挶挶㕢戹㘳㈰㘱户㔵慢愴慦㠳㕦㐱ㄳ㑥㍡㘷㤸敤慣㍣ㅢ㡣㑢㈷㍢㙢愸㔷晦㌳㘲㉤㍢敢㌱戶㘶攸扡㐳晦㝦〸㠸㉤昵扦挱㜸㥢㤰散挳㜱㠶て〵㐶㑤戶っ搴㜰㐵攰捦㐶挸㐶㡥挳愶㘴ㄹ收搶戹㐵㝣愸慡㡢㐵㠲挳摢㌵摣㝤ㅤ愲搵㤶戶敤㘸㕦〱㜸㤲㐳晡ㄱ㐴㔰摦昶ㅣ㜴敦㤹戶昸㔱愰て㕥㜰㙡㠱ㅦ晡㜶㌴戱㠸㐰敦〴扦㌵戳㘱昳㑣ㄹ㍦散ㄶ㙡㜷㘱㈵挶㥥㐰㥢昹㡢㄰搸㡦慡攸昵㠹㍦㌲㥡戰扤攸〵扦㍡摡㤷ち㈹㔱㌷㠴㙦戱㍦搰戴ㅡ昸㔰昵㈲晣㥢ㄱ㔱㍢㐲搵㘹㉦㜳昷㥤っ㉥ㅣ㙥㘵㍤〲ㅦ㤰㙡㔴㄰㄰㤳㈹㝣攴㜱慥㙡昷ㅡ㜴搶㡤攷ㄶ戲收㘰㝥戶㜲攱晢愰攸昶摥搲挹㌰㝣㈷扦㍦搶ㅥ搱昷㈱户㝤㠷㉣㝢㍡〰づ㡦㍦摢愶攳㙢戲〱㜷搹㌶㘲摤㑦愲愹昱㝥〲晣㤸㔶㥣攱㠳㐱慦ㅥ㌷愱昱㍤㑣㠹慣㡦㝣慥㔸〳攸捦捦摦摤㡣㥦つ㝡㜵愴㝦挵ㅥ攲ㅦ㠳捥〲挱㘲㉢戴戱㍣㥢ち㜶㈵㡤攵戱㠴㍣㕣㌶扥㠵㌷㜰㡤㕢㙢㘵挸搱〳㘵愶〳㤰㈴㠳㐷てㄹ晤昳愸摣ㅡ晤㔵㘰晢㡦晥ㅢ㥢㡥㥥㐶㠳㡣㈸摤晦扥㐴改㤸ㅥ㡡㑤㥦㘰㡤攰㘳〰晢ㄲ摤戳㤷攲㤴㌲慡愸〳ㄱ㉦㥣㐶ㅥ改愵昸昷换愷㕦晣㈳搳㍦㑥ㅢ㈲㐰㔱搴㌹ぢち㔰㤹挵㜳改㔹㐴挰昶㥦挵㔷㌷㥢挵㍥捡㔶㡥挴㕣〷ㄸㅦ㌲㥥挴慦摥㔹㔹挰㑡慤敢㔲㙢ㅦ〹㐶て㡤戹㐱昰㌴挱挷〹㍥㐱昰㐹㠲㑦〱㡣攷昷㤱㠶㔲昱ㄹ㈲㥦㈵昸㌴挱㘷〸㍥㑢昰㌹〰㔴㈴㔹愵攲攷㠹晣〲挱ㄷ〹扥㐴昰㘵㠲慦〰愰㘲戲摡〵㉥㜰挶挷㐵㘲慦昱㌲㈶㝢㉤㙡㤷㜰㔱㙢改㤲ㅢ晢㠲㜷㠴戴㡡扤昸㝤㔵㑣㜱挰㝢〶㐶㌳㈱昸昹昳戱㈷㉥㤷㡦㈳㕦㘰㌸ㄱ㈸〶ㄹ㤴ぢ㘹㐴㐹攵㕦晣慡敤㈰㐲〱ㄲ戸㔲㔷㈶㈳㑢攵㌰愹㝣ㅣ㕦㠵㐹ㅤ昴慣搳换㐹㘵㌲扣㔴づ㤲捡㝦㍦㝥戸㔵㌹攱敦㔸慥㤱昹㌲㙣㙦㌹㡤愴扥㄰攷㈱扦㘰㔳㥦㡦摡ㅡ㑤㔹㉥〱散㠶㘸昴㌱㕣㐹〹昰㡤昶㍣敥㔷攱㈲ち挴扥晥㔳つ㜳戸㜷㌵㙢㐵ㄶ㍥挱㕥㐷挸㍢㌰攵㠹㡤㡢昶挵〰㠸ㄱ㝢㉥挴ㄹ慦扥愳㔸〴收挹戰㕥摦㉤㐲〳ㄹ愶㙣㝢㍤㤲㔰㕤㥥㌷㔹〶㔳㘷ㄲ摥ㄹ㌶搶ㄲ捡收㥥㙤昳㡣昹㌵㄰〷ㅥ㈲㐰㘶捡㍡ㄴ㜴㤰て〶愵〷㐹㕤晣㍡挰摥攴㙦㘱㑣慣㡢㡢㈶㙦㌴㤲晥搲㥣㘲㝥㤳つ㥥〷ㄸ㠲㝦搸㠸昹慣愳摦〲愵搰㝢晢㥢扦㍣摤㈶摦收㈳㘶搹昱ㄱ晥ㄹ㝣㔴扦挱㑥㠷昰ㄷ㐵ち㘲慢て攷摦㌳㔸㕦攴愳〲扡㤲㥦㔵㑣收㌵昴挳昵㙢㥢㡤散㔱㌴㥢㐱㔹换改ㅡ㉢攸㥦敦愰ㄵ㕥㌶㈸㝤〵㙤挷攸㐳㠲愶㍣ㄶ戴㡡搱扣挶㔰㌶㈸愱〵㕤㡦搱昷ち㥡㌲㕢搰戵ㄸ㝤㥦愰㈹扡〵扤ㅣ愳昵㐸㥥㑤搰㔶㡣搶㈳愱㜸㤷摡㑦挶㘸㍤㤲捦㈴攸㙡㡣搶㈳愱ち㤰摡㑦挴㘸㍤ㄲ㉡〵㐱㍦ㅥ愳昵㐸愸ㅢ〴晤搱ㄸ慤㐷㐲㙤㈱攸㡦挴㘸㍤ㄲ敡て㐱㝦㌸㐶敢㤱㔰愳〸晡㐳㌱㕡㡦㠴㍡㐶搰ㅦ㡣搱㝡㈴搴㍡㠲㝥㉣㐶换㐸ち㘴昲㙤敦㌶搲㜲㐰㍢散㈷㘸㙡㜰〷昰㠵收㑦昹㈴㈸㍥㌹〰㐹㌲愴〸㑦ㅤ搸搱晦〰㐵㉦户㠷</t>
  </si>
  <si>
    <t>㜸〱敤㕣敢㙦ㅣ㔷ㄵ摦㔹㝢搷㍢㙢㍢㐹㤳㌴㈵㝤㘱晡㠰ㄶ㐷㑢㤲㌶戴〱㤵搴㡦㌸㡥敡㈴㈶㜶㔲愰㉤摢昱敥ㅤ㝢挸捥㡣㍢㌳敢挴攵搱昲㝥〹〹〴㔴㠰㄰ㄲ慦て㠰㔴挴ㄷ㄰〸晥〳㐰㐸㐸㝣㐳㠲㉦㝣〱愱㐸晣〱攵昷㍢㜷㘶㜷㜶搷㍢㜶户〵㕣攴㥢昸昸捥戹㡦戹昷㥥㜳捦㌹昷㥣㍢捥ㄹ戹㕣敥ㄵ㈴晥㘶ㅡ㘶收捥愵捤㌰㔲㙥㘵挶㙦㌴㔴㉤㜲㝣㉦慣㑣〵㠱戵戹攰㠴搱㄰㉡ㄴ慢づ捡挳㐲㌵㜴㥥㔷愵敡㠶ち㐲㔴㉡攴㜲愵㤲㤹㐷㌹㍢攱捦㠱攴挱㘴慢戱㘱㠰换㌳搳㤷㔶㍥㠴㕥㤷㈲㍦㔰挷㈶慥敡戶㡦㍤㔲㜹愸㜲晡㥤挷㉢挷㡦㑤捣㌴ㅢ㔱㌳㔰㡦㜹慡ㄹ〵㔶攳搸挴㘲㜳愵攱搴㥥㔰㥢换晥㌵攵㍤愶㔶㡥㍦戴㘲㍤晣攸㠹㠷㑦㥤戲㑦㥦㝥㜴っ㉦捥㉤捣㑣㉦〶捡づ㕦㤷ㅥぢㅣ敥挳戳慡收㜰㕥㑡〵㡥户㕡㤹㤹挶晦搴搸昱昴㐸㘵㘹㑤愹㠸㉦㔶㠱昲㙡㉡㌴搱㜰搴㥤ち挳愶扢捥㠵㌳摤㌹㑣戳㘶㠵㔱挱㥤㔱㡤㠶改㈶扤㤶摣㑢㔸户㠶戵㌹收㉥㈹㉦㜴㈲㘷挳㠹㌶㡢敥㌲㍡慡㡦扢㔷㐲㜵搹昲㔶搵㐵换㔵〵昷㕣搳愹て敢㤴ㅢ㝡㕢搲㐵㝡㘰㌲昹捡㔴攸捥慣㔹㠱㡣㈸攴戲㘴搴㥤ぢ㙡㥤㜵敦敤摦㉦㠷㉥㙦㘰㥦昷昷慦㠷㤲慢㔶搰慡㌹搹扦㘶㍣昹捥ㄱ扣愳㝦晤搴ㅡ㜵戶㜹戰㝦ㅢ㔹捡捥摡挶㘸捣摢戲愲㤸㡣㔹㈴ㄸ㈱㈸ㄱ㤰㠰㘶㤹㘰㤴㘰っ挰ㄸ晥ㄷ㜶㐸扡㈱㡢昲㔵㉢㕦㕤挹㔷㙢昹㙡㍤㕦㔵昹慡㥤慦慥收慢㙢昹慡㤳慦㝥㈸㕦扤㠶㍡㐹㉡㡤㡣攴攳昴攵㐷慥ㄴ扦㌷昶挷戹ㅦ㕣㜴收㝦㝤搷攳敦ㅢ摢㠷㑡敦㡤〷㌵ㅢ㔸搷挱㙡㙤ㅥ㍥㔹挱㡥搸挹㥥挰㤶戰㑦搹㡦搸㈷㑥搴㑦ㅤ户ㅥ戲ち㥣㔶〶昱㍢ㄸ攵〰敡㡥搹㑦㍡㕥摤扦㉥戴扢㜳摡ち㔵㝢攱㈶攳戲㘹扦改搵挳㍢戶㉥㕣㡡慣㐸摤摥㕤搶敥愴愷搹ㄲ戶㤵ち攵㝤㜷㜷㌷扢㙡㌵㥡㙡敡㠶愳㡢敦敡㉡㜶ㄷ〳㝦愵㝦改㕣愰㥥㙢㤵昶㡣㘸ち〲㙤㐳晡敥㤹愵㉥搲攳㥡㤸㔹昳㐳攵挹昰㈶摤㐵愷㜶㑤〵㑢㡡攲㔰搵㘵慡户戲㈸摥昵㤳㤷㍣㑣ㄴ扢戵㝥㑦ㅡ㙢㥦扤ㄱ㘱㌳慢㍡挶扢慥㠲㘸㜳搹㕡㘹愸㈳ㅤ㔵昴㍢㔱㜰戴〳㍤攷搷㥡攱㡣敦㐵㠱摦攸㉣㤹慡㙦㔸㤰㌴昵ぢ㝥㕤つて攷㐴㈸㐰搸づつㄹ㐶敥敤晤昷㠲㄰㈲㐵㘲㙥攴㌷㜵戲㕤攵㌲㘶㠷㔹㌴ㄴ㜹㌲㝦摦㌶㥤㜱扣㈲㘳㌲㜶㘰㙡㑥搴ㅤ㝣改〳摢㜴摢愲摣㝦戶㜲㍥㝦㈸㥥晤搹つ攵㐵昳㤶㔷㙦愸㈰㔳昳ㄹㅣ㤱戹ㅦ愰㜰ㄳ〲愱敦敡㔱捤ㄹ㌷㡣捤挲㜵愷ㅥ慤ㄵ搷㤴戳扡ㄶ〱〷敤㔸㉡㜱㘹㝢㤲㜹ぢ㔰收㐱㠲㐳〰攵㜲慥㜸㤸㤵㡡㘵愴㕣㠱搲㈹㘳㉦㜷〸㜲戶敢搸换㘳昶㥣搳㠸㤴ㄶ捡晢㙤㔰㐴㙢㌵㈱摦㌸㔹㌴戰㙡㕡㘱ㅣ戶㘷挰愵㤶攳㐵㥢敤㝤摢戳㑢㌴ㄳ敤挹㠲㕤㈷ぢ㈸ち㍡攵㐱挶㕥〳搳㜴㐹㠳散捡㈹㈶攲㌶挸搰散攸戹㤳挹㔸㍦㐳㐶愰㝥㥡〹㔹晢㜸㝦ㄹ㐱㘶敦㘵㔲㌶敡扢ㅦ昷愴搹㔶㜶扣㤶㘶户㘲攱捣㈳〴户ㄱ扣㠹攰㈸㠰昱㌷㐸㌸㑡㌹攴㍢㤳㜹〷㥥捤㍢〹敥〲㠰㝣㌲㈹㜳㘲㔱㐵ㅢ㙡㈷㜶㈴敢㡤挳㑥ㄶ愳㔸㡢㈲㕡挶㉤㍢㜳摣ㄵ㐲挷㔶攷敥搰戵挳愲㘳摦摡㥦㌷搳搳㈱㐷㘶㔴㑤捦㜵㥢慡改㠵㘰搵〱昵搶㥢搱搴㥣㈰㜸ぢ㠰㔶㉣㌴㜶㜷㘶捤搳㥣㝣㐳㤸㐴摡㄰ㅡ㔰戹挷㑣㑣昳㍦㐳挰昵ㅣ㕤昶散㘷㥡㠲㤳昶ㅢ摥㝥㍥搶㝦㙦挷㐴敦搲㤹㝢㍡㠷㝥愲㔷㘹㐱摦㠳敤㘵晣戹慦㝥戹て挵收晤〴㙦〵攸搲㉦㍣㜹扦㕡㉦㠱㤸挴㙥㡡㜲〷改㜱ㄱぢ㜷㜹㜳㕤㠹昶ㄹ戳㤷慤㘰㔵㐵昰㕥㥣㥦㠵ㅤ散〷㠱㙡攰㐰㕢ㄷ〴捦㉥户㜵㈲挳戹挰㜷㠹摦戳㡦挳㌷㠴㘲ㄸㅥ捥て攵扡散攳っ㍢㌳攵㙦㑡㜱づ昵敦㐳晤㠵㐴慡㔱㈷㝢戱㕤昶搹㜲㑦㤲っ㈰㐹ㅥ挰戲㥡て〲㐰㑡ㄸ㝦敡㉢㔱㈶㔹敤㤸㔴敢戴㔶改摤换㌸㤹㜴昹て㝢攴挸愸㜶搶㑥挳㜷㄰㡥扢㑢㡥摢ㄲㄶ愳敥愲ち㙡昰㉢㌸つ㔵搶㉥㔹㡡㥡㍤㔹昱〶㤱ㄵ㐳㐳㍤㘷改っ摦㥡昰㐹㤷㤴挸摣敤㤹㠵ㄹ攷昰㌶㔳搱〵㐹愱㤲攱ㄶ㙡㐹㈰㜲ㅥ敢敥㠹㤸〱㐴㑣〵ぢ㘷扥㠳攰㌸挱〹㠰挲敦㈱㘹㜶扡昰っ㠳㡤㙣搰㥤㕤慤收㑡㈴㠳戸〷㝦搷㔷㔸㍤捣搷㥣㈲㜸㈷㐰㤷昹㐳攷㘳〶㈳ち挹㔳㡣㐸㙢挹戴慦㍡敡㍡㜹㘰㥦㡤愰搲㑣㌳㡣㝣㤷㔱愵㜱㝢搶扦攸㐷戳㑥戸㡥㈸搴㈱㍢捥㍣戹愶㍣㜰㔷〰摢愷ぢ攷慦慦慢扡㘹㉦昹㑤㠸戶昳戳扢攱㔰㡥昹挱㤶㤴㜳㜹摥㐰ㅡ散㙣㡣㉥っ㌹ㄱ挳搷㑡㑦散㡥㍣摦㍣昴敤㙦慦攸戲ㄳ㌵搴愸慤㌷ㅤ昳㈵ㅢ慢㠸愸㐱㝤挴㕥㕥ぢ㤴㥡ㅤ户捦〵㑥扤攱㜸㡡挴㠰㡤挹㐰摤㠲㕡㐵㠴㘰搱㘷晣捦昷挶敤攵挰昲挲㜵㡢挱挴捤㠳ㅤ㑦ㄲㄲ㈹搸搳㡥ㄷ攲㌵㐲㐵收昷摢㑢㙢晥㜵㐴㙡㥢慥㜷捥㕡て㜷〵㔵挸昴㍡〹㘹㡣扣㤱捦ㅢ愵㝣㘹㔰晡昰㐰㥥换㥤挴捦㌰㠱搰㉡㔷愰扦㍣㐳㝢搳慥㡦攳㌳戴搳㌹愶㌱㐴㡥㕡挸愱㑣㈹捣㥤㙡㍥捡㌶愷〱收捦㕤㌹摦㡥捡扤㠶㔸㜵㠱晥晤っ〹㉦㑣搱ち㠱搰㍢户㑦㌳ち㜱攴ㅢ散㍦搰㥢㑦摤捣㔷戶愵づ㜹㙦㕦㍢㍢㠷ㄸ搲㤸扤㘰慤愸〶㈲搱慥ㄵ敤搳て㌴㘲㕤慢ㄱ挶㘵㌳扥敢㕡㘴㉣㌲攵㔲捤㈲晦㑥㌵㈳晦㠲攳㤹㌶㠰㜰㕦㡣戲㙥〰㘵摤㄰搴㤸㝤㤹㐱㐱挹戳㉦㝦搵ち㥣㘸捤㜵㙡㈵㍥㌰㜰户㉢㌸ㄲ㕢㥣㜲㌷㐹㠹挴㤸攸戲攵慦挰㘰ぢ㉢㈰㜶〵㔲㤴㑢㐷攲㠳㙦昳㐶ㄱ晦㡣〱摤㑡㄰㉦攲㈳㌵摦㡤摥ち㜲㈷〲〲㐷搲捤攴收挵捤ㄷ㠰搱㕥㌹㔲㍤㠳㐵攰て㑣㠹㜸㍡户㡢昶ㄵ捦㠹㐰㍤㔲㙣捥㠹㘶㐳㤰ㅣ〰㔹㌹摣摥㉥㔴㑤㌵㥡㙣改㠴㌷昷ㄶ㜵㈸㠹扢㝢换搳㕡攳扥㉤㡡戵㍥㐹愹㤱敤㉡㠹㕥搹㘲㡣扢㐹搱ㄸ愲戶ㄳ㕤㘳㘴㌹㑤摢敢㑥ㄹ昲ㅡ搴㤲昰㑣捥㝣㑣ㄸ〵㈱㕥㜲〷㌴ㄴ扤昵搹散㤱㡡搵搰〲㈸㔳㑢㘹摣㜸ㅣっ㍣㡦ぢ㈷㜵㔵㡥㥦戰扦昷挵搹㑢捤愸愳挴扡㜱㈸㉥㤹㙡㌴㉥㜹戰ㄱ㙡㔶㔰摦㈵㕢ㅡ㜳搳晡㐵㜶攷愰扡㕦㉦㙦㙡㈳挶摢㤰〱㤱っ㉦㌰戶㈱㌶㔷㉡㤶㑡摢㙣㥣㑢摤㐲㤷昸㜴㐱㔹㥥㔰㘰㈹慡捦慡つ㌱挲摡㜶晣㈱㘹搰㍡㉢㡡ㅣ㌵敤愹㤵㄰ち㍤愲ㅣ㡦㜳戲挱㑤晢㌲㥤㔲戸扥〰戱ㅢ攷ㄶ㙢ㄱ㠲扡慤づ㜸㉥搸㍤搴挱㡡攸愰〹㙤㌳㑡搰㘲〶攳㜶㑥㠲㝢㘷㐰㡡㐲㤰摡㤲晥㜹挶昸搶㌷㤹㝥㜴㈶㤷㘴攲㑤挴㐰㔷㠶敤〰攲愶㘳㤲摣㐵㠷㤲㔰戹㤶㙣㈲戴挶ㄲㅣつ㡣㜱ㅡ㝣㐱㠴晢㍢㡣㘲敤攷戶㘹攰㜶㕢攴㐰㥢㌶㌶昷搹攷扤㕡愳㔹㔷愲㡡ㄳ㔹㉤ㅡ㜹㔷搰㑢㉥晥改摤㤴戱㉥昱愲㥣挷㐱㡡㔳㈶㤱〶户扡捤昷愰戹〸㌹昴愱㘵ㅢ㐳㡦ㄹ㑥㌹〹㠵昵摣㔰愰㜵㜸戰㝤㜵㐱慥捤㐱愴昵愰㈸换ㄶ㜰ㄳ慦ㄵ㍦㤶摤㤶慡戶攰㉦昸戴搸㔳愸㜹㐷愳㜶〵㡤㌰㑦㉤昰㡡㐵ㄸ㈳〳敥づ㜶㤲扢ㄹ挷㜵㙦扥㈰㡦戹㥢㘷㘲攳挳㘰㜴㤷㘷愰ㅣ㔶ㄵㅢ㠹收㜶扥㙤㜳ㅢ㡣晢搲敥㌶ㅦ〷㌰ㄸ〰愶㐱㡢㥡摡挰㤹㐶㝥㝢〳㠷愱挸㡣搸㘸㍡㡣捡〸攵㈱戸敢㐱㌴散㈶ㅥ愳㤷㝤㈸愱攸戰㕣〹㑢㙥㈵㑥扡㌸〰昹挱㤱㉥攴愲ㄵ攱攲㡢㜷戴ぢ㍤㔵慦搳摣㠵㜷㙥㔷㔰ㄵ㤷㌶戴㌹㝡戸敢㍡㤶捣㠹昶摤扤㕤〵昱㌵挱㤳戳㤵㜹㉢慡慤㉤㐵㥢晡捡搶愰㉣㔱昸つ扣ㄱ㕢扥㥤㌶昳戰挷㉢愸ㅢ㕣晢昲㌵捦扦敥挹戸ち㈱敦晢搱㡡㌵㐷㐶㌸挸㜲敥ㄵ晣㤳㤴捦ㄵ㝥㡤ㅥ㜷㌲㙣㜶搰㜶㡦戰ㅦ㐹㘵昳㉣㝥搳摡㤹挰敦っ㕥㠱晤摥扡㌳㐰㕥㌹摣挵㉢㈲っ昶㤸挵㕢㝤摤㤸挵昸ㄵ㐸㑢㠶〱挱㤳敢㈱昹㥣昱㑢㍣㤰攸愰〱〸㘷捥ㄳ㠲㝣㙦挱敦っ昲㠹㐰㡦㉦㜹昰㑡挸晦て愵㤲㕤扤攵戶晡㉦㙣㙡攳ㄷ㈰㠶㤰〹㌴㘹敤㑢攳攷㥤㘴㝡㈲㈶ㄳ㐳戲慦㉡昸捤ㄹ散ㅤ㍢晦攳ㄷ㝣晦㠷挷捥ぢ愰㌰㤳㔸㘶〸慦摤㠷㝣换㌰挸昷ㄸ〶昷愳㔸っ㠳㡢㙣挳挸扤㌶っ㘲捦挷㈲㄰摢ㅢ〶㡣攷㘵㤸㝦愹昰㙡捡㤹挱㜳搷ㄱ㤷㕥戱㜹㕣戴㔵㈱㘲昸㔰㔵攱っ晣㔰户昵愲ㄷ慤挰㜲㡦ち晥㕣愰愰挲㠲㘵摣摣㤶㈶㙣㜱晢㤶㈵搲㘸ぢて㐵攲㔹摦昳愲散散扥㍡㈸愵㤳㜶搹ㅢ㈵愳昸ㅡ晣㈳〶㑦ぢ戹てㅦ㝥昹摣㕦㥦晦搴ㄹ摥㔰㡢㜹戵挰㤰昰㈰㘱㝡㕡㄰〸攴愶㉥㠷摣捡て㜱㉥攰㠳㈴㘷扤愱愶慤㐰㙣㥦搰㜴㤳慣㘶扣ㄴ㘳㙡收摢つ㠶㈵敥㍡㘸挳戲搲攵攴㤴て㤹挴㌱㔸㐹つ㕣㍣㜹㐹愸搰攸慢戶〶戴㌱ぢ㍦㠵攲㜹㤵〳改戴つ㜹搶㘴㌲㡣㤷ㄳ捤愶ㄱ戹摣㈹㥣㍦昴〱搲㤸〴㉥㤱㔲㠸㌹㤰㐳搲挷ㄷ㕥〲㄰㈹戵㠴㑣愱〲㤰ㄱ㑤敢づ敢搲ぢ戰㈷〴㔴敢愲摦㠰ㅦ慤㘰ㄵ㐱挵挴〳㍦攸㌹㤶㠷晥㐴㌵㌱㍣㉢㈷㤱㘵㘴攴挸㐲〴攳戵㠲扤㠲㑣㤲ち㈷㤰摢戱ㄳ㡡㉦ㄹ㜷㜵戰㑤㙦散㠲㑢て㕢搹㍤敢㌵㜱摢〳㝡愶㈸ち挳㍢㐸㌴㡥愱ㄲ㤷搳㔵换ㅡ㐵戸㕦㘷㕢㡤㐶攳㈲攸㉣敦㈸捥愲〸昸昱换㈰㤶㑦戶扢扥戵扢㠴㍡捥ㅢ挱〴昹〳晢敢敥㡣㡤㡤户㜲挷㐰挲敥愸㔶㐹㕦〷扦㡡㈶㥣㜴捥㌰摢㔹㜹㌶ㄸ㤷㑥㜶搶㔰慦晥㘷挴㕡㜶搶㤳㙣捤搰㜵㠷晥㝦㍦㄰摢敡㝦㠳昱㌶㈱搹〷攲っㅦち㡣㥡㙣ㅢ愸攱㡡挰㥦㡤㤰㡤ㅣ㠷㑤挹㌲捣慤㜳㑢昸㔰㔵ㄷ㡢〴㠷户㙢戸晢㍡㐴慢㉤㙤摢搱扥〲昰㌴㠷昴㐳㠸愰扥敤㌹攸摥㌳㙤昱㘹愰て㕦㜰㙡㠱ㅦ晡㜶㌴戱㠴㐰敦〴扦㌵戳㘱昳㑣ㄹ摦敦ㄶ㙡昷㘲㈵挶㍥㠸㌶ぢ㤷㈰戰㉦慡攸昵㠹㍦㌲㥡戰戳攸〵扦㍡㍡㤰ち㈹㔱㌷㠴户搸敦㙤㕡つ㝣愸㝡〹晥捤㠸愸㕤愱敡戴㤷戹晢㑥〶ㄷづ户戲㥥㠰て㐸㌵㉡〸㠸挹ㄴ㥥㝡㠶慢摡扤〶㥤㜵攳戹㠵慣㌹㤸㥦慤㕣昸㉥㈸扡戳户㜴㌲っ摦挹敦㡦戵㐷昴㍤挸敤摣㈱换㥥づ㠱挳攳捦戶改昸㥡㙣挰㕤戶㠳㔸昷戳㘸㙡㍣㑥㠰ㅦ搳㡡㌳㝣㌰攸搵攳㈶㌴扥㠳㈹㤱昵㤱捦ㄵ㙢〰晤昹昹摢㕢昱戳㐱慦㡥昴慦搸㐳晣㘳搰㔹㈰㔸㙣㠵㌶㤶㘷㔳挱慥愶戱㍣㤶㤰㠷换挶㌷昰〶慥㜱㙢慤っ㌹㝡愰捣㜴〰㤲㘴昰攸㈱愳㝦〹㤵㕢愳扦〶㙣晦搱㝦㙤换搱搳㘸㤰ㄱ愵晢㍦㤰㈸ㅤ搳㐳戱改ㄳ慣ㄳ㍣〷㜰㈰搱㍤晢㈹㑥㈹愳㡡㍡㄰昱换㌳挸㈳晤㈱晥晤㤷㌳扦晢㉤搳㍦捥ㄸ㈲㐰㔱搴㌹ぢち㔰㤹挵㤷搲戳㠸㠰敤㍦㡢㉦㙥㌵㡢〳㤴慤ㅣ㠹戹〱㌰㍥㘴㍣㡢㕦扤戳戲㠰㤵㕡㌷愴搶〱ㄲ㡣ㅥㅡ㜳㤳攰㜹㠲てㄳ㝣㠴攰愳〴ㅦ〳ㄸ捦ㅦ㈰つ愵攲ぢ㐴扥㐸昰㜱㠲㑦㄰㝣㤲攰㔳〰愸㐸戲㑡挵㑦ㄳ昹ㄹ㠲捦ㄲ㝣㡥攰昳〴㕦〰㐰挵㘴戵ぢ㕣攰㡣㡦㡢挴㕥攳㘵㑣昶㕡搴㉥攱愲搶搲㈵㌷昶〵敦ち㘹ㄵ㝢昱晢慡㤸攲㠰昷っ㡣㘶㐲昰昹昹搸ㄳ㤷换挷㤱㉦㌰㥣〸ㄴ㠳っ捡㠵㌴愲愴昲捦㝥摥㜶㄰愱〰〹㕣愹㉢㤳㤱愵㜲㤸㔴㍥㠹慦挲愴づ㝡搶改㉦㐹㘵㌲扣㔴づ㤲捡㝦㍦㜹戴㔵㌹攱敦㔸慥㤱昹㌲㙣㙦㌹㡤愴扥㄰攷㈱扦㘰㔳㥦㡦摡ㅡ㑤㔹㉥〱散㠶㘸昴㌱㕣㐹〹昰㡤昶〲敥㔷攱㈲ち挴扥晥㔳つ攷㜱敦㙡搶㡡㉣㝣㠲扤㠱㤰㜷㘰捡ㄳㅢㄷ敤㑢〱㄰㈳昶昹㄰㘷扣晡慥㘲ㄱ㤸㈷挳㝡㝤户〹つ㘴㤸戲敤昵㐸㐲㜵㜹摥㘴ㄹ㑣㥤㐹㜸㘷搸㔸㑦㈸㥢㝢戱捤㌳收㔷㐰ㅣ㜸㠸〰㤹㈹敢㔰搰㘱㍥ㄸ㤴ㅥ㈴㜵昱慢〰晢㤳扦㠵㌱戱㈱㉥㥡扣搱㐸晡㑢㜳㡡昹㜵㌶㜸〹㘰〸晥㘱㈳收戳㡥㝥ぢ㤴㐲敦敥㙦晥昲㜴㥢㝣㥢㡦㤸㘵挷㐷昸㘷昱㔱晤㈶㍢ㅤ挲㕦ㄴ㈹㠸慤㍥㥣㝦搷㘰㝤㤱㡦ち攸㑡㝥搶㌰㤹搷搰て搷慦㙤㌶戲㐷搱㙣〶㘵㉤愷㙢慣愲㝦扥㠳㔶㜸搹愰昴ㄵ戴ㅤ愳㡦〸㥡昲㔸搰㉡㐶昳ㅡ㐳搹愰㠴ㄶ㜴㍤㐶㍦㈰㘸捡㙣㐱搷㘲昴㠳㠲愶攸ㄶ昴㑡㡣搶㈳㜹㌱㐱㕢㌱㕡㡦㠴攲㕤㙡㍦ㅢ愳昵㐸㍥㤱愰慢㌱㕡㡦㠴㉡㐰㙡㝦㌰㐶敢㤱㔰㈹〸晡㤹ㄸ慤㐷㐲摤㈰攸愷㘳戴ㅥ〹戵㠵愰㥦㡡搱㝡㈴搴ㅦ㠲晥㐰㡣搶㈳愱㐶ㄱ昴晢㘳戴ㅥ〹㜵㡣愰摦ㄷ愳昵㐸愸㜵〴晤㘴㡣㤶㤱ㄴ挸攴㍢摥㙤愴攵㠰㜶搸㡦搱搴攰づ攰ぢ捤㥦昰㐹㔰㝣㜲〰㤲㘴㐸ㄱ㥥㍡戰愳晦〶㔵攷戵㑥</t>
  </si>
  <si>
    <t>276262b9-223e-441c-8479-c6dcb8aa4464</t>
  </si>
  <si>
    <t>㜸〱敤㕣敢㙦ㅣ㔷ㄵ摦㔹㝢搷㍢㙢㍢〹㜱㥡㌶㝤ㅡ摡㐲㡢愳㙤㤲㈶㙤㐳搵愶㝥攴愵㍡㡤㠹㥤㤴㐷㘱㍢摥扤㘳㑦戳㌳攳捥捣㍡㜱ぢ戴㤴昲ㄶㅦ㄰て〱㐲㐸〸昱〱㤰㐰昰〱挴敢㍦〰挴㈷扥㈱㤵㉦㝣〱愱㐸晣〱攵昷㍢㜷㘶㜷㜶搷㍢㜶户㉤戸挸㌷昱昱㥤㜳ㅦ㜳敦㍤攷㥥㜳敥㌹㜷㥣㌳㜲戹摣敢㐸晣捤㌴捣捣敤㡢ㅢ㘱愴摣捡慣摦㘸愸㕡攴昸㕥㔸㤹づ〲㙢㘳摥〹愳㈱㔴㈸㔶ㅤ㤴㠷㠵㙡攸扣愰㑡搵㜵ㄵ㠴愸㔴挸攵㑡㈵㌳㡦㜲㜶挲㥦㝤挹㠳挹㔶㘳挳〰㤷㘶㘷㉥㉥㍦㠷㕥ㄷ㈳㍦㔰㠷㈷慦攸戶㡦㍤㕣㜹戰㜲昲愱㈳㤵㈳㠷㈷㘷㥢㡤愸ㄹ愸挷㍣搵㡣〲慢㜱㜸㜲愱戹摣㜰㙡㑦慡㡤㈵晦慡昲ㅥ㔳换㐷ㅥ㕣戶㡥㍦㜲昴昸㠹ㄳ昶挹㤳㡦㡣攱挵戹昹搹㤹㠵㐰搹攱㕢搲㘳㠱挳㍤㍥愷㙡づ攷愵㔴攰㜸㉢㤵搹ㄹ晣㑦㡤ㅤ㑦て㔷ㄶ㔷㤵㡡昸㘲ㄵ㈸慦愶㐲ㄳつ㐷摤改㌰㙣扡㙢㕣㌸搳㍤㠳㘹搶慣㌰㉡戸戳慡搱㌰摤愴搷㤲㝢ㄱ敢搶戰㌶挶摣㐵攵㠵㑥攴慣㍢搱㐶搱㕤㐲㐷昵㜱昷㜲愸㉥㔹摥㡡㝡捡㜲㔵挱㍤摢㜴敡挳㍡攵㠶摥㤷㜴㤱ㅥ㤸㑣扥㌲ㅤ扡戳慢㔶㈰㈳ち戹㉣ㄹ㜵捦〴戵捥扡㜷昷敦㤷㐳㤷㌷戰捦㝢晢搷㐳挹ㄵ㉢㘸搵㥣敡㕦㌳㥥㝣攷〸ㅥ攸㕦㍦戵㐶㥤㙤敥敦摦㐶㤶戲戳戶㌱ㅡ昳戶慣㈸㈶㘳ㄶ〹㐶〸㑡〴㈴愰㔹㈶ㄸ㈵ㄸ〳㌰㠶晦㡤ㅤ㤲㙥挸愲㝣搵捡㔷㤷昳搵㕡扥㕡捦㔷㔵扥㙡攷慢㉢昹敡㙡扥敡攴慢捦攵慢㔷㔱㈷㐹愵㤱㤱㝣㥣晥昰晥摦㑦扣㜲扣㌲昷戳㕦㤴慦扦昶㤵戹摦㡥敤㐱愵て挶㠳㥡ぢ慣㙢㘰戵㌶てㅦ慢㘰㐷㙣㘷㑦㘰㑢搸㈷散㠷敤愳㐷敢㈷㡥㔸て㕡〵㑥㉢㠳昸ㅤ㡣戲て㜵挷散愷ㅤ慦敥㕦ㄳ摡摤㍥㘳㠵慡扤㜰㔳㜱搹㡣摦昴敡攱㙤㥢ㄷ㉥㐶㔶愴㙥敤㉥㙢㜷搲搳㙣ㄱ摢㑡㠵昲扥㍢扢㥢㕤戱ㅡ㑤㌵㝤摤搱挵㜷㜴ㄵ扢ぢ㠱扦摣扦昴㑣愰㥥㙦㤵昶㡣㘸ㅡ〲㙤㕤晡敥㤹愵㉥搲攳㥡㥣㕤昵㐳攵挹昰愶摣〵愷㜶㔵〵㡢㡡攲㔰搵㘵慡㌷戱㈸摥昵㔳ㄷ㍤㑣ㄴ扢戵晥㥥㌴搶㍥㝤㍤挲㘶㔶㜵㡣㜷㑤〵搱挶㤲戵摣㔰〷㍢慡攸㜷愲攰㔰〷晡㡣㕦㙢㠶戳扥ㄷ〵㝥愳戳㘴扡扥㙥㐱搲搴㉦昸㜵㌵㍣㥣ㄳ愱〰㘱㍢㌴㘴ㄸ戹昷昷摦ぢ㐲㠸ㄴ㠹戹㤱㙦改㘴扢捡㈵捣づ戳㘸㈸昲㘴晥㥥㉤㍡攳㜸㐵挶㘴散挰搴㥣愸㍢昸搲晢戶攸戶㐵戹户户㜲㍥㍦ㄱ捦晥昴扡昲愲㜳㤶㔷㙦愸㈰㔳昳ㄹㅣ㤱戹ㄷ愰㜰〳〲愱敦敡㔱捤ㄹ搷㡤㡤挲㌵愷ㅥ慤ㄶ㔷㤵戳戲ㅡ〱〷敤㔸㉡㜱㘹㝢㤲昹㉥愰捣晤〴ㄳ〰攵㜲慥㜸㠰㤵㡡㘵愴㕣㠱搲㈹㘳㉦㜷〸㜲戶敢搸换㘳昶ㄹ愷ㄱ㈹㉤㤴昷摡愰㠸搶㙡㐲扥㜱戲㘸㘰搵戴挲㌸㘰捦㠲㑢㉤挷㡢㌶摡晢戶㘷㤷㘸㈶摡㤵〵㍢㑥ㄶ㔰ㄴ㜴捡㠳㡣扤〶愶改㤲〶搹㤵㔳㑣挴㙤㤰愱搹搱㜳㈷㤳戱㝥㠶㡣㐰晤㌴ㄳ戲昶㤱晥㌲㠲捣摥换愴㙣搴㜷㍦敥㑡戳捤散㜸㉤捤㙥挲挲㤹〷〹㙥㈶戸㠵攰㄰㠰昱㜷㐸㌸㑡㌹攴㍢㤳㜹ㅢ㥥捤摢〹敥〰㠰㝣㌲㈹㜳㘲㔱㐵ㅢ㙡㍢㜶㈴敢㡤挳㑥ㄶ愳㔸㡢㈲㕡挶㉤㍢㜳摣ㄵ㐲挷㔶攷捥搰戵挳愲㘳摦摢㥦㌷搳搳㈱㐷㘶㔴㑤捦㜵㡢慡改㠵㘰搵〱昵搶㕤㘸㙡㑥ㄲ扣ㅢ㐰㉢ㄶㅡ扢摢戳收㘹㑥扥㈳㑣㈲㙤〸つ愸摣㘳㈶愶昹㥦㈱攰㝡㡥㉥扢昶㌳㑤挱㈹晢ㅤ㙦㍦ㅦ敥扦户㘳愲㜷改捣㕤㥤㐳㍦搱ㅢ戴愰摦㠳敤㘵晣戵慦㝥戹〷挵收扤〴敦〵攸搲㉦㍣㜹扦㔱㉦㠱㤸挴㙥㡡㜲晢改㜱ㄱぢ㜷㘹㘳㑤㠹昶ㄹ戳㤷慣㘰㐵㐵昰㕥㥣㥦㠳ㅤ散〷㠱㙡攰㐰㕢ㄷ〴捦㉥㌷㜷㈲挳㌳㠱敦ㄲ扦㙢ㅦ㠷敦〸挵㌰㍣㥣ㅦ捡㜵搹挷ㄹ㜶㘶捡摦㤴攲ㅣ敡摦〷晢ぢ㠹㔴愳㑥昶㘲扢散戳攵慥㈴ㄹ㐰㤲摣㠷㘵㌵敦〷㠰㤴㌰晥搲㔷愲㑣戱摡㘱愹搶㘹慤搲扢㤷㜱㌲改昲ㅦ昶挸㤱㔱敤慣㥤㠱敦㈰ㅣ㜷ㄷㅤ户㈵㉣㐶摤〵ㄵ搴攰㔷㜰ㅡ慡慣㕤戲ㄴ㌵扢戲攲ㅤ㈲㉢㠶㠶㝡捥搲ㄹ扥㌵攱㤳㉥㈹㤱戹摢㌳ぢ㌳捥攱㙤愶愲ぢ㤲㐲㈵挳㉤搴㤲㐰攴㍣搶摤ㄵ㌱〳㠸㤸ちㄶ捥㝣㠰攰〸挱㔱㠰挲㥦㈰㘹戶扢昰っ㠳㡤慣搳㥤㕤慤收㑡㈴㠳戸〷晦搸㔷㔸ㅤ攷㙢㑥㄰㍣〴搰㘵晥搰昹㤸挱㠸㐲昲ㄴ㈳搲㕡㌲敤㉢㡥扡㐶ㅥ搸㘳㈳愸㌴摢っ㈳摦㘵㔴㘹摣㥥昳㥦昲愳㌹㈷㕣㐳ㄴ㙡挲㡥㌳㑦慦㉡て摣ㄵ挰昶改挲昹㙢㙢慡㙥摡㡢㝥ㄳ愲敤晣摣㑥㌸㤴㘳㝥戰㈵攵㕣㥥㌷㤰〶㍢ㅢ愳ぢ㐳㑥挴昰戵搲ㄳ扢㉤捦㌷て㝤㝢摢㉢扡攴㐴つ㌵㙡敢㑤挷㝣挹挶㉡㈲㙡㔰ㅦ戱㤷㔶〳愵收挶敤戳㠱㔳㙦㌸㥥㈲㌱㘰㘳㌲㔰㌷慦㔶㄰㈱㔸昰ㄹ晦昳扤㜱㝢㈹戰扣㜰捤㘲㌰㜱㘳㝦挷㤳㠴㐴ち昶㡣攳㠵㜸㡤㔰㤱昹扤昶攲慡㝦つ㤱摡愶敢㥤戵搶挲ㅤ㐱ㄵ㌲扤㑥㐲ㅡ㈳㙦攴昳㐶㈹㕦ㅡ㤴㍥㍣㤰攷㜲挷昰㌳㑣㈰戴捡ㄵ攸㉦捦搰摥戴敢攳昸っ敤㜴㡥㘹っ㤱愳ㄶ㜲㈸㔳ち㜳愷㥡㡦戰捤㐹㠰㜳㘷㉦㥦㙦㐷攵摥㐴慣扡㐰晦㝥㠶㠴ㄷ愶㘸㠵㐰攸㥤摢愳ㄹ㠵㌸昲つ昶ㅦ攸捤愷㙥收㉢摢㔲㠷扣户愷㥤㍤㠳ㄸ搲㤸㍤㙦㉤慢〶㈲搱慥ㄵ敤搱て㌴㘲㕤慢ㄱ挶㘵戳扥敢㕡㘴㉣㌲攵㘲捤㈲晦㑥㌷㈳晦㠲攳㤹㌶㠰㜰㕦㡣戲慥〳㘵㕤ㄷ搴㤸㝤㠹㐱㐱挹戳㉦㝦挵ち㥣㘸搵㜵㙡㈵㍥㌰㜰户㈳㌸ㄲ㕢㥣㜲㌷㐹㠹挴㤸散戲攵㉦挳㘰ぢ㉢㈰㜶〵㔲㤴㑢㐷攲㠳㙦昳㐶ㄱ晦㡣〱摤㑡㄰㉦攲㈳㌵ㅦ㐵㙦〵戹ㄳ〱㠱㈳改㐶㜲昳攲挶㑢挰㘸慦ㅣ愹㥥挱㈲昰〷愶㐴㍣㥤摢㐵晢戲攷㐴愰ㅥ㈹㜶挶㠹收㐲㤰ㅣ〰㔹㌹摣摥㉡㔴㑤㌵㥡㙡改㠴扢㝡㡢㍡㤴挴㥤扤攵㘹慤㜱捦㈶挵㕡㥦愴搴挸㔶㤵㐴慦㙣㌲挶㥤愴㘸っ㔱摢㠹慥㌱戲㥣愶敤㜵愷っ㜹ㄳ㙡㐹㜸㈶㘷㍥㈶㡣㠲㄰㉦戹〳ㅡ㡡摥晡㙣昶㐸挵㙡㘸〱㤴愹愵㌴㙥㍣づ〶㥥挷㠵㤳扡㉡挷㑦搸摦㝢攲散挵㘶搴㔱㘲㕤㥦㠸㑢愶ㅢ㡤㡢ㅥ㙣㠴㥡ㄵ搴㜷挸㤶挶摣戴㝥㤱摤㌹愸敥搷换㥢摡㠸昱㌶㘴㐰㈴挳ぢ㡣㙤㠸捤㤵㡡愵搲㌶ㅢ攷㔲户搰㈵㍥㕤㔰㤶㈷ㄴ㔸㡣敡㜳㙡㕤㡣戰戶ㅤ㍦㈱つ㕡㘷㐵㤱愳愶㍤扤ㅣ㐲愱㐷㤴攳㜱㑥㌶戸㘹㕦愲㔳ち搷ㄷ㈰㜶攳摣㐲㉤㐲㔰户搵〱捦〵㍢㠷㍡㔸ㄱㅤ㌴愱㙤㐶〹㕡捣㘰摣捥㐹㜰敦っ㐸㔱〸㔲㕢搲扦㑥ㄹ摦昹㌶搳㡦㑥攵㤲㑣扣㠹ㄸ攸捡戰ㅤ㐰摣㜴㑣㤲扢㘸㈲〹㤵㙢挹㈶㐲㙢㉣挱搱挰ㄸ愷挱ㄷ㐴戸扦挳㈸搶㕥㙥㥢〶㙥户㐵づ戴㘹㘳㘳㡦㝤摥慢㌵㥡㜵㈵慡㌸㤱搵愲㤱㜷〴扤攴攲㥦摥㑤ㄹ敢ㄲ㉦捡㜹ㅣ愴㌸㘵ㄲ㘹㜰慢摢㝣ㅣ捤㐵挸愱て㉤摢ㄸ㝡捣㜰捡㐹㈸慣攷㠶〲慤挳晤敤慢ぢ㜲㙤づ㈲慤〷㐵㔹㌶㡦㥢㜸慤昸戱散戶㔴戵㜹㝦摥愷挵㥥㐲㥤㜳㌴㙡㐷搰〸昳搴〲慦㔸㠴㌱㌲攰敥㘰㈷戹ㅢ㜱㕣昷挶㑢昲㤸扢㜱㉡㌶㍥っ㐶㜷㜹〶捡㘱㔵戱㤱㘸㙥攷摢㌶户挱戸㉦敤㙥昳〹〰㠳〱㘰ㅡ戴愸愹つ㥣ㄹ攴户㌶㜰ㄸ㡡捣㠸㡤愶挳愸㡣㔰㑥挰㕤て愲㘱㌷昱ㄸ扤攴㐳〹㐵〷攴㑡㔸㜲㉢㜱捡挵〱挸てづ㜶㈱ㄷ慣〸ㄷ㕦扣㐳㕤攸改㝡㥤收㉥扣㜳㍢㠲慡戸戴愱捤搱〳㕤搷戱㘴㑥戴敦敥敥㉡㠸慦〹ㅥ㥢慢㥣戳愲摡敡㘲戴愱慦㙣つ捡ㄲ㠵摦挳ㅢ戱改摢㘹㌳て㝢扣㠲扡捥戵㉦㕦昵晣㙢㥥㡣慢㄰昲扥ㅦ慤㔸㜳㘴㠴㠳㉣攷㕥挷㍦㐹昹㕣攱㜷攸㜱㍢挳㘶〷㙤昷〸晢㤱㔴㌶㑦攳㌷慤㥤㐹晣捥攰ㄵ搸敦慤㍢〳攴㤵〳㕤扣㈲挲㘰㤷㔹扣㤵户㡣㔹㡣摦㠰戴㘴ㄸ㄰㍣戹ㅥ㤲捦ㄹ扦挶〳㠹づㅡ㠰㜰收㌹㐲㤰敦摤昸㥤㐱㍥ㄱ攸昱㈵て㕥〹昹晦愱㔴戲慢㌷摤㔶晦㠵㑤㙤晣ち挴㄰㌲㠱㈶慤㝤㘹晣戲㤳㑣㑦挶㘴㘲㐸昶つ〵扦㌹㠳摤㘳攷摢㝥挱昷㝦㜸散扣〰ち㌳㠹㘵㠶昰摡㍤挸户っ㠳㝣㡦㘱㜰㉦㡡挵㌰㜸㡡㙤ㄸ戹搷㠶㐱散昹㔸〰㘲㙢挳㠰昱扣っ昳㉦ㄵ㕥㑤㌹㌳㜸敥㍡攸搲㉢㜶づㄷ㙤㔵㠸ㄸ㍥㔴㔵㌸ぢ㍦搴捤扤攸〵㉢戰摣㐳㠲㍦ㅢ㈸愸戰㘰〹㌷户愵〹㕢摣扡㘹㠹㌴摡挴㐳㤱㜸搶㜷扤㈸摢扢慦づ㑡改愴㕤昶㐶挹㈸扥〹晦㠸挱搳㐲敥挵〳㍦㍤晢户ㄷ㕥㍤挵ㅢ㙡㌱慦ㄶㄸㄲㅥ㈴㑣㑦ぢ〲㠱摣搴攵㤰㥢昸㈱捥〵㝣㤰攴慣㌵搴㡣ㄵ㠸敤ㄳ㥡㙥㤲搵㡣㤷㘲㑣捤㝣㍢挱戰挴㕤〷㙤㔸㔶扡㥣㥣昲㈱㤳㌸〶㉢愹㠱㡢㈷㉦〹ㄵㅡ㝤搵搶㠰㌶㘶攱㘷㔰㍣㙦㜰㈰㥤戶㈱捦㥡㑣㠶昱搳㐴戳㘹㐴㉥㜷〲攷て㝤㠰㌴愶㠰㑢愴ㄴ㘲づ攴㤰昴昱㠵㤷〰㐴㑡㉤㈲㔳愸〰㘴㐴搳扡挳扡昴〲散ち〱搵扡攸㌷攰㐷㉢㔸㐵㔰㌱昱挰て㝡㡥攵愱㍦㔱㑤っ捦捡㐹㘴〹ㄹ㌹戲㄰挱㜸慤㘰㉦㈳㤳愴挲㔱攴戶敤㠴攲㑢挶㕤ㅤ㙣搳ㅢ扢攰搲挳㔶㜶㑦㝢㑤摣昶㠰㥥㈹㡡挲昰昶ㄳ㡤㘳愸挴攵㜴搵戲㐶ㄱ敥搵搹㔶愳搱戸〸㍡换㍢㠴戳㈸〲㝥晣㌲㠸攵㔳敤慥㙦敡㉥愱㡥昳㐶㌰㐱晥挰晥扡㌳㘳㘳攳慤摣㌱㤰戰摢慡㔵搲搷挱慦愰〹㈷㥤㌳捣㜶㔶㥥つ挶愵㤳㥤㌵搴慢晦ㄹ戱㤶㥤昵㌴㕢㌳㜴摤愱晦㍦っ挴㤶晡摦㘰扣㑤㐸昶㤱㌸挳㠷〲愳㈶㕢〶㙡戸㈲昰㘷㈳㘴㈳挷㘱㔳戲っ㜳敢摣㈲㍥㔴搵挵㈲挱攱敤ㅡ敥扥づ搱㙡㑢摢㜶戴慦〰㍣挹㈱晤㄰㈲愸㙦㝢づ扡昷㑣㕢㝣〶攸〳ㄷ㥣㕡攰㠷扥ㅤ㑤㉥㈲搰㍢挹㙦捤㙣搸㍣搳挶て扡㠵摡摤㔸㠹戱㡦愳捤晣㐵〸散愷㔴昴搶挴ㅦㄹ㑤搸㕥昴㠲㕦ㅤ敤㑢㠵㤴愸ㅢ挲㜷搹ㅦ㙣㕡つ㝣愸㝡ㄱ晥捤㠸愸ㅤ愱敡戴㤷戹晢㑥〶ㄷづ户戲㥥㠴て㐸㌵㉡〸㠸挹ㄴ㍥晡㌱慥㙡昷ㅡ㜴搶㡤攷ㄶ戲收㘰㝥戶㜲攱晢愰攸昶摥搲挹㌰㝣㈷扦㍦搶ㅥ搱挷㤱摢扥㐳㤶㍤㑤㠰挳攳捦戶改昸㥡㙡挰㕤戶㡤㔸昷戳㘸㙡㍣㐱㠰ㅦ搳㡡㌳㝣㌰攸搵攳㈶㌴扥㠷㈹㤱昵㤱捦ㄵ㙢〰晤昹昹扢㥢昱戳㐱慦㡥昴慦搸㐳晣㘳搰㔹㈰㔸㙣㠵㌶㤶㘷㔳挱慥愴戱㍣㤶㤰㠷换挶户昰〶慥㜱㙢慤っ㌹㝡愰捣㜴〰㤲㘴昰攸㈱愳晦㈶㉡户㐶㝦ㄵ搸晥愳晦晡愶愳愷搱㈰㈳㑡昷扦㉦㔱㍡愶㠷㘲搳㈷㔸㈳㜸ㅥ㘰㕦愲㝢昶㔲㥣㔲㐶ㄵ㜵㈰攲搷愷㤰㐷晡㜳晣晢戵㔳㝦晣〳搳㍦㑦ㄹ㈲㐰㔱搴㌹ぢち㔰㤹挵㔷搲戳㠸㠰敤㍦㡢㉦㙦㌶㡢㝤㤴慤ㅣ㠹戹づ㌰㍥㘴㍣㡢㕦扤戳戲㠰㤵㕡搷愵搶㍥ㄲ㡣ㅥㅡ㜳㠳攰〵㠲ㄷ〹㍥㐱昰㐹㠲㑦〱㡣攷昷㤱㠶㔲昱㈵㈲㕦㈶昸㌴挱㉢〴㥦㈱㜸ㄵ〰ㄵ㐹㔶愹昸㔹㈲㍦㐷昰㜹㠲㉦㄰㝣㤱攰㑢〰愸㤸慣㜶㠱ぢ㥣昱㜱㤱搸㙢扣㡣挹㕥㡢摡㈵㕣搴㕡扡攴挶扥攰ㅤ㈱慤㘲㉦㝥㕦ㄵ㔳ㅣ昰㥥㠱搱㑣〸㝥敥㕣散㠹换攵攳挸ㄷㄸ㑥〴㡡㐱〶攵㐲ㅡ㔱㔲昹攷扦㙣㍢㠸㔰㠰〴慥搴㤵挹挸㔲㌹㑣㉡ㅦ挳㔷㘱㔲〷㍤敢昴㕡㔲㤹っ㉦㤵㠳愴昲㍦㡥ㅤ㙡㔵㑥昸㍢㤶㙢㘴扥っ摢㕢㑥㈳愹㉦挴㜹挸㉦搸搴攷愳戶㐶㔳㤶㑢〰扢㈱ㅡ㝤っ㔷㔲〲㝣愳㍤㡦晢㔵戸㠸〲戱慦晦㔴挳㜹摣扢㥡戳㈲ぢ㥦㘰慦㈳攴ㅤ㤸昲挴挶㐵晢㘲〰挴㠸㝤㍥挴ㄹ慦扥愳㔸〴收挹戰㕥摦㉤㐲〳ㄹ愶㙣㝢㍤㤲㔰㕤㥥㌷㔹〶㔳㘷ㄲ摥ㄹ㌶搶ㄲ捡收㕥㙥昳㡣昹㔵㄰〷ㅥ㈲㐰㘶捡㍡ㄴ㜴㠰て〶愵〷㐹㕤晣ㅡ挰摥攴㙦㘱㑣慥㡢㡢㈶㙦㌴㤲晥搲㥣㘲㝥㠳つ扥〹㌰〴晦戰ㄱ昳㔹㐷扦〵㑡愱㐷晢㥢扦㍣摤㈶摦收㈳㘶搹昱ㄱ晥㘹㝣㔴扦挱㑥㠷昰ㄷ㐵ち㘲慢て攷㍦㌰㔸㕦攴愳〲扡㤲㥦㔵㑣收㑤昴挳昵㙢㥢㡤散㔱㌴㥢㐱㔹换改ㅡ㉢攸㥦敦愰ㄵ㕥㌶㈸㝤〵㙤挷攸㠳㠲愶㍣ㄶ戴㡡搱扣挶㔰㌶㈸愱〵㕤㡦搱昷〹㥡㌲㕢搰戵ㄸ㝤扦愰㈹扡〵扤ㅣ愳昵㐸㕥㑥搰㔶㡣搶㈳愱㜸㤷摡捦挶㘸㍤㤲㔷ㄲ㜴㌵㐶敢㤱㔰〵㐸敤㡦挷㘸㍤ㄲ㉡〵㐱㝦㉣㐶敢㤱㔰㌷〸晡㤹ㄸ慤㐷㐲㙤㈱攸㡦挶㘸㍤ㄲ敡て㐱㝦㈴㐶敢㤱㔰愳〸晡挳㌱㕡㡦㠴㍡㐶搰ㅦ㡡搱㝡㈴搴㍡㠲㝥㍡㐶换㐸ち㘴昲㙤敦㌶搲㜲㐰㍢散挷㘸㙡㜰〷昰㠵收㑦昸㈴㈸㍥㌹〰㐹㌲愴〸㑦ㅤ搸搱晦〰挶〱戶㡥</t>
  </si>
  <si>
    <t>43627f37-4670-4e0c-ba32-8a78adb68074</t>
  </si>
  <si>
    <t>㜸〱敤㕣敢㙦ㅣ㔷ㄵ摦㔹㝢搷㍢㙢㍢㐹昳㉡㈹愵㜵㕦搰攲㘸㐹搲㠶㌶㔴㙤敡㐷ㅥ㔶㥤挶挴㑥㑡㠱㜶㍢摥扤㘳て搹㤹㌱㌳戳㑥㕣ㅥ㉤慦昲ㄲㅦ㄰㔰〱慡㤰㄰㐲攲愵㈲扥㠰㐰慤昸〷〰昱㠹㙦㐸攵ぢ㕦㐰㈸ㄲ㝦〰晣㝥攷捥散捥敥㝡挷敥戶㠰㡢㝣ㄳㅦ摦㌹昷㌱昷摥㜳敥㌹攷㥥㜳挷㌹㈳㤷换晤ぢ㠹扦㤹㠶㤹戹㜵㜱㈳㡣㤴㕢㤹昱ㅢつ㔵㡢ㅣ摦ぢ㉢㔳㐱㘰㙤捣㍢㘱㌴㠴ち挵慡㠳昲戰㔰つ㥤攷㔴愹扡慥㠲㄰㤵ち戹㕣愹㘴收㔱捥㑥昸戳㉦㜹㌰搹㙡㙣ㄸ攰搲捣昴挵攵㡦愱搷挵挸て搴搱㠹㉢扡敤㈳て㔶敥慦㥣㝡晦戱捡戱愳ㄳ㌳捤㐶搴っ搴㈳㥥㙡㐶㠱搵㌸㍡戱搰㕣㙥㌸戵挷搵挶㤲㝦㔵㜹㡦愸攵㘳昷㉦㕢て㍣㜴晣㠱㤳㈷敤㔳愷ㅥㅡ挳㡢㜳昳㌳搳ぢ㠱戲挳户愴挷〲㠷晢挰慣慡㌹㥣㤷㔲㠱攳慤㔴㘶愶昱㍦㌵㜶㍣㍤㔸㔹㕣㔵㉡攲㡢㔵愰扣㥡ち㑤㌴ㅣ㜵愷挲戰改慥㜱攱㑣昷㉣愶㔹戳挲愸攰捥愸㐶挳㜴㤳㕥㑢敥㐵慣㕢挳摡ㄸ㜳ㄷ㤵ㄷ㍡㤱戳敥㐴ㅢ㐵㜷〹ㅤ搵挷摤换愱扡㘴㜹㉢敡〹换㔵〵昷㕣搳愹て敢㤴ㅢ㝡㑦搲㐵㝡㘰㌲昹捡㔴攸捥慣㕡㠱㡣㈸攴戲㘴搴㍤ㅢ搴㍡敢摥搵扦㕦づ㕤摥挰㍥敦改㕦て㈵㔷慣愰㔵㜳戲㝦捤㜸昲㥤㈳㜸㕦晦晡愹㌵敡㙣㜳㕦晦㌶戲㤴㥤戵㡤搱㤸户㘵㐵㌱ㄹ戳㐸㌰㐲㔰㈲㈰〱捤㌲挱㈸挱ㄸ㠰㌱晣㑦散㤰㜴㐳ㄶ攵慢㔶扥扡㥣慦搶昲搵㝡扥慡昲㔵㍢㕦㕤挹㔷㔷昳㔵㈷㕦晤㔸扥㝡ㄵ㜵㤲㔴ㅡㄹ挹挷改㘷㜳㡦扥晡摢㍦㍥晣搸㡦㕥㍢攴扦昸昲捤㥦ㅡ摢㠳㑡ㅦ㡣〷㌵ㅢ㔸搷挰㙡㙤ㅥ㍥㔱挱㡥搸捥㥥挰㤶戰㑦摡て摡挷㡦搷㑦ㅥ戳敥户ち㥣㔶〶昱㍢ㄸ㘵ㅦ敡㡥搹㑦㍡㕥摤扦㈶戴扢㜵摡ち㔵㝢攱㈶攳戲㘹扦改搵挳㜷㙥㕥戸ㄸ㔹㤱扡愵扢慣摤㐹㑦戳㐵㙣㉢ㄵ捡晢㙥敢㙥㜶挵㙡㌴搵搴㜵㐷ㄷ扦慢慢搸㕤〸晣攵晥愵㘷〳昵昱㔶㘹捦㠸愶㈰搰搶愵敦㥥㔹敡㈲㍤慥㠹㤹㔵㍦㔴㥥っ㙦搲㕤㜰㙡㔷㔵戰愸㈸づ㔵㕤愶㝡㠸㐵昱慥㥦扣攸㘱愲搸慤昵㍢搳㔸晢捣昵〸㥢㔹搵㌱摥㌵ㄵ㐴ㅢ㑢搶㜲㐳ㅤ敥愸愲摦㠹㠲㈳ㅤ攸戳㝥慤ㄹ捥昸㕥ㄴ昸㡤捥㤲愹晡扡〵㐹㔳扦攰搷搵昰㜰㑥㠴〲㠴敤搰㤰㘱攴摥摢㝦㉦〸㈱㔲㈴收㐶㝥㐷㈷摢㔵㉥㘱㜶㤸㐵㐳㤱㈷昳㜷㙦搱ㄹ挷㉢㌲㈶㘳〷愶收㐴摤挱㤷摥扢㐵户㉤捡晤㘷㉢攷昳〷攲搹㥦㔹㔷㕥㜴摥昲敡つㄵ㘴㙡㍥㠳㈳㌲昷〲ㄴ㙥㐰㈰昴㕤㍤慡㌹攳扡戱㔱戸收搴愳搵攲慡㜲㔶㔶㈳攰愰ㅤ㑢㈵㉥㙤㑦㌲㙦〲捡摣㑦㜰〰愰㕣捥ㄵて戲㔲戱㡣㤴㉢㔰㍡㘵散攵づ㐱捥㜶ㅤ㝢㜹捣㍥敢㌴㈲愵㠵昲㕥ㅢㄴ搱㕡㑤挸㌷㑥ㄶつ慣㥡㔶ㄸ〷敤ㄹ㜰愹攵㜸搱㐶㝢摦昶散ㄲ捤㐴扢戲㘰挷挹〲㡡㠲㑥㜹㤰戱搷挰㌴㕤搲㈰扢㜲㡡㠹戸つ㌲㌴㍢㝡敥㘴㌲搶捦㤰ㄱ愸㥦㘶㐲搶㍥搶㕦㐶㤰搹㝢㤹㤴㡤晡敥挷㕤㘹戶㤹ㅤ慦愵搹㈱㉣㥣㜹㤸攰㘶㠲㜷㄰ㅣ〱㌰晥ち〹㐷㈹㠷㝣㘷㌲摦㠹㘷昳㔶㠲㜷〱㐰㍥㤹㤴㌹戱愸愲つ戵ㅤ㍢㤲昵挶㘱㈷㡢㔱慣㐵ㄱ㉤攳㤶㥤㌹敥ち愱㘳慢㜳㘷攸摡㘱搱戱敦敥捦㥢改改㤰㈳㌳慡愶攷扡㐵搵昴㐲戰敡㠰㝡敢㜶㌴㌵㈷〸敥〰搰㡡㠵挶敥昶慣㜹㥡㤳㙦ぢ㤳㐸ㅢ㐲〳㉡昷㤸㠹㘹晥㘷〸戸㥥愳换慥晤㑣㔳㜰搲㝥摢摢捦㐷晢敦敤㤸攸㕤㍡㜳㔷攷搰㑦昴〶㉤攸㍢戱扤㡣㍦昷搵㉦㜷愳搸扣㠷攰摤〰㕤晡㠵㈷敦㌷敡㈵㄰㤳搸㑤㔱㙥㍦㍤㉥㘲攱㉥㙤慣㈹搱㍥㘳昶㤲ㄵ慣愸〸摥㡢戹㔹搸挱㝥㄰愸〶づ戴㜵㐱昰散㜲㜳㈷㌲㍣ㅢ昸㉥昱扢昶㜱昸戶㔰っ挳挳昹愱㕣㤷㝤㥣㘱㘷愶晣㑤㈹捥愱晥扤扦扦㤰㐸㌵敡㘴㉦戶换㍥㕢敥㑡㤲〱㈴挹扤㔸㔶昳㍥〰㐸〹攳㑦㝤㈵捡㈴慢ㅤ㤵㙡㥤搶㉡扤㝢ㄹ㈷㤳㉥晦㘱㡦ㅣㄹ搵捥摡㘹昸づ挲㜱㜷搱㜱㕢挲㘲搴㕤㔰㐱つ㝥〵愷愱捡摡㈵㑢㔱戳㉢㉢摥㈶戲㘲㘸愸攷㉣㥤攱㕢ㄳ㍥改㤲ㄲ㤹扢㍤戳㌰攳ㅣ摥㘶㉡扡㈰㈹㔴㌲摣㐲㉤〹㐴捥㘳摤㕤ㄱ㌳㠰㠸愹㘰攱捣昷ㄱㅣ㈳㌸づ㔰昸〳㈴捤㜶ㄷ㥥㘱戰㤱㜵扡戳慢搵㕣㠹㘴㄰昷攰敦晢ち慢〷昸㥡㤳〴敦〷攸㌲㝦攸㝣捣㘰㐴㈱㜹㡡ㄱ㘹㉤㤹昶ㄵ㐷㕤㈳て散戱ㄱ㔴㥡㘹㠶㤱敦㌲慡㌴㙥捦晡㑦昸搱慣ㄳ慥㈱ち㜵挰㡥㌳㑦慥㉡て摣ㄵ挰昶改挲昹㙢㙢慡㙥摡㡢㝥ㄳ愲㙤㙥㜶㈷ㅣ捡㌱㍦搸㤲㜲㉥捦ㅢ㐸㠳㥤㡤搱㠵㈱㈷㘲昸㕡改㠹摤㤶攷㥢㠷扥扤敤ㄵ㕤㜲愲㠶ㅡ戵昵愶㘳扥㘴㘳ㄵㄱ㌵愸㡦搸㑢慢㠱㔲戳攳昶戹挰愹㌷ㅣ㑦㤱ㄸ戰㌱ㄹ愸㥢㔷㉢㠸㄰㉣昸㡣晦昹摥戸扤ㄴ㔸㕥戸㘶㌱㤸戸戱扦攳㐹㐲㈲〵㝢摡昱㐲扣㐶愸挸晣㕥㝢㜱搵扦㠶㐸㙤搳昵捥㔹㙢攱㡥愰ち㤹㕥㈷㈱㡤㤱㌷昲㜹愳㤴㉦つ㑡ㅦㅥ挸㜳戹ㄳ昸ㄹ㈶㄰㕡攵ち昴㤷㘷㘸㙦摡昵㜱㝣㠶㜶㍡挷㌴㠶挸㔱ぢ㌹㤴㈹㠵戹㔳捤㠷搸收ㄴ挰昹㜳㤷攷摡㔱戹㌷ㄱ慢㉥搰扦㥦㈱攱㠵㈹㕡㈱㄰㝡攷昶㘸㐶㈱㡥㝣㠳晤〷㝡昳愹㥢昹捡戶搴㈱敦敤㘹㘷捦㈲㠶㌴㘶捦㕢换慡㠱㐸戴㙢㐵㝢昴〳㡤㔸搷㙡㠴㜱搹㡣敦扡ㄶㄹ㡢㑣戹㔸戳挸扦㔳捤挸扦攰㜸愶つ㈰摣ㄷ愳慣敢㐰㔹搷〵㌵㘶㕦㘲㔰㔰昲散换㕦戱〲㈷㕡㜵㥤㕡㠹てっ摣敤〸㡥挴ㄶ愷摣㑤㔲㈲㌱㈶扡㙣昹换㌰搸挲ち㠸㕤㠱ㄴ攵搲㤱昸攰摢扣㔱挴㍦㘳㐰户ㄲ挴㡢昸㐸捤㠷搱㕢㐱敥㐴㐰攰㐸扡㤱摣扣戸昱㍣㌰摡㉢㐷慡㘷戰〸晣㠱㈹ㄱ㑦攷㜶搱扥散㌹ㄱ愸㐷㡡㥤㜵愲搹㄰㈴〷㐰㔶づ户户〸㔵㔳㡤㈶㕢㍡攱昶摥愲づ㈵㜱㕢㙦㜹㕡㙢摣扤㐹戱搶㈷㈹㌵戲㔵㈵搱㉢㥢㡣㜱㈷㈹ㅡ㐳搴㜶愲㙢㡣㉣愷㘹㝢摤㈹㐳摥㠴㕡ㄲ㥥挹㤹㡦〸愳㈰挴㑢敥㠰㠶愲户㍥㥢㍤㔲戱ㅡ㕡〰㘵㙡㈹㡤ㅢ㡦㠳㠱㜳戸㜰㔲㔷攵昸〹晢㝢㑦㥣扤搸㡣㍡㑡慣敢〷攲㤲愹㐶攳愲〷ㅢ愱㘶〵昵ㅤ戲愵㌱㌷慤㕦㘴㜷づ慡晢昵昲愶㌶㘲扣つㄹ㄰挹昰〲㘳ㅢ㘲㜳愵㘲愹戴捤挶戹搴㉤㜴㠹㑦ㄷ㤴攵〹〵ㄶ愳晡慣㕡ㄷ㈳慣㙤挷ㅦ㤰〶慤戳愲挸㔱搳㥥㕡づ愱搰㈳捡昱㌸㈷ㅢ摣戴㉦搱㈹㠵敢ぢ㄰扢㜱㙥愱ㄶ㈱愸摢敡㠰攷㠲㥤㐳ㅤ慣㠸づ㥡搰㌶愳〴㉤㘶㌰㙥攷㈴戸㜷〶愴㈸〴愹㉤改ㅦ愷㡤敦㝥㠷改挷愷㜳㐹㈶摥㐴っ㜴㘵搸づ㈰㙥㍡㈶挹㕤㜴㈰〹㤵㙢挹㈶㐲㙢㉣挱搱挰ㄸ愷挱ㄷ㐴戸扦挳㈸搶㕥㙥㥢〶㙥户㐵づ戴㘹㘳㘳㡦㍤攷搵ㅡ捤扡ㄲ㔵㥣挸㙡搱挸㍢㠲㕥㜲昱㑦敦愶㡣㜵㠹ㄷ㘵づ〷㈹㑥㤹㐴ㅡ摣敡㌶ㅦ㐵㜳ㄱ㜲攸㐳换㌶㠶ㅥ㌳㥣㜲ㄲち敢戹愱㐰敢㜰㝦晢敡㠲㕣㥢㠳㐸敢㐱㔱㤶捤攳㈶㕥㉢㝥㉣扢㉤㔵㙤摥㥦昷㘹戱愷㔰攷ㅤ㡤摡ㄱ㌴挲㍣戵挰㉢ㄶ㘱㡣っ戸㍢搸㐹敥㐶ㅣ搷扤昱扣㍣收㙥㥣㡥㡤て㠳搱㕤㥥㠱㜲㔸㔵㙣㈴㥡摢昹戶捤㙤㌰敥㑢扢摢㝣っ挰㘰〰㤸〶㉤㙡㙡〳㘷ㅡ昹慤つㅣ㠶㈲㌳㘲愳改㌰㉡㈳㤴〷攰慥〷搱戰㥢㜸㡣㕥昲愱㠴愲㠳㜲㈵㉣戹㤵㌸改攲〰攴〷㠷扢㤰ぢ㔶㠴㡢㉦摥㤱㉥昴㔴扤㑥㜳ㄷ摥戹ㅤ㐱㔵㕣摡搰收攸挱慥敢㔸㌲㈷摡㜷㜷㜵ㄵ挴搷〴㑦捣㔶捥㕢㔱㙤㜵㌱摡搰㔷戶〶㘵㠹挲㙢昰㐶㙣晡㜶摡捣挳ㅥ慦愰慥㜳敤换㔷㍤晦㥡㈷攳㉡㠴扣敦㐷㉢搶ㅣㄹ攱㈰换戹㝦攱㥦愴㝣慥昰㉡㝡摣捥戰搹㐱摢㍤挲㝥㈴㤵捤㌳昸㑤㙢㘷〲扦㌳㜸〵昶㝢敢捥〰㜹攵㘰ㄷ慦㠸㌰搸㘵ㄶ㙦攵㉤㘳ㄶ攳㌷㈰㉤ㄹ〶〴㑦慥㠷攴㜳挶慦昱㐰愲㠳〶㈰㥣㜹㥥㄰攴扢〳扦㌳挸㈷〲㍤扥攴挱㉢㈱晦㍦㤴㑡㜶昵愶摢敡扦戰愹㡤㕦㠱ㄸ㐲㈶搰愴戵㉦㡤㕦㜶㤲改昱㤸㑣っ挹扥愱攰㌷㘷戰㝢散晣㡦㕦昰晤ㅦㅥ㍢㉦㠰挲㑣㘲㤹㈱扣㜶㌷昲㉤挳㈰摦㘳ㄸ摣㠳㘲㌱っ㥥㘰ㅢ㐶敥戵㘱㄰㝢㍥ㄶ㠰搸摡㌰㘰㍣㉦挳晣㑢㠵㔷㔳捥っ㥥扢づ扢昴㡡㥤挷㐵㕢ㄵ㈲㠶て㔵ㄵ捥挰て㜵㜳㉦㝡挱ち㉣昷㠸攰捦〵ち㉡㉣㔸挲捤㙤㘹挲ㄶ户㙣㕡㈲㡤㌶昱㔰㈴㥥昵㕤㉦捡昶敥慢㠳㔲㍡㘹㤷扤㔱㌲㡡㙦挲㍦㘲昰戴㤰晢挴挱㔷捥晤攵戹捦㥦收つ戵㤸㔷ぢっ〹てㄲ愶愷〵㠱㐰㙥敡㜲挸㈱㝥㠸㜳〱ㅦ㈴㌹㙢つ㌵㙤〵㘲晢㠴愶㥢㘴㌵攳愵ㄸ㔳㌳摦㑥㌰㉣㜱搷㐱ㅢ㤶㤵㉥㈷愷㝣挸㈴㡥挱㑡㙡攰攲挹㑢㐲㠵㐶㕦戵㌵愰㡤㔹昸㌹ㄴ捦ㅢㅣ㐸愷㙤挸戳㈶㤳㘱扣㤲㘸㌶㡤挸攵㑥攲晣愱て㤰挶㈴㜰㠹㤴㐲捣㠱ㅣ㤲㍥扥昰ㄲ㠰㐸愹㐵㘴ちㄵ㠰㡣㘸㕡㜷㔸㤷㕥㠰㕤㈱愰㕡ㄷ晤〶晣㘸〵慢〸㉡㈶ㅥ昸㐱捦戱㍣昴㈷慡㠹攱㔹㌹㠹㉣㈱㈳㐷ㄶ㈲ㄸ慦ㄵ散㘵㘴㤲㔴㌸㡥摣戶㥤㔰㝣挹戸慢㠳㙤㝡㘳ㄷ㕣㝡搸捡敥ㄹ慦㠹摢ㅥ搰㌳㐵㔱ㄸ摥㝥愲㜱っ㤵戸㥣慥㕡搶㈸挲扤㍡摢㙡㌴ㅡㄷ㐱㘷㜹㐷㜰ㄶ㐵挰㡦㕦〶戱㝣戲摤昵愱敥ㄲ敡㌸㙦〴ㄳ攴て散慦摢㌲㌶㌶摥捡ㅤ〳〹扢慤㕡㈵㝤ㅤ晣ち㥡㜰搲㌹挳㙣㘷攵搹㘰㕣㍡搹㔹㐳扤晡㥦ㄱ㙢搹㔹㑦戲㌵㐳搷ㅤ晡晦㈹㈰戶搴晦〶攳㙤㐲戲て挷ㄹ㍥ㄴㄸ㌵搹㌲㔰挳ㄵ㠱㍦ㅢ㈱ㅢ㌹づ㥢㤲㘵㤸㕢攷ㄶ昱愱慡㉥ㄶ〹づ㙦搷㜰昷㜵㠸㔶㕢摡戶愳㝤〵攰㈹づ改㠷㄰㐱㝤摢㜳搰扤㘷摡攲㐷㠱㍥㜸挱愹〵㝥攸摢搱挴㈲〲扤ㄳ晣搶捣㠶捤㌳㘵晣愰㕢愸摤㠵㤵ㄸ㝢〶㙤收㉦㐲㘰㍦愱愲户㈶晥挸㘸挲昶愲ㄷ晣敡㘸㕦㉡愴㐴摤㄰摥㘴㝦戰㘹㌵昰愱敡㐵昸㌷㈳愲㜶㠴慡搳㕥收敥㍢ㄹ㕣㌸摣捡㝡ㅣ㍥㈰搵愸㈰㈰㈶㔳昸挸搳㕣搵敥㌵攸慣ㅢ捦㉤㘴捤挱晣㙣攵挲昷㐱搱敤扤愵㤳㘱昸㑥㝥㝦慣㍤愲㡦㈲户㝤㠷㉣㝢㍡〰づ㡦㍦摢愶攳㙢戲〱㜷搹㌶㘲摤捦愲愹昱ㄸ〱㝥㑣㉢捥昰挱愰㔷㡦㥢搰昸ㅥ愶㐴搶㐷㍥㔷慣〱昴攷攷㤷㌷攳㘷㠳㕥ㅤ改㕦戱㠷昸挷愰戳㐰戰搸ち㙤㉣捦愶㠲㕤㐹㘳㜹㉣㈱て㤷㡤㙦攳つ㕣攳搶㕡ㄹ㜲昴㐰㤹改〰㈴挹攰搱㐳㐶晦ㄲ㉡户㐶㝦ㄵ搸晥愳晦收愶愳愷搱㈰㈳㑡昷扦㉦㔱㍡愶㠷㘲搳㈷㔸㈳昸㌸挰扥㐴昷散愵㌸愵㡣㉡敡㐰挴慦㑦㈳㡦昴挷昸昷敢愷㝦晦㍢愶扦㥦㌶㐴㠰愲愸㜳ㄶㄴ愰㌲㡢慦愵㘷ㄱ〱摢㝦ㄶ㕦摤㙣ㄶ晢㈸㕢㌹ㄲ㜳ㅤ㘰㝣挸㜸ㄶ扦㝡㘷㘵〱㉢戵慥㑢慤㝤㈴ㄸ㍤㌴收〶挱㜳〴㥦㈰昸㈴挱愷〸㍥つ㌰㥥摦㐷ㅡ㑡挵攷㠹㝣㠱攰㌳〴㥦㈵昸ㅣ挱攷〱㔰㤱㘴㤵㡡㕦㈰昲㐵㠲㉦ㄲ㝣㠹攰换〴㕦〱㐰挵㘴戵ぢ㕣攰㡣㡦㡢挴㕥攳㘵㑣昶㕡搴㉥攱愲搶搲㈵㌷昶〵敦〸㘹ㄵ㝢昱晢慡㤸攲㠰昷っ㡣㘶㐲昰昳攷㘳㑦㕣㉥ㅦ㐷扥挰㜰㈲㔰っ㌲㈸ㄷ搲㠸㤲捡扦昸㘵摢㐱㠴〲㈴㜰愵慥㑣㐶㤶捡㘱㔲昹〴扥ち㤳㍡攸㔹愷搷㤳捡㘴㜸愹ㅣ㈴㤵晦㜶攲㐸慢㜲挲摦戱㕣㈳昳㘵搸摥㜲ㅡ㐹㝤㈱捥㐳㝥挱愶㍥ㅦ戵㌵㥡戲㕣〲搸つ搱攸㘳戸㤲ㄲ攰ㅢ敤㜹摣慦挲㐵ㄴ㠸㝤晤愷ㅡ收㜰敦㙡搶㡡㉣㝣㠲扤㡥㤰㜷㘰捡ㄳㅢㄷ敤㡢〱㄰㈳昶㕣㠸㌳㕥㝤㐷戱〸捣㤳㘱扤扥㕢㠴〶㌲㑣搹昶㝡㈴愱扡㍣㙦戲っ愶捥㈴扣㌳㙣慣㈵㤴捤扤搰收ㄹ昳敢㈰づ㍣㐴㠰捣㤴㜵㈸攸㈰ㅦっ㑡て㤲扡昸つ㠰扤挹摦挲㤸㔸ㄷㄷ㑤摥㘸㈴晤愵㌹挵晣ㄶㅢ扣〴㌰〴晦戰ㄱ昳㔹㐷扦〵㑡愱㠷晢㥢扦㍣摤㈶摦收㈳㘶搹昱ㄱ晥ㄹ㝣㔴扦挱㑥㠷昰ㄷ㐵ち㘲慢て攷㍦㌰㔸㕦攴愳〲扡㤲㥦㔵㑣收㑤昴挳昵㙢㥢㡤散㔱㌴㥢㐱㔹换改ㅡ㉢攸㥦敦愰ㄵ㕥㌶㈸㝤〵㙤挷攸挳㠲愶㍣ㄶ戴㡡搱扣挶㔰㌶㈸愱〵㕤㡦搱昷ち㥡㌲㕢搰戵ㄸ㝤㥦愰㈹扡〵扤ㅣ愳昵㐸㕥㐸搰㔶㡣搶㈳愱㜸㤷摡捦挶㘸㍤㤲捦㈶攸㙡㡣搶㈳愱ち㤰摡捦挴㘸㍤ㄲ㉡〵㐱㍦ㅤ愳昵㐸愸ㅢ〴晤搱ㄸ慤㐷㐲㙤㈱攸㡦挴㘸㍤ㄲ敡て㐱㝦㌸㐶敢㤱㔰愳〸晡愹ㄸ慤㐷㐲ㅤ㈳攸て挵㘸㍤ㄲ㙡ㅤ㐱㍦ㄹ愳㘵㈴〵㌲昹戶㜷ㅢ㘹㌹愰ㅤ昶ㄳ㌴㌵戸〳昸㐲昳愷㝣ㄲㄴ㥦ㅣ㠰㈴ㄹ㔲㠴愷づ散攸扦〱ㄹ愱戶改</t>
  </si>
  <si>
    <t>An alternative approach to assigning variance to both forestland and patureland areas</t>
  </si>
  <si>
    <t>a67e18b2-9525-4e6d-b7b0-66434ba6e12b</t>
  </si>
  <si>
    <t>357e4104-6db9-4886-bffc-efd396fd5bca</t>
  </si>
  <si>
    <t>㜸〱敤㕣敢㙦ㅣ㔷ㄵ摦㔹㝢搷㍢㙢㍢〹㐹㥡㤲搲㠷改㡢ㄶ㐷摢㈴㙤㘸〳㙡㔳㍦㤲㌸慡搳戸戱㤳搰昲搸㡥㜷敦搸㐳㜶㘶捣捣慣ㄳ㤷㐷㑢㈹㙦昱〱〱ㄵ㈰㠴㠴㄰㐲㠰㔴挴㤷愲㈲昸て㈸昰㠹㙦㐸㈰㈴扥㠰㔰㈴晥〰昸晤捥㥤搹㥤摤昵㡥摤㙤〱ㄷ昹㈶㍥扥㜳敥㘳敥扤攷摣㜳捥㍤攷㡥㜳㐶㉥㤷晢ㄷㄲ㝦㌳つ㌳㜳敢攲㐶ㄸ㈹户㌲攳㌷ㅡ慡ㄶ㌹扥ㄷ㔶愶㠲挰摡㤸㜷挲㘸〸ㄵ㡡㔵〷攵㘱愱ㅡ㍡捦愹㔲㜵㕤〵㈱㉡ㄵ㜲戹㔲挹捣愳㥣㥤昰㘷㕦昲㘰戲搵搸㌰挰挵㤹改ぢ换ㅦ㐳慦㡢㤱ㅦ愸㈳ㄳ㤷㜵摢㐷ㅦ慥㍣㔸㌹昹扥愳㤵愳㐷㈶㘶㥡㡤愸ㄹ愸㐷㍤搵㡣〲慢㜱㘴㘲愱戹摣㜰㙡㑦愸㡤㈵晦慡昲ㅥ㔵换㐷ㅦ㕣戶ㅥ㝡攴搸㐳㈷㑥搸㈷㑦㍥㌲㠶ㄷ攷收㘷愶ㄷ〲㘵㠷㙦㐹㡦〵づ昷愱㔹㔵㜳㌸㉦愵〲挷㕢愹捣㑣攳㝦㙡散㜸㝡戸戲戸慡㔴挴ㄷ慢㐰㜹㌵ㄵ㥡㘸㌸敡㑥㠵㘱搳㕤攳挲㤹敥ㄹ㑣戳㘶㠵㔱挱㥤㔱㡤㠶改㈶扤㤶摣ぢ㔸户㠶戵㌱收㉥㉡㉦㜴㈲㘷摤㠹㌶㡡敥ㄲ㍡慡㡦扢㤷㐲㜵搱昲㔶搴㤳㤶慢ち敥搹愶㔳ㅦ搶㈹㌷昴㥥愴㡢昴挰㘴昲㤵愹搰㥤㔹戵〲ㄹ㔱挸㘵挹愸㝢㈶愸㜵搶扤慢㝦扦ㅣ扡扣㠱㝤摥搳扦ㅥ㑡㉥㕢㐱慢收㘴晦㥡昱攴㍢㐷昰㐰晦晡愹㌵敡㙣㜳㝦晦㌶戲㤴㥤戵㡤搱㤸户㘵㐵㌱ㄹ戳㐸㌰㐲㔰㈲㈰〱捤㌲挱㈸挱ㄸ㠰㌱晣㑦散㤰㜴㐳ㄶ攵慢㔶扥扡㥣慦搶昲搵㝡扥慡昲㔵㍢㕦㕤挹㔷㔷昳㔵㈷㕦晤㔸扥㝡ㄵ㜵㤲㔴ㅡㄹ挹挷改㐷晦晣摤㘳㜳㠵㤳戳㕦昹晤㕦㕣攷㠱㥦扥㌰戶〷㤵㥥㡡〷㌵ㅢ㔸搷挰㙡㙤ㅥ㍥㕥挱㡥搸捥㥥挰㤶戰㑦搸て摢挷㡥搵㑦ㅣ戵ㅥ戴ち㥣㔶〶昱㍢ㄸ㘵ㅦ敡㡥搹㔷ㅣ慦敥㕦ㄳ摡摤㍡㙤㠵慡扤㜰㤳㜱搹戴摦昴敡攱扢㌶㉦㕣㡣慣㐸摤搲㕤搶敥愴愷搹㈲戶㤵ち攵㝤户㜷㌷扢㙣㌵㥡㙡敡扡愳㡢㙦敢㉡㜶ㄷ〲㝦戹㝦改㤹㐰㝤扣㔵摡㌳愲㈹〸戴㜵改扢㘷㤶扡㐸㡦㙢㘲㘶搵て㤵㈷挳㥢㜴ㄷ㥣摡㔵ㄵ㉣㉡㡡㐳㔵㤷愹摥挴愲㜸搷㑦㕥昰㌰㔱散搶晡㥤㘹慣㝤晡㝡㠴捤慣敡ㄸ敦㥡ち愲㡤㈵㙢戹愱づ㜵㔴搱敦㐴挱攱づ昴ㄹ扦搶っ㘷㝣㉦ち晣㐶㘷挹㔴㝤摤㠲愴愹㥦昷敢㙡㜸㌸㈷㐲〱挲㜶㘸挸㌰㜲敦敤扦ㄷ㠴㄰㈹ㄲ㜳㈳扦戳㤳敤㉡ㄷ㌱㍢捣愲愱挸㤳昹扢户攸㡣攳ㄵㄹ㤳戱〳㔳㜳愲敥攰㑢敦摢愲摢ㄶ攵晥戳㤵昳昹〳昱散㑦慦㉢㉦㥡戳扣㝡㐳〵㤹㥡捦攰㠸捣扤〰㠵ㅢ㄰〸㝤㔷㡦㙡捥戸㙥㙣ㄴ慥㌹昵㘸戵戸慡㥣㤵搵〸㌸㘸挷㔲㠹㑢摢㤳捣㜷〰㘵敥㈷㌸〰㔰㉥攷㡡〷㔹愹㔸㐶捡ㄵ㈸㥤㌲昶㜲㠷㈰㘷扢㡥扤㍣㘶㥦㜱ㅡ㤱搲㐲㜹慦つ㡡㘸慤㈶攴ㅢ㈷㡢〶㔶㑤㉢㡣㠳昶っ戸搴㜲扣㘸愳扤㙦㝢㜶㠹㘶愲㕤㔹戰攳㘴〱㐵㐱愷㍣挸搸㙢㘰㥡㉥㘹㤰㕤㌹挵㐴摣〶ㄹ㥡ㅤ㍤㜷㌲ㄹ敢㘷挸〸搴㑦㌳㈱㙢ㅦ敤㉦㈳挸散扤㑣捡㐶㝤昷攳慥㌴摢捣㡥搷搲散㈶㉣㥣㜹㠸攰㘶㠲㜷ㄲㅣ〶㌰晥ち〹㐷㈹㠷㝣㘷㌲摦㠵㘷昳㔶㠲摢〰㈰㥦㑣捡㥣㔸㔴搱㠶摡㡥ㅤ挹㝡攳戰㤳挵㈸搶愲㠸㤶㜱换捥ㅣ㜷㠵搰戱搵戹㌳㜴敤戰攸搸㝢晢昳㘶㝡㍡攴挸㡣慡改戹㙥㔱㌵扤㄰慣㍡愰摥扡〳㑤捤〹㠲㜷〳㘸挵㐲㘳㜷㝢搶㍣捤挹户㠵㐹愴つ愱〱㤵㝢捣挴㌴晦㌳〴㕣捦搱㘵搷㝥愶㈹㌸㘹扦敤敤攷㈳晤昷㜶㑣昴㉥㥤戹慢㜳攸㈷㝡㠳ㄶ昴㥤搸㕥挶ㅦ晢敡㤷扢㔱㙣摥㐳㜰㉦㐰㤷㝥攱挹晢㡤㝡〹挴㈴㜶㔳㤴摢㑦㡦㡢㔸戸㑢ㅢ㙢㑡戴捦㤸扤㘴〵㉢㉡㠲昷攲摣㉣散㘰㍦〸㔴〳〷摡扡㈰㜸㜶戹戹ㄳㄹ㥥〹㝣㤷昸㕤晢㌸㝣㕢㈸㠶攱攱晣㔰慥换㍥捥戰㌳㔳晥愶ㄴ攷㔰晦㍥搸㕦㐸愴ㅡ㜵戲ㄷ摢㘵㥦㉤㜷㈵挹〰㤲攴㍥㉣慢㜹㍦〰愴㠴昱㠷扥ㄲ㘵㤲搵㡥㐸戵㑥㙢㤵摥扤㡣㤳㐹㤷晦戰㐷㡥㡣㙡㘷敤㌴㝣〷攱戸扢攸戸㉤㘱㌱敡㉥愸愰〶扦㠲搳㔰㘵敤㤲愵愸搹㤵ㄵ㙦ㄳ㔹㌱㌴搴㜳㤶捥昰慤〹㥦㜴㐹㠹捣摤㥥㔹㤸㜱づ㙦㌳ㄵ㕤㤰ㄴ㉡ㄹ㙥愱㤶〴㈲攷戱敥慥㠸ㄹ㐰挴㔴戰㜰收〳〴㐷〹㡥〱ㄴ㝥ぢ㐹戳摤㠵㘷ㄸ㙣㘴㥤敥散㙡㌵㔷㈲ㄹ挴㍤昸㝡㕦㘱昵㄰㕦㜳㠲攰㝤〰㕤收て㥤㡦ㄹ㡣㈸㈴㑦㌱㈲慤㈵搳扥散愸㙢攴㠱㍤㌶㠲㑡㌳捤㌰昲㕤㐶㤵挶敤㔹晦㐹㍦㥡㜵挲㌵㐴愱づ搸㜱收捡慡昲挰㕤〱㙣㥦㉥㥣扦戶愶敡愶扤攸㌷㈱摡捥捤敥㠴㐳㌹收〷㕢㔲捥攵㜹〳㘹戰戳㌱扡㌰攴㐴っ㕦㉢㍤戱摢昲㝣昳搰户户扤愲㑢㑥搴㔰愳戶摥㜴捣㤷㙣慣㈲愲〶昵ㄱ㝢㘹㌵㔰㙡㜶摣㍥ㅢ㌸昵㠶攳㈹ㄲ〳㌶㈶〳㜵昳㙡〵ㄱ㠲〵㥦昱㍦摦ㅢ户㤷〲换ぢ搷㉣〶ㄳ㌷昶㜷㍣㐹㐸愴㘰㑦㍢㕥㠸搷〸ㄵ㤹摦㙢㉦慥晡搷㄰愹㙤扡摥㔹㙢㉤摣ㄱ㔴㈱搳敢㈴愴㌱昲㐶㍥㙦㤴昲愵㐱改挳〳㜹㉥㜷ㅣ㍦挳〴㐲慢㕣㠱晥昲っ敤㑤扢㍥㡥捦搰㑥攷㤸挶㄰㌹㙡㈱㠷㌲愵㌰㜷慡昹〸摢㥣〴㤸㍢㝢改㕣㍢㉡昷㈶㘲搵〵晡昷㌳㈴扣㌰㐵㉢〴㐲敦摣ㅥ捤㈸挴㤱㙦戰晦㐰㙦㍥㜵㌳㕦搹㤶㍡攴扤㍤敤散ㄹ挴㤰挶散㜹㙢㔹㌵㄰㠹㜶慤㘸㡦㝥愰ㄱ敢㕡㡤㌰㉥㥢昱㕤搷㈲㘳㤱㈹ㄷ㙢ㄶ昹㜷慡ㄹ昹攷ㅤ捦戴〱㠴晢㘲㤴㜵ㅤ㈸敢扡愰挶散㡢っち㑡㥥㝤昹㉢㔶攰㐴慢慥㔳㉢昱㠱㠱扢ㅤ挱㤱搸攲㤴扢㐹㑡㈴挶㐴㤷㉤㝦〹〶㕢㔸〱戱㉢㤰愲㕣㍡ㄲㅦ㝣㥢㌷㡡昸㘷っ攸㔶㠲㜸ㄱㅦ愹昹〱昴㔶㤰㍢ㄱ㄰㌸㤲㙥㈴㌷㉦㙥㍣て㡣昶捡㤱敡ㄹ㉣〲㝦㘰㑡挴搳戹㕤戴㉦㜹㑥〴敡㤱㘲㘷㥣㘸㌶〴挹〱㤰㤵挳敤㉤㐲搵㔴愳挹㤶㑥戸愳户愸㐳㐹摣摥㕢㥥搶ㅡ㜷㙦㔲慣昵㐹㑡㡤㙣㔵㐹昴捡㈶㘳摣㐹㡡挶㄰戵㥤攸ㅡ㈳换㘹摡㕥㜷捡㤰㌷愱㤶㠴㘷㜲收愳挲㈸〸昱㤲㍢愰愱攸慤捦㘶㡦㔴慣㠶ㄶ㐰㤹㕡㑡攳挶攳㘰攰㌹㕣㌸愹慢㜲晣㠴晤扤㈷捥㕥㘸㐶ㅤ㈵搶昵〳㜱挹㔴愳㜱挱㠳㡤㔰戳㠲晡づ搹搲㤸㥢搶㉦戲㍢〷搵晤㝡㜹㔳ㅢ㌱摥㠶っ㠸㘴㜸㠱戱つ戱戹㔲戱㔴摡㘶攳㕣敡ㄶ扡挴愷昳捡昲㠴〲㡢㔱㝤㔶慤㡢ㄱ搶戶攳て㐸㠳搶㔹㔱攴愸㘹㑦㉤㠷㔰攸ㄱ攵㜸㥣㤳つ㙥摡ㄷ改㤴挲昵〵㠸摤㌸户㔰㡢㄰搴㙤㜵挰㜳挱捥愱づ㔶㐴〷㑤㘸㥢㔱㠲ㄶ㌳ㄸ户㜳ㄲ摣㍢〳㔲ㄴ㠲搴㤶昴㡦㔳挶㜷扥捤昴攳㔳戹㈴ㄳ㙦㈲〶扡㌲㙣〷㄰㌷ㅤ㤳攴㉥㍡㤰㠴捡戵㘴ㄳ愱㌵㤶攰㘸㘰㡣搳攰ぢ㈲摣摦㘱ㄴ㙢㉦户㑤〳户摢㈲〷摡戴戱戱挷㍥攷搵ㅡ捤扡ㄲ㔵㥣挸㙡搱挸㍢㠲㕥㜲昱㑦敦愶㡣㜵㠹ㄷ攵ㅣづ㔲㥣㌲㠹㌴戸搵㙤㍥㠶收㈲攴搰㠷㤶㙤っ㍤㘶㌸攵㈴ㄴ搶㜳㐳㠱搶攱晥昶搵〵戹㌶〷㤱搶㠳愲㉣㥢挷㑤扣㔶晣㔸㜶㕢慡摡扣㍦敦搳㘲㑦愱收ㅣ㡤摡ㄱ㌴挲㍣戵挰㉢ㄶ㘱㡣っ戸㍢搸㐹敥㐶ㅣ搷扤昱扣㍣收㙥㥣㡡㡤て㠳搱㕤㥥㠱㜲㔸㔵㙣㈴㥡摢昹戶捤㙤㌰敥㑢扢摢㝣ㅣ挰㘰〰㤸〶㉤㙡㙡〳㘷ㅡ昹慤つㅣ㠶㈲㌳㘲愳改㌰㉡㈳㤴〷攰慥〷搱戰㥢㜸㡣㕥昲愱㠴愲㠳㜲㈵㉣戹㤵㌸改攲〰攴〷㠷扡㤰ぢ㔶㠴㡢㉦摥攱㉥昴㔴扤㑥㜳ㄷ摥戹ㅤ㐱㔵㕣摡搰收攸挱慥敢㔸㌲㈷摡㜷㜷㜵ㄵ挴搷〴㡦捦㔶收慣愸戶扡ㄸ㙤攸㉢㕢㠳戲㐴攱搷昰㐶㙣晡㜶摡捣挳ㅥ慦愰慥㜳敤换㔷㍤晦㥡㈷攳㉡㠴扣敦㐷㉢搶ㅣㄹ攱㈰换戹㝦攱㥦愴㝣慥昰㉢昴戸㥤㘱戳㠳戶㝢㠴晤㐸㉡㥢愷昱㥢搶捥〴㝥㘷昰ち散昷搶㥤〱昲捡挱㉥㕥ㄱ㘱戰换㉣摥捡㕢挶㉣挶㉦㐱㕡㌲っ〸㥥㕣て挹攷㡣搷昰㐰愲㠳〶㈰㥣㌹㐷〸昲扤ㅢ扦㌳挸㈷〲㍤扥攴挱㉢㈱晦㍦㤴㑡㜶昵愶摢敡扦戰愹㡤㕦㠰ㄸ㐲㈶搰愴戵㉦㡤㔷㍢挹昴㐴㑣㈶㠶㘴摦㔰昰㥢㌳搸㍤㜶晥挷㉦昸晥て㡦㥤攷㐱㘱㈶戱捣㄰㕥扢ㅢ昹㤶㘱㤰敦㌱っ敥㐱戱ㄸ〶㑦戲つ㈳昷摡㌰㠸㍤ㅦぢ㐰㙣㙤ㄸ㌰㥥㤷㘱晥愵挲慢㈹㘷〶捦㕤㠷㕣㝡挵收㜰搱㔶㠵㠸攱㐳㔵㠵㌳昰㐳摤摣㡢㕥戰〲换㍤㉣昸戳㠱㠲ちぢ㤶㜰㜳㕢㥡戰挵㉤㥢㤶㐸愳㑤㍣ㄴ㠹㘷㝤搷㡢戲扤晢敡愰㤴㑥摡㘵㙦㤴㡣攲㥢昰㡦ㄸ㍣㉤攴㍥㜱昰㤵戳㝦㝥敥愵㔳扣愱ㄶ昳㙡㠱㈱攱㐱挲昴戴㈰㄰挸㑤㕤づ戹㠹ㅦ攲㥣挷〷㐹捥㕡㐳㑤㕢㠱搸㍥愱改㈶㔹捤㜸㈹挶搴捣户ㄳっ㑢摣㜵搰㠶㘵愵换挹㈹ㅦ㌲㠹㘳戰㤲ㅡ戸㜸昲㤲㔰愱搱㔷㙤つ㘸㘳ㄶ㝥〶挵昳〶〷搲㘹ㅢ昲慣挹㘴ㄸ慦㈴㥡㑤㈳㜲戹ㄳ㌸㝦攸〳愴㌱〹㕣㈲愵㄰㜳㈰㠷愴㡦㉦扣〴㈰㔲㙡ㄱ㤹㐲〵㈰㈳㥡搶ㅤ搶愵ㄷ㘰㔷〸愸搶㐵扦〱㍦㕡挱㉡㠲㡡㠹〷㝥搰㜳㉣て晤㠹㙡㘲㜸㔶㑥㈲㑢挸挸㤱㠵〸挶㙢〵㝢〹㤹㈴ㄵ㡥㈱户㙤㈷ㄴ㕦㌲敥敡㘰㥢摥搸〵㤷ㅥ戶戲㝢摡㙢攲戶〷昴㑣㔱ㄴ㠶户㥦㘸ㅣ㐳㈵㉥愷慢㤶㌵㡡㜰慦捥戶ㅡ㡤挶㐵搰㔹摥㘱㥣㐵ㄱ昰攳㤷㐱㉣㥦㙣㜷㝤㔳㜷〹㜵㥣㌷㠲〹昲〷昶搷敤ㄹㅢㅢ㙦攵㡥㠱㠴摤㔶慤㤲扥づ㝥ㄹ㑤㌸改㥣㘱戶戳昲㙣㌰㉥㥤散慣愱㕥晤捦㠸戵散慣㉢㙣捤搰㜵㠷晥㝦ㅡ㠸㉤昵扦挱㜸㥢㤰散㤹㌸挳㠷〲愳㈶㕢〶㙡戸㈲昰㘷㈳㘴㈳挷㘱㔳戲っ㜳敢摣㈲㍥㔴搵挵㈲挱攱敤ㅡ敥扥づ搱㙡㑢摢㜶戴慦〰㍣挹㈱晤㄰㈲愸㙦㝢づ扡昷㑣㕢晣㌰搰〷捦㍢戵挰て㝤㍢㥡㔸㐴愰㜷㠲摦㥡搹戰㜹愶㡣ㅦ㜴ぢ戵扢戰ㄲ㘳ㅦ㐵㥢昹ぢ㄰搸㑦慡攸慤㠹㍦㌲㥡戰扤攸〵扦㍡摡㤷ち㈹㔱㌷㠴敦戰㥦㙡㕡つ㝣愸㝡〱晥捤㠸愸ㅤ愱敡戴㤷戹晢㑥〶ㄷづ户戲㥥㠰て㐸㌵㉡〸㠸挹ㄴ㍥昴ㄱ慥㙡昷ㅡ㜴搶㡤攷ㄶ戲收㘰㝥戶㜲攱晢愰攸昶摥搲挹㌰㝣㈷扦㍦搶ㅥ搱挷㤰摢扥㐳㤶㍤ㅤ〰㠷挷㥦㙤搳昱㌵搹㠰扢㙣ㅢ戱敥㘷搱搴㜸㥣〰㍦愶ㄵ㘷昸㘰搰慢挷㑤㘸㝣て㔳㈲敢㈳㥦㉢搶〰晡昳昳㜷㌷攳㘷㠳㕥ㅤ改㕦戱㠷昸挷愰戳㐰戰搸ち㙤㉣捦愶㠲㕤㐹㘳㜹㉣㈱て㤷㡤㙦攱つ㕣攳搶㕡ㄹ㜲昴㐰㤹改〰㈴挹攰搱㐳㐶晦㌲㉡户㐶㝦ㄵ搸晥愳晦挶愶愳愷搱㈰㈳㑡昷扦㉦㔱㍡愶㠷㘲搳㈷㔸㈳昸㌸挰扥㐴昷散愵㌸愵㡣㉡敡㐰挴㙢愷㤰㐷晡㝤晣晢㑦愷㕥晦つ搳摦㑦ㄹ㈲㐰㔱搴㌹ぢち㔰㤹挵㔷搳戳㠸㠰敤㍦㡢慦㙣㌶㡢㝤㤴慤ㅣ㠹戹づ㌰㍥㘴㍣㡢㕦扤戳戲㠰㤵㕡搷愵搶㍥ㄲ㡣ㅥㅡ㜳㠳攰㌹㠲㑦㄰㝣㤲攰㔳〴㥦〶ㄸ捦敦㈳つ愵攲昳㐴扥㐰昰ㄹ㠲ㄷ〹㍥㑢昰ㄲ〰㉡㤲慣㔲昱㜳㐴㝥㥥攰ぢ〴㕦㈴昸ㄲ挱㤷〱㔰㌱㔹敤〲ㄷ㌸攳攳㈲戱搷㜸ㄹ㤳扤ㄶ戵㑢戸愸戵㜴挹㡤㝤挱㍢㐲㕡挵㕥晣扥㉡愶㌸攰㍤〳愳㤹㄰㝣㙥㉥昶挴攵昲㜱攴ぢっ㈷〲挵㈰㠳㜲㈱㡤㈸愹晣昳㔷摢づ㈲ㄴ㈰㠱㉢㜵㘵㌲戲㔴づ㤳捡挷昱㔵㤸搴㐱捦㍡晤㈹愹㑣㠶㤷捡㐱㔲昹㙦挷て户㉡㈷晣ㅤ换㌵㌲㕦㠶敤㉤愷㤱搴ㄷ攲㍣攴ㄷ㙣敡昳㔱㕢愳㈹换㈵㠰摤㄰㡤㍥㠶㉢㈹〱扥搱㥥挷晤㉡㕣㐴㠱搸搷㝦慡攱ㅣ敥㕤捤㕡㤱㠵㑦戰搷ㄱ昲づ㑣㜹㘲攳愲㝤㈱〰㘲挴㍥ㄷ攲㡣㔷摦㔱㉣〲昳㘴㔸慦敦ㄶ愱㠱っ㔳戶扤ㅥ㐹愸㉥捦㥢㉣㠳愹㌳〹敦っㅢ㙢〹㘵㜳㉦戴㜹挶晣ㅡ㠸〳てㄱ㈰㌳㘵ㅤち㍡挸〷㠳搲㠳愴㉥㝥ㅤ㘰㙦昲户㌰㈶搶挵㐵㤳㌷ㅡ㐹㝦㘹㑥㌱扦挹〶㉦〳っ挱㍦㙣挴㝣搶搱㙦㠱㔲攸〳晤捤㕦㥥㙥㤳㙦昳ㄱ戳散昸〸晦㌴㍥慡摦㘰愷㐳昸㡢㈲〵戱搵㠷昳敦ㅦ慣㉦昲㔱〱㕤挹捦㉡㈶昳㈶晡攱晡戵捤㐶昶㈸㥡捤愰慣攵㜴㡤ㄵ昴捦㜷搰ち㉦ㅢ㤴扥㠲戶㘳昴㈱㐱㔳ㅥぢ㕡挵㘸㕥㘳㈸ㅢ㤴搰㠲慥挷攸晢〴㑤㤹㉤攸㕡㡣扥㕦搰ㄴ摤㠲㕥㡥搱㝡㈴㉦㈴㘸㉢㐶敢㤱㔰扣㑢敤㘷㘳戴ㅥ挹㡢〹扡ㅡ愳昵㐸愸〲愴昶㐷㘳戴ㅥ〹㤵㠲愰㍦ㄲ愳昵㐸愸ㅢ〴晤攱ㄸ慤㐷㐲㙤㈱攸て挵㘸㍤ㄲ敡て㐱㍦ㄳ愳昵㐸愸㔱〴晤㜴㡣搶㈳愱㡥ㄱ昴〷㘳戴ㅥ〹戵㡥愰慦挴㘸ㄹ㐹㠱㑣扥敤摤㐶㕡づ㘸㠷晤〴㑤つ敥〰扥搰晣㈹㥦〴挵㈷〷㈰㐹㠶ㄴ攱愹〳㍢晡㙦つ戶户㌰</t>
  </si>
  <si>
    <t>㜸〱捤㕢㙢㤴ㅣ挵㜵摥㥡摤改㥤㥥㤵戴㠳ㄱ〴㠳㠰㐵㉣㌱㐲㘲㤹昷挳愰㠳昶㈱〹〹扤㔷㐰㝥㌸ㅥ㝡愶慢戵㘳捤㐳捣捣㑡㕡ㅣ〲㠹昱㌳挴㐰㌰㈷てづ㠱㠰挱㌶㌶㙦㍢㌱㌶㌱挶㌸挴挱收ㄹ挳㌱㑥㠸㌱㉦摢〴㙣㘱㤳搸㌸㌹㤰敦慢敥㥥㥤敥敤搵〳㤳㜳㘸㘹㙥㔷摤扡㜵晢搶扤㔵搵㕦㔵搷昶㠸㥥㥥㥥户㜰昱捥慢㡦㠹㈵㤳㌳慤戶慣㡤㡣㌷慡㔵㔹㙥㔷ㅡ昵搶挸㘸戳㘹捣㙣愸戴摡扤㄰搰㡡ㄵ㤴户挲挵㔶攵㐲ㄹ㈹敥㤶捤ㄶ㠴挲㍤㍤㤱㠸ㅥ㐲㌹㔲敡ㄷ㜳㌳㍡㙢改㝤㈴㉣搳㌵㤲㝥㤰〵ㄱ㤰㙤攳㘳㥢㑢ㅦ挲㤳㈶摢㡤愶㕣㌱㜴慥慤㙦㘵㙥㈴㌵㔲挸挶㐷攲㉢㠶挶愷慢敤改愶㕣㔹㤷搳敤愶㔱㕤㌱戴㘵扡㔴慤㤴捦㤶㌳摢ㅢ㍢㘵㝤愵㉣挵㔳㈵㈳㥤㑦愴㌳ㄹ慢㔰挸㉦搰愱㜷挳昸搸㤶愶戴㕡敦㡣挶㈸㌵㙥ㅥㅦㅢ搹㈴摢敦㡣挶〱㘸摣㌸㍥㌶搱愸ㄹ㤵晡㍢愲㌲㑣㍦㘷㈶㘴戹挲㠰㐸搹慣搴㜷㡣挰㘴㡦㠳㤱换㡤㡣戶㕡搳戵㕤㡣敤戸慣㔶户㐹㡢㠱搰㙢ㄳ慤昶ㄶ愳㔹㙢㉤愸搱㜳戲㈹敢㘵搹㕡㔴㕢扤户㉣慢㡥㘰㉢㔲㍢搷㘸㙥㌲㙡戲㡦㠹挱㥡ㅤ扢㜵愶慣户㉢敤㤹㠵戵㜳㕡㜲㥢㔱摦㈱㈹ㄲ慥慤㥤慥㤸愲慦て晦㝢㝡摦ㄷ㘴㤹ちㄱ散愹㡤㑦ㄹ捤戶捡㌱㜸㠹㈰搹慥㙥愲㕡攱戵ぢ戵㠶㝣戵ㄸ慦挹㑡敤㙣搹慣换㉡ㅦ挲㈸㉥昷〹㈹〷搹㔱攸㜸捡㙤づ㘳㈴〶㥣〱挱戶搰㑦摡〲㤰愵㥢ㅡ捤ㅡ扡攲㐶㘹搴㔷挶㐷ㄲ戹㝣㌲扤㘲戲㙤㑥挸摤挸挶搳改㑣㔶㕦〸㌹㝤ㄱ㙢っ㠲㥣扣㜲㝣昳愶昱搱敤慢㌷攱㜷昲昸㜰㜲挵搰㔲昵㝦㜸㌴㔱㐰㠲戹攱戱㐴㘱㤹ㅥ㘳扤挳㐰㐴摦捦㌱㍡扢㥦㑦㠳㐲㐵㈳㔴㉣㠵㡡攵㔰搱っㄵ㘵愸㘸㠵㡡㍢㐲挵愹㔰戱ㄲ㉡㝥㈸㔴摣〹ㄹ昷㡡昴昷㠷㥣敢㉣昹摢㝦㌹戵昱搵㔵ㅦ㤹昸昶敢摦晦捣搳愷ぢづ㐸㌵㥥て㐷㘲挸㘹捦㠶挶昸㜴㝢㘵摣㙥㔷㈱敥㌶㈹㥤搱ㄷ㐳㑡㍦〲㐴㍢ㄲ挴摢㥡搵摤慤㐹㈶㍡慤㐹㈶㤶改扦挷㝡㐷㠱〸昱ㄳ戴㠶㉤㤲㠷扤㜶捤慢敦敢㕢㜳㕢㝢捤㉦㕥散㝤㝤扤攰戴愰㑣㌹ㅡ㠹ㄳ㠲㑣㐹㘴㍢戶攴攳晡㌱搴戹〴㐴㍢ㄶ㘴㍦戶昸㍣㝢ㅣ敢ㅤて㈲挴戳㡥㉤㙦敥㜸改敥㉤昲扡つㅦㅤ晢扢㌷㍥㍦昲搸㉢㠲戳㤳戲攵〴㈴づ㈶捣㑢愹昴㐴㄰㙤ㄸ挴㙢㡣㌷捣改㡥㘳ㄲ改㘵晡㐹慣昷晢㈰㐲㍣敤ㄸ㌳㜸敦㥦㝥攲㤸搶㡥昵㔷晤敡昱搷昷ㄵ扦㕢ㄶ㥣㈵㤵㌱㈷㈳㜱㝣愰㘳㍡㝥挹攸换愸昱ㄴ㄰㙤㌹㠸搷ㄲ㙦㠸㔲ㅤ㑢㤲愹㘵晡ち搶㍢ㄵ㐴㠸㈷ㅣ㑢㝥晣搲ㅦ㙦晤捥敥㑢㌷㕤㝡敡㈵㑢㉥㝥收昱捣㠲搳㔰扣搵ㄹ〹ㄳ㑤㘳て收㤶搹㐹㉢㌹㠲㍥㝦㌰㌳㌵㈶㙡㉢㘳攵慣㐴挲捣挴㡤㤴ㄱ收ㄸ㌹搸㠹㠱攳㘲㠱㜵㕥愵㙥㌶昶愸㤹㘲挹㤸搱㤲戳ㄳ挷㜲愷㙣慣㌱㕤㌷㕢挷〴ㄷ㑥戶㡤戶㍣摡㕦㌶慢㘴㑥戵㐹捣愳戲愵㥥㜷㥣扦摡戹㐶㜵㕡㡥敥慤搸挵挷晡㡡㌱㡢㌶㑡昳㤷慥㘹捡ぢ㍡愵㜳㉣ㅡ挵慢㜷户搲㍤愷㤵㜶㤱㙤搷搰昸㔴愳㈵敢捡扣攵戵㉤㤵昲㑥搹㥣㤴㝣㜱㑢㔳㌵昵〸ㄶ㌹㔳昹昲捤㜵㌴ㄴ㤳戳戹戴㥢㙢慤摥摢㤶㜵㔳㥡戰㜷㤷㙣戶㘷戶ㅢ愵慡㍣搲㈳㘲㍦ㄳ〵敦昵戰搷㌴捡搳慤昱㐶扤摤㙣㔴扤㈵愳收㙥〳慦て㜳㘳挳㤴㤸晤晢㜸昵㠸㥥摥㕥㈱㝡㑥〹㥡㠲愹户㌵愲〲搱ㄵ㘲扥っ㡥昲㜶扢㤱㙤㘸ㅤ㕡㔱㤵散㤳愱攱〳㈸㔳㝡愹㘶搹晣㠲㕤㙤㈲捡愱昴挹昳㑢㉢ㅢ㍢㤱晢晦ㄵづ㠵づ㜷㕡扦㝡㌷㕥戱㘷ㄹ㜵戳㉡㥢晢挵㘸㠲ㄶ改㜱㤰昰愳ㄸ捤昳㝡㡦昳扦搸㉢㘶挲㝢㉡㘶㝢㑡㥢㤲㤵ㅤ㔳㙤昰㠰攳㈲ㄱ扡㜶捥愵㈷挱搲㔳㈴㘹㤰㘸戴㐷换㔰㐸㡢敡㔹㍢ㅦ收敢敥搰㕦摥㐴㡡扡〲ぢ挰㜴慤㜰㙤㑤愳搹敡敤つ㙡攵㔹㐶㙢慡捤敥戹摦㐲〵㘷㜲㔴㥡〷〹㜳攲㌸㈰㌶攰㍢扡㡦㄰㘸㘱㙤㐲㕡〶㈰愷ㅡ摤挲〸搷㙣㉣㌳㈱㕢㘵㥤愰㘷ㅤ挶捡㕥つ㈹っ晥〵㌵昶㝥戹户㍤㘱戴㡤晥ㅡ攰ㄳ愲愴㐳㘸戹慡㘵愷㔸㜳愱攲戹戵愳㑥づㅡ㘲㉡搹愵㘵㐰㌱㙣㑤ㄸ㌸ㄸ㉦㍤扤づ摤㝦㈳㘰㍢〱㡥收敦攸㥢㍤㌰〸攸捣㕣㉢敢摢㘷㜶挹ㄶ挵㈳摡㝥㕤改ㅦ㕥㔴戶戹㕣㍡愷㕤愹戶㐶㘰改摡㘶㘳㝡搷㍢愹㠷扡昴〲㠸㝢㠵ㅦ㐴㉦㍥昸㌶㜱つ搳扦㥢戱㈹ㄶ㝢㈲搴㐶㡥㜶㍡㠸昷㡤㌸搱つ㕡扣㐰㐱㍢〳搲㙡㘹挴㍢㉦㝤㈵㐸㔴愷ㄶ㥤㠵㌰改㉤摣搴㘵㤷㠵㠹搸づ〵㕣ㄲ昴㉣愸挱㤷摢㥢㔲挱攵㠸捡㈰㉥ぢ㙢攷㌵㥡㍢㑢㡤挶㑥昶扣㐵㉡搷㥡㤲戲㑤〸㍡攰㐰㙥〵慤㠵攸敤昵攰挳㉥慣㑡慣愸㡤㠲㉣ㅣ慤㔶㠷㕣㡤㉤㙤っ慣㕥㠰㘱㙤ㅣ㠹愳㌶㥣㌳㍥㜴づ㈶敡㘶ㅢ换㤰昶捣搰敥㘴㝡㘴㙦戵戵㔷摣㡢ㄶㄲ慣㘵㥦扦晤㤹敡㌵换挶㙦扢攷愷㜷㝤散ㅢて㘸攲敢㑥挱ㅣ㐰㐹㠴愸㌰敦ㅡ㈴挴㍤㄰攳晣㠳戴昷搲捦㐲㕥㕦㐷戲ㅥ〴戳㠸捥㔹〴㤳挸〶㍢㉢㠸㌲㌹㤱攸ㅢ㐹㌶㠱〸愲㐸㠵㡢㌷㈳攱㕥攲づ攸㘷敦㔰ㄱ摥ち戶㌷挲㙢扡㈳散㠳愵㜳㠲㌸㠹敡㔱㥤㑡收〶㔸㤵〹㠲㔸〶㔹愷㔳㜵扡㔱愷ぢ挵捤戰㈰搰㔳㌷㌹〵㜳昰㉥昱慢昲搴〷㔸晦㐶㠸〵㝢敡㠳㝣㐶㤱攴㝣㤰㉥㑦㤵散慣㔸㠲扢昲㔴ㄹ〹摤〴ㄱ挴戸捡㔳ㄲ〹昷ㄲ㝦㠳㘷㜴㍣戵〳散晤㜸捡㍢ㄶ收㝡愳㠲敡㔱㥤㑡收㈹ㄳ㠴搸㐱㥥扡㘲㍥㑦㕤敥ㄴ捣㐱攳㑢愱㐹㜹慡㠹㠴昸昳㜹㍤挵ㄷ㤷㍥㑤戲ㅢ愴换㔳㝢敤慣㌸ㄱ㜷攵愹ㄹち㕤〸㈲〸挰㤵愷㍥㡣㠴㝢㠹㑢扢㍤㜵ㄱ搸㕥㑦㜹㘷つ㉦愲㥦搳愷㉥㐶昵愸㑥㈵㜳㍤愵捡〴昱㝦㤰愷㉥㥣捦㔳㌳㑥挱㥣愵挲㌲㘸㔲㥥晡〴ㄲ㘲捦扣㥥晡ㄴ慤昹㌳㤲换㐰扡㍣昵㘹㍢㉢㑥挱㕤㜹敡㜲ち㕤〱㈲戸㐰㔰㥥扡ㄲ〹昷ㄲ昵㙥㑦㕤〵戶搷㔳摥搱攷㕤㜱捣昱搴搵愸ㅥ搵愹㘴慥愷㔴㤹㌸ㄵ㘵㐱㥥㌲攷昳㔴搹㈹昰㉦㘵挲㜱㘸㍡〴〸捡㜹㔴户捥慤挸㍤㝣㘷㉥戲戰挳㌱㍥摤㙡㌷搴ぢ㝥愱㌵搱搸搴㘸㑦㔴㕡扢慡挶捣攱㤶㤳㌸㙦㑡搶〱扦㥢㐰攱㍥㕥㘳搷㉥㘹敡搶㘴㘳扡㔹㤶敢㈶摥つ昰ㅣ敤㐳㡣ㄵ㌲て〹㕣㙦て㜱㘲昱㈸搰㥤㜰昵㠴㠹ㄳ晤挰〱戸挱搹㤱戳㐱扥挲攵散㔴㠳戳ㅥ摤㕥㘹㔷攵㠰愵〰戶㑡㐷㉣㜸ㄱ㙢ㅡ戳摦摡㍥㠵搷攴挴㐲㙢㙤戳㘲㔶㉢㜵挹㘰㉣戶㐵㌷挸ㅤ㔸扦㙣㘹戴㉡摣搲㕡㘸㙤㙦ㅡ昵搶㉥㐲戱昲捣㝢㍣㌹㠵搹挲搶㔸愵摥挲㘳㔴ㄴ㤹ㅥ戴㈶愷ㅡ㝢戰攳㌹㕤慢慦㌵㜶戵摥ㄵ㔱攱㑢捤扥㔴㘸㐴㐸㠴㐲㈲ㄲ㡡扣摤昸㘸㝦ぢ㙤㠷摢㝢〸㐳攸愷敤㘶愵㌴㑤㠷愹㠷㌰㘴㝤㈴㉡㠶㍤攱ㄴ㔲㝥搰搵ㄵ㐲摦㡡㠹戶㝡㜶つ〳挱㝢㘷ㅢ㔹慤㔰慥㘳㥤敢㐱捥㕡㝢捥扡搹扤㠴摦㘱摦㌷捣㔵挹㐱㉦摣ㄴ捡戰㍢㄰ㄷ㜳散㑦ㄸ㤷攸〷捣昹㍢㘵搴㔲㌲散㥦㡢㘶㤳㙢㠰晤ㄷ㔸ㅢ㡣㤲慣㘲挹㔲㌳摡㡢散っ搷㡥搸ㅤ㙣㌹㘵攳㡤㕡捤㘰㠷攳ㅥ攷㘴搹愸捡㠸㌵㍡摤㙥㙣慣搴㜵ぢ㐴昵㑡㠷㘵散〵换搸㙢㉦㉥慣㙤摣捡㔰㘹敡㙡散㌰㥡㤵昶㔴慤㔲㡥㌰挳敤㠶㜷㐵㑦挵散挱挵愴㝢戹㌳㠹㝦戵㘲慦ㄹ㄰散ㄱ㉣昰改扡敢㔱〳晤㌹㈴㌴晣ㄳ㙦㜳愵㡢㜹㐷攱㐷晤〶㘸ぢ㠷㐰㌸ㄱ愹㙢㥦晢㘵㘳摦挵攰愸愹㐹㜰愱捡㘲晤㐶㈷挱㑣ㅦ搷㡡晢㕤〶㜱㈳㉥扡愱㘱㤸㙢㡣㌲扥㔳昴㍢㕦㈹㈲〸㉤㈷㥡㘶㡣ぢ搳㜱散㜵㘰て㘵㜷挵㤴捤〸ㄹ㤳昸㐲搲挷㈵慤㘶挷㄰挰扢户㈷ㅣㅥ㠸〴㍤㙢㥤慢㙢搸〱昱摤㕦㘰搶捤搱晦捡搶晣㤹扤戴㉡慡㕥㔰㥦㐵㔲扦〹㐴㜰挹换昶昸〴㙥愶挰攷㐰挲㕣㕣昹㘳攳㕤㈳㘲㈵挹㈱摡愷昶昹戹㝡㡤㘰愵愷㤶扤㘱搵㤰㠱慥攵慡㘶慦㔴㈳敥挷〳㙤ㄲ扤㕣㥡㔱㝢㜶攵戲㤸攱〸㠵晡㄰㙡捤扦搵㌷攷戱㔰㔶㥢㤴㙡ㅤ㉢愲㌰㐱晢㍣㐸㥣㠳〵晡㡢㥥㉤㜴㉦ㄲ昳㙥愱㘷㔰ぢ慦晦户㜰㔳㔷㌴慡摦挲㐴㔴㜰ㅤ攷㝡㠷㥤搶㜱摦ㄷ㤱搴扦〴㈲戸㜸㈱㐲攸㝡㥦〹慥㔸搴摣愸摤㡡搴挱捥愱㘲ㅤ㠴㌹㡦敡户㠱㠸昵㈰㥣愰㍡ㅤ昶づ愴て摣㘱戹㈸㔲ㅤ昶㑥㈷挱㡣搸〸攲㌶愳慢ㄷ摣〵戶㝥㌷〵㌶〵ぢ㝣㤹〲㕦愱〰ㄷ㔲散〹摡摦㠳〴㝢搸㡢攰扣摢晡〱ㅥ晥㉡ㄴ挱挳㤳愰慥㘹㕤ㅥ扥〷㙣晤㙢㈰㠲㡢ㅥ扦㠷戹搲㔱ㅥ搶改㘱㜵㌱摢昵㐶ㄲ㐵攴㤵㌷敦㐵㐲㥣て攲昱收㌷挰㌸戰㌷㑢慣㡢㥦㝥㥦㤳㔰摥㉣㈳攳㥡摣攵捤㙦㔲昰㝥ち㥡挱〲摦愲挰〳ㄴ攰㘲㑢㜹昳摢㐸ㅣ㠴㌷㝤㙢慣〰㙦㍥〸㐵昰㘶〵搴㌵慤换㥢晦っ戶晥ㅤ㄰搱〴昱㝢戳つ㥥敤㑤扥昳搵攵昷收㌴戸捡㥢て㈱㈱戸㘸昲㜸昳㝢㘰ㅣ搸㥢㕣㕣㈹㙦㍥散㈴㤴㌷㘷㤰㜱㑤敥昲收㈳㘰敢㡦㔲㤰慢慦〰㠱挷㈸昰㌸〵戸㈰㔳摥㝣〲㠹㘰㙦㝡㐷扦㜷ㅤㄶ攰捤敦㐳ㄱ扣㜹㌱愸晢攴㉥㙦㍥〹戶晥ㄴ㠸攰攲挹敦捤㑦㠱㘷㝢㜳摥扥挹昵㤴昲收て愸攴㌲㄰㡦㌷㝦〸挶㠱扤昹㘹搶挵㑦晦㌷㈷愱扣挹㔵㤸㙢㜲㤷㌷晦㥤㠲捦㔰昰㡡㘰㠱晦愰挰㡦㈸㜰㈵㠸昲收戳㐸〴㝢搳㍢搲扤㙢戵〰㙦㍥〷㐵昰收搵愰慥㘹㕤摥㝣ㅥ㙣晤〵㄰㜱ㅤ〹㜳㉦㍡〹㘶挲㌷㠰昸摦㍦㜳戰㠱搲㘷ㄱ㈵㑣戶㘷慡㐰㘶㑣昲㝤㘴愷昸㘶㡤㉡ㅥ摥㤲㡤㈶㑥㉥昴昹㌷扡㍢㜵㑦挳昳〶ㄶ晢㍥㈲愸㙡㉣戹ㅥ扦昰搱㜸㔷捣㕢㥦㐶捦敥㈸戲づ㉦敤㈷㈰㡢㌷㔶捡捤㐶慢㘱戵㠷㈶戱收ㄸ攲㐷ㄹ㡢㑥づㅦ〵㡤㠱捦㘴挳晡敡晣㍡扥㥢㥢㤴搱㥤昵挶㥥扡戲㈶摣攲户㈹攵慦晥㝥㍥㈶㡡㥦扡㑥㠴ㄷ㘳㌷㈲挹捡晡捦㐰ㄶ昶挶㍥㡢ㅢ㍢㠴昶㌲挸㐹攳㘳攳摢㡡㤶㔵捡ㄹ挹㥣㤵捣㈷ぢ改㜴㑥收攳㤹㜴㈹ㄷ㑦愷捡ㄹ搳捡ㅢ㔲晢捦㡥㘸㍥㤵捦ㄷ㘴㈶㥥挹挶攳昸㔸㕤㉥愴捤㔲㌶㘱愴㉤㌳㉥㔳昱㐴㔲㝢愵㈳㥡㑥ㅢ㌲㘵ㄹ攰收昱㘱摢㑡ㄵち搹㕣㌲㘵攴昳戹㔴扡㘰㤶慤ㄸ㘱〷㉤搱㕦㈵昹㌹挹㉦㐰㘲㠴ㅣ㡡扦㡦慣搷㐸㝥㐹㍥㔱㠸攲㉢㔱㔵㠹昲攱㕢㐰づㄶ㈱搰ㄳ愲㈴捡挲ㄴ戲慦扦㕦㥣攴晢㕥㌳〷㔹㜴㌶扣㌵㡤㝥つ㐷ㄱ愰㠳慢攴㡤㍦㉢㉢攳㝦㡤㠴晥ㅢ㤰㘸㡣攸㠱㍣敤つ㤰挳挶挷㡡摥㔳ㄱ摡㙦挱㕥〰戶〲㑦㌸㙥搱搲晥〷㥣㐵攰㜴慤愳㘲㕦〲㑦㘹晥㕦㈴搴挱〱㜵㠴㐰摣㠶慣敡ㄵ㙦㌹〹㘶挴ㅤ㈰ㅣ㐹㠲㐰㠷晤ㄷ改ㅥ挰攸晤㜴㑡昱收㥢攸收㄰㘵ㅢ搴愵㍡ㄶ㠱㠵敡㔸扤愸㡣㡥㜵ㄷ昲慡㌵㍣て㘴㜷慣㜸扣㔴㌰戳㈹㈳㤵㐸㈷搳搹㐴挹挸㤶㘵㈹㕦㐶㍦㡢㥢昱㔲㈶慢㠵㍢愲愹㑣㌹㥤捡㥢㘹㤹换㤵搳挹㜲搶㤰㐹㤹戰攲攸㠶ㄹ㌳㥥㌲ぢ㥡搶ㄱ㑤挷㔱ㄸ㤷㈵㘹㈵㑡改㐲㉡㤷㌷㌲㘶扡㔰捥ㅢ㘹㌳ㄱ捦挶搳戱扢ㅤ㑢昴㝥搴搱㈳㈴㍡㐸散换㉥㍦㑡搶〰挹〲昲扦攲昲扤昲㠲挸㠴㥤㑢散㠳〳ㄸ㜸攵收挳㔸敦㍤㈰搱搸㍤㙥㐵〶㔰㘷戸㜴㐶㈸昶㌵㤷㝦㈴㘵㡦㈰㝦㌱㠸㔰㄰㠴戹昷㠲㡦晦昶㡦㄰㐴㠵攴㈵㍣挶つ㠹㙥慦㐶攲愳攲㠵㐰敦摦㠷㑡捡晢挷㐲て扣晦㑤攴㤵昷㡦㐳摥昶㝥慥ㄴ户慣慣㈹㌳改㜸㈱㙤㔸㠵㤲㤵捤愶ㄲ〹ぢㅦ搲攳㘵っ㔸敤昸㡥㘸㍣㤹换挴ㄳ㌲㔳㤲挹㐴㍡㔷㤲ㄸ攳愶㘹㤶ぢ昹㐲㍥㥤㑦ㅢ㔹㙤愸㈳㡡挹愲㙣㘴戲㘶扥㥣㈸愷㌳挹㐴㍥㥤挸挰昷㠹㜲㈲㤹㉣㈵㜳㘶散㝥挷ㄲ晤〴搴搱㤷㤲㥣〸ㄲ晢㤶换昷㜹晦〱㤷㑦㈹㕢㥥㌵〵㤱㡣昲晥㔳摤摥㕦㑥愱ㄵ㈰搱ㄸ挱㡣㡡㠸捦晢挴㌷㡡ㅦ愷散ㄲ攴搴挹て昱㄰㔲攰攰㔳㈴㈸ㄳ敡㐷挸愲扣晦扤㙥敦㜳㤶收㠴㉣ㅥち昴㍥㠱㡢昲㝥づ㍡攰晤㐷㤰㔷摥捦㈳㙦㝢㍦㥤捤㤴㤲愶㑣㈴捡㔹㉢㥤㐸愱㈷ㄷ昲愵㐴扣㔰捡攵㔲戲㠴㤹戲搰ㄱ㌵慤㔴㈶㤷㉢ㄹ愶㐴愰㔲攵㜸ㅥㄳ㙡㌹㤵挹愶㜲〹ㄹ㑦攷㜳摡晢㍢愲昹㐲㌲ㅢ捦㕡愵㜴㔶㤶搲愹㡣㔵㑡ㄸ㤸愰㑢㠵慣㤱挸攷㔳戹㔲散㔱挷ㄲ晤㜴搴搱捦㈰㔹〹ㄲ㝢捣攵晢㈶㔵〲㈷攵慣㡥愸慡㈹㠸㝣㤴昷敦敤昶晥㙡敡㕢〳ㄲ㡤㍤改㔶昴㜹㥦㜸㐸㈹㕣㑦搹ㄳ㤱搳㤷㠲〸〵㜱㤸摢〸㍥晥摢㍦㐲ㅣ攵晤扢扡扤摦改晢㜷〴㝡㥦㐰㐷㜹㝦㉢昴挰晢〴㌵捡晢摢㤰㜷扣㉦戳愹㜲㈱㔷㉥㕢㈵扣愲㤲昹㔲搶㠸攷搳㈹㘹㘵㡤㥣捣㤸㘵㙤戲㈳㙡收ち戹戴㤹捥㘰㥡挲㝢㉣㤷㉡㘴㔲搹ㄲ㐲㘰愴昲㠹㕣㌲㥦搰戶㜷㐴㈱〸戱㕣ㄲ㔳ㅡ㉡挴㜳㠶㤹㉣㔸愰㌲㥥㉦㤹㔹㤹㡦ㄱ㔹愹挶㥦㠳㍡晡戹㈴攷㠱挴㠸慡ㄴ摦搷昷㝦攴昲㈹㘵换戳愶㜸づ㝣攵晤ㅢ扡扤㕦愴搰昹㈰搱搸昳㙥㐵㥦昷㕦㜰昹㈶㘵㑦㐱㑥ㅤ敦㠹ㄱ㐹㈹㤷敤〰㝦㘱㙦㤸㘰攰㜴摦扢㉦㜸㥦㙥戹晦㤸挷㙡ㅣ摢㤸〹昱㌹搸愲戰ㄷ昶㝤愱昷扦㍤㕤㙡昷㡣㐶攲ㄷ晥㉢戴昵㜷搰㠳㠶㜵攱㉤㙡㍣㥥㥡㉢攰㠷〹ㄶ攲㐱㈶敥敦㜰愰㠶㑡㐷搴搶戵昰收挵攱搲敤㡤搱捥〹挵挳摣㌷昲㜲昷昴挱㐹戳㥣搱㔲ぢ㍢挲㙤改㔶摢摣散搴挳搷㝣㘰㌷ㄴ㉣攷㔹㠵㈳㘶㜳㕤ㅢ㈳挷捣㜲搷搵㕢昸挰㉡㑤㔷㘳ぢ㝢〰㝤愱㕥ㄱ戸㔷改㥣㐵攴㑥〸戵攱㘴捤㍡㜳〰㉤㌸㈶㘰㕢㘸慣搲㔶㥢慡ㄱ㤴ぢ晤㘵㔰㙤㈷摣愴慤ㅣ㥥ㄸ㑥ㄴ挲㥦㐱㈰づ晡ㄹ㕥户昳㠹散ㅢ㔱扤㠶〲㐱愴㐶摦ぢ㥤㄰㔲㙢㠰㜷晣捡搱戱挹㤳搵㠳㑥改摥㑥㙥㥤㐰㕥㙡㤹戸〲㑦愷〵ㅣ㉦㔱晤〲慡㈱捣戳搵㄰㕥㙡㉤昰㤶㝢㌶㜵㔰戵敢㘰㈴摡戰挲㍤ㄹ㠹昴戲昰㘵㔰ㄷ昸改挶㜱ㅡ㍥㙢扢㕥㕦㕤㥦愶攵㕤㍤㠹㑤攲ㄵ搵愷㘹ぢ攷㑦搷㍣㐱㜰捡っ㥢㉣〸㔲昹㈴摣㝡〶〹昳挲昸戱ㄳ㜵㕤晢捥㜴㌲慢散㝢挴戹挷㔶つㄲㄳ慡ㅡ㝦㈸㑥昸㡢搱昰戳ㄷ㕦昷摡㉤愷㥦㜴敤敤㙦㌹昷㡢㙦㤱㍢㉦扡昲戱〷捦戴敦㌷㥦㈹〸昸づ挳捦晦㘵昹攳㌰㈲昰换昲挷㥣〲晦㌷昸ㄸ㙤㔶搳挳㠷搱挴㠵扤㠲㤰㡥㔳㠴戸ㄴ㌵㌸㉥搵㔰扡㠸敤㈷㐶戲㘳㐱㥣愷㜱㡢昴愸㤵挳㔸〹㈶㑥搹㔲㌵敡敤㉤ㄲ㕦愸戸晣㌲攵㙥㜱〹慡扡捥㡡敡㝦挲晡㠴㘳㜶㝤㠲㍦敤㈳㈴㜶㝤昱㐷㡥戴摤㠱㍥㑡㘹攲㌶㕢㥡昸㑦晢㌸㠸㉦昲㥥㌵㈸慣㤸㡤㍣㡥㤱㡡扤㔰改挶㈴慡㝦㤲㉡㌹〵扢㌶〹㠲挰㑥〰〹〶㕤攱㐱挲扣㐳ぢ㈰㌱愱㈷㠰㜰愰扡摣〰慡捣㈵攷慥戲敦㙢㔶〹挲挳愰〰戶㘰㜵㘰〰㥢㑥㠱晦㘸㐰㡣㠰㔲〵昰㜲㈴㄰㐰愲㐲ㄵ挰㕤愸搱〹攰㤵攰ち㠲㉢摢愵㠴㡡摡㔵㈰晢㜵愹㙦㌰㠹慡挷愵㔷㔳㈵㐱㥥慤㤲㤰㔲晢㑢ㄲ挶㌴㔱㄰㔳㤰㜶ㅤㅣ搵晦㥡搲挴㜹戶昴㄰〵慦〱㔱㍤㈸㔱〸攸㐱愶㔳摦㥥つ慥㠵散㈰㈱攰愱㐵㠶㜸昱挰㤱改㌱敤挸昴㙣㕦㈵〸ㅤ㠳㈲㔳㠴㌹㠱㤱昹愰㔳攰㍦㡡㄰㈳搸㔴㤱戹ㄱ〹㐴㠶㠸㔱㐵收〳愸搱㠹捣㑤攰ち㐲㌶摢㌱㠴㤱摡攷㐰㝣㤱昱㑤㜳戳晢㔷挳㌸ㅡ㉣晥〰ㅡ摤晥ㅢ搵扦㐰㤵㐴㜵戶㑡挲㑤敤㡢㈰戳ㄳ㜰㍡㜸〲摥づ㌵敥〰㠹敡户㔲つ㈱愴慤㠶㔰㔴扢㥤㐴扤㉣搲㘲㡢㈳㙤て摡㍢㔱㌲㐸㤴㜸㘸〱㈲愴昴〴攸㠰㜳ㅦ搱㘵㔰㠰捥㠶㌹㠱〱㕡敦ㄴ昸㑦㐰挴㠸㐷㔵㠰晥〱〹〴㘸㉢㙥㉡㐰㘷愱㐶㈷㐰昷㠰㉢㠸捤㙣㌷㄰㘹㙡㕦〷昱〵挸㌷ㅢ捤㙥㠹つ攳挴戴㤸㠰挶搹〰晤㈳㔵ㄲ㈳摡㉡㠹㐸戵晢㐸搴㜴㤸ㄲ慢㈰㍤㍢㜴敥愷㌴㘱愲㉤㑤㔰慡㍤〰㘲㑦扥愹㠰愱㜳㠶㔳摦ㅥ㍡晦〴搹㐱㈲挸㐳㡢っ攱愶㈷㌲㙡昲〲昱㑣㙡㍤挳捥搰㔹扣ち㍢㉢挱㤱挹挱㥣挰挸㘴㥤㠲㌹㈷㉥㠸㔵〳㕦摢敡㄰㠰㝤ㅥ愰敢㥣昵㈰慣ち㕢摣散ㅢ戰㙣㌶攱㈵戶晢㉡搵慡摡㈹㕢㠰㑦愴㑤㥣㜴摥㠰㜳〰昸㌰㡡扦昱㜰㌶㕣㜰㍥㠰㕦㥣摣㡦㜰扡捡戱戲㘶㙤㙥攲慢㕣扦戵慥㠵昳ㅢ㘶〴㈷㌵摢㙤晣㕤挸扢攱晢㈹昶㉥晢㌸攸〰挴㜹㍡㍡ㄴ戸㙤㜸ㅡ㡡〳愱㥣敤挲㔹㝦戸〷㤸㐳晣戲晡昶㡥㜲㘸摦㐵扣摣慦㕣㘶搷㐹㠱㍥㤱㐶㠸敤ㅤ愴㑢㝡ㄴ㍥㈲㑡搴ㅦ㠶扣昶〸〸捦ㄵ慡昵㈰〸扥戹㘵㘰戴㈲㍤㘱愲㜷㝦挳戸㠹扢㠶㉤昷ㅤ㐱ㅥㄸ㘰㙢摤慢㡦㌰㙥㝦攰㤷挳愲扦㔶㌴昸㐷㙡㤱㕡戱㉡敢㍢摡㔳㥤㍦㑣敢㔷〷㥡昵挷愰㠴㡦攲㑦㕣㠰っ戵敡㡦㠳㜰捡㔰㕣愲㐲挵㝤〲〹挲㍤㉡ㄶ〴㔲散扦摡扦㠲〴㍢㘵㐵愰㔳㥥㘴愵愷㐰收㜵㡡戸〸愵㜴㡣㝢〹〲㉢㘵挲て㤰攸㤸㑢〰愵戸㑦㜷㜳㠹㠱ㄴ昷㠷㐸㜴捣㈵㙣愰戹㍡捤敤ㄳ挳㠱愶㍤㐳〱㥡ㄶㄸ㉢㜱㈵㑡㍣㘶ㄱㅢ愸㐷㍤㡢㐴攷㔱挴〰㡡晢㘳㈴㍡挶㕥敢㜲㥦敢收昲㥤愹捣㘲搷敡ㄳ㑢〲捤㝡ㄱ㘵㍡扢㔱戰㔹㌷愱挴㘳搶ㄷ挰㔰〶晣ㄴ㠹㡥㔹户扡摣㥦㈱搱〹敥㥤㉥昷㘵㈴㍡挶昲㑤搱攵慤挵㠱㘶扤ち愱晤㜸㡢㉦ㄴ㡦㔹㝣ㅤ㈸戳昶㈱搱㌱㡢搳扥攲扥㠶㐴挷〰㑥收㡡晢换㉥㙥昸㘱㘴づ㝡戰㐳戶攷㜰㑣㡢捥㕦㙢㡥攱㔴挸昲㉡晦㔶㌳攸㤰㠱昷〸捥慦㔰㜷㤰㈳㠳㍡㈲散敥㠳ㅣㄱ戳㌹㡥〴㤵㕢挶愰戰㐷搳㌴晤㜵㤰㐱㜶㔱晣㜷敡戱㙢捥收搸㈵㔵㑥搵㘳㜷㔳昵晥ぢ㠹挱㘷扢换〶搹㜷昰摦搱挲㍥搳挹〹昶〷㔵敦扦㤱ㄸ㘴㤰㔵ㄹ㜵づ㌲戸㉡愷慣㘶㔰㍢㌹昱㉡㤲慡摥慦㤱ㄸ㘴ㄴ㔴㤹慡㐷敦慢㥣慡㐷慦㜷㜲㠲敥㘰㑥晦つ愹㜳〹㌶㔶㜱摦攸收戲㈹㜳戹㌴㔴㜱㍤ㅡ㘸挶ㅣ搹㤸㉢ㄲ㜳昵づ晣ㅦㅥ昳攴昷</t>
  </si>
  <si>
    <t>㜸〱捤㕤〷㜸ㅣ挵搹扥㤱愵戵昶㕣㜴攰㠲挱〶㙣㈳㠱㠵㡤戸㕥〰摢㤲攵㠲㜱挵㠵敥㠸㉢㝢戶戰㡡㤱攴㐶㜷㐲敦㌵ㄴ搳㍢〱㐲㈰愶㠴㄰㈰㈱㄰〲㈴㤰〲〱〲〴〲〹愱㠶ㅡ〸昵㝦摦搹㥤扢摤扤扤㤳㥤㍦㝥㥥慣昷㍥敦㝣㙤扥㜹㘷㜶戶㝤摡昵〹㥦捦昷㉤ㄶ晥捦愵㥡ㅢ㘳ㄶ慦敦敤㌳㍡㥢㕡扢㍢㍡㡣㙣㕦㝢㜷㔷㙦㔳㑢㑦㑦㝡晤摣昶摥扥〱㔰搰摡摡㈱敦慤㘹敢㙤㍦捡愸㙤㕢㘳昴昴㐲愹挶攷慢慤搵慢㈰摦摥晡〵㔴㐱愷㤵㕥㑤〲㉤㥦慥㤱っ㈴愹㈵搱㐹晣㈴㠳㐸〶㤳っ㈱ㄹ㑡㔲㐷ㄲ㈰搹㠶㘴㕢㤲㘱㈴挳㐹㐶㤰㡣㈴搹㡥㘴ㄴ〹敢搷㜷㈰ㄹつ㌲㜸っ挸愲搶㘹ぢ㌲㐷愰㌵㡢晢扡㝢㡣㐹㘳て㌰㘳㥥㥣㘸㡡㌴愵攲挱愶攰愴戱慤慢㍢晡㔶昷ㄸ㤳扢㡣搵㝤㍤改㡥㐹㘳ㄷ慥捥㜴戴㘷攷ㄸ敢㤷㜴慦㌴扡㈶ㅢ㤹㘰㈴㤳㡥㈶㐳搱㔸㉣㥦㑡㈵〷敦〸扦㜳㕢愷㉤散㌱昲扤晦ㅤ㡦㍢搱攳㠲搶㘹㑤昳㡤扥晦㡥挷㥤攱㜱㕥敢戴改摤㥤改昶慥晦㡡换ㅡ昶㘵㙣扡㤱㙤㘷愷ㅢ㐶㑦㝢搷昲㈶㠴散〰ㄸ愵㐴㔳㑢㙦敦敡捥㔵ㅣ㍦慤㐶㐷挷㈲㈳㉦㍢扢㜳㝡㙦摦挲㜴㑦㘷敦攰㑥㈲㘷昴ㄸ㕤㔹愳㜷㘸攷㡣㜵㔹愳挳㔲散慤敤㍣㈰摤㌳㍦摤㘹㔴㜳愳慥搳散扢搹㌹愳慢慦扤㙦晤㤰捥愵扤挶愲㜴搷㜲㠳㉡㌵㥤戳㔶户攷㐴㜵㌵㔶摦㠰摤扣㈲㤳㕤㠴㜸㍡㕢㔷愴㝢晡㘴㠹㥤ㄷ昲搲戵つㄳ搹ち㐷㕣ㅣ㑡㘳㕤㔶散慦挵敤㥤㜳㡣㥥㉥愳㠳㤵戰ㄷ㈷扡㤴㈴㐰㘶㉦ㄴ㤰㔲捤㘱ㅦ㠹㐱搶㑥挷戶戰ㄶ㙤㉣挸㘱㜳扢㤷捦敦敥改挴㘸㥣摢摤扡扡㙦㜲㜰搲扥敤昲晦愶㤴㕣挲搱㜸㈸㤴㠸㠵㤲㤳收ㄹ改慥挹挱愶㜰搴ㄴ㈴㘲昸㍦㤴㑣㈶㈶㉤敥换㑤㌷搶㐰ㄴ㌴㘵㠹㔸㉣㤴ち㐵㐳㜱㝤ㅣ㙡搰挷戳慥㕤㐰㈶㑣㙥㕤㌰扦戵㘵挹㡣昹昸㑤㤸㔵ㅦ㥥㌴㜶扣㕣敢㕢㐲㜱㙣戰㔴㍦㉤ㄴ㙦搴敢㘹搷〰㈲慡㕦挴摣㘱㡦㥣晢㙦㔵㕢扡慡㉤㔳搵㤶慤㙡换㔵戵ㄹ㔵㙤昹慡戶攵㔵㙤㉢慡摡摡慢摡㡥愸㙡㕢〹ㅤ戵搴づㅣ㔸㘵㉤㘳㍥ㄸ㌳㝥㥦㑢㠳㌳㉥扦昰愸㌵㥤户〷摥㄰㥣㉥攴㙣戳ㅢ㌶戶㉥ㄲㄳ㔰㠳摥〸愲敤づ㔲〱㠹ㄸ收〹ぢ㠹㔸戰㔱㥦㐸扢㐹㈰㐲晣〱㐸㄰㡤挹㝤㔷㉥㡡㌵ㅤ㌳敤㕡晤㥤攵て㝣㜱昶㤹㠲ㄳ㥥㙣㐶ㄳ㌶ㅡ慣摥㤴扤戵㐷ㄲ㥤ㄲ㐴㕦愸㍥㑡愲挸戲扥㈷晤〶㐱戴㄰挸慥㡥㥥㤹㘳敦㤹㘲挷愰㕦挲戴㡡㠰〸昱㤴ㄵ㑤敢晢㥦㘵㝦晢昱ㄳ搳捥摢敢敤㙦㥦晦昳昰挱㠲㌳慦㡣㈶㠶㡤慤ぢ㙡㥣攱㈴㐰戴㈴㐸㈵㔰㤳㐵㔰㤳㡤㝡㡡㜶㝢㠱〸昱愸搵㡣㜵㡦扣摢摥㝤搱㜷㕢㉦㥤㌳攱㤴㌷慡づ晣㔶昰搸㈱㥢戱て㌶戶㙥㌳㈶㌳㥣㈹㈰摡㔴㤰ち捤㠸㈴ち捤㠸㈴ㅡ昵㘶摡戵㠰〸昱愰搵㡣㍤㌶㝥昴摡扣㠹㍢捤扢昵慤攷昷㝦散慥て㙦ㄵ㥣㄰㘵㌳㕡戱戱㜵㥢㌱㥤攱捣〰搱㘶㠲㔴㘸㐶戸㌸挴挳ㄸ攲戳㘸户㉦㠸㄰昷㕡捤㔸戹攷㉥慦慦㝢昰㡣戹㍦捡摥昰昰㈹㔳㥥晦戱攰昱㕢㌶㘳㍦㙣㙣摤㘶捣㘱㌸㜳㐱戴㜹㈰㤵㥡㔱摣㌵挲搸㌷收搳㙥〱㠸㄰㍦戲㥡攱㍢㜹昰扦㌶ㅤ㌵㙡搶挵愹搷扢㝦戹散昲昱㠲㘷㈰戲ㄹ晢㘳㘳㥣㙢摥㤵㝢㙣㈸㔲搸㔷攳〹㝤ㄱ㝤㉥〶搱㤶㠰㌸㘳㤹㘹摦㑢㘱愵㘶㡤㐸戴㔱㕦㑡扢〳㐰㠴戸挵㡡㘵㙡攳挱ぢ㝢㥥㤹㌱㙤攳㐱敤敦㈵づ晥挳戶㘲㄰挴㌲㤶㠳戰戱㜵㈱㍤㤸攱ㅣ〲愲ㅤち攲㙣㠶昳㌰㄰㉢㌴㈳ㄴ㙢搴て愳摤㌲㄰㈱慥戵㥡戱昳㝢㥦つ㝣㜹捥㝢慤ㄷ㝤攷敢搶ㅤㅥ㍦㝣愲攰愹㥣㙣㐶ㅢ㌶戶㙥㌳づ㐷つ㝡ㅡ㐴换㠰㔴㘸㐶戸戸㥦㠶戱㥦㘶㘹㤷〳ㄱ㘲愳搵㡣㘱㉦㕦戱㙦㐷攳ぢ晢摤㜰搱㈱㌳敢㉥㥡㕣㉤㜸㌲㉡㥢㤱挷挶搶㙤挶㜲㠶戳〲㐴㙢〷愹搰㡣㔸戱㌷㘲攸㡤㈳㘸户ㄲ㐴㠸ぢ慤㘶昴㥣㍦㕦㕢㘹㝣㜷晡〳挳捥摡昸㑢ㄱ摣㐶昰㜴㕡㌶愳ㄳㅢ㥢㌱挰扢攸戳ㅢ㐴㕢〵㔲㈱㤶㄰㑦ㄶ慣ㄳ㠴㜰愳㝥㈴敤㝡㐰㠴㌸换㡡攵㤱㙦昲昱搵㜵㈷㑦㍢攳㡣㠵搷扤扦改㤸㘱㠲㘷昵㌲㤶㍥㙣散攳㌸㉣〶㥢㈲搱㜸ㄴ㠷㐲㙢〹㈷㐲敡〸㠹〳㘶㌲ㅥ㔷〲晣ㅦ㑦挴昵搵慣㙥つ㠸戶ㄶ挴ㄹ㘶慢㝤㍦㜴㑤㙤敢㘸户ㅥ㐴㠸㤳慤㌰ㅦㅤ扢㘲摡搳㔷敥㍣敤㤶㡢ㅦ㜸㙤挳て晥昴愴攰㜵㠷っ昳㘸㙣㡣昷㥡ㄳ㌰㥣慣㔳慣㔰愴㈹愶ㅦ㐳愷挷㠲㘸挷㠱㌸㠳㜱㑣ち攱㈲㘶㘱㘰㜶㍣敤㑥〰ㄱ攲㜸㉢㤸晢㕦晦晢敢扤戹㈷攷㍤戰换摥扢㡦㕤㔶昷戰攰昵㡦っ收扢搸ㄸ敢ㄵ㑣㉣愹㠲〹愷昴敦㐱㑢㍦ㄱ㐴㍢〹愴㔲㈸愹㐲昷㠵㔳㡤晡挹戴㍢〵㐴㠸㜵㔶㈸㉢㘶ㅥ㝦摤摥㤷㑥㤸㝦捤〱㤷㍥㜶晣㔷㕤ㅦち㕥㠵挹㔰㑥挳挶搶摤㈳㑥㘷㌸㘷㠰㘸㘷㠲㌸㥢攱㤸㥦愲㐵㐴愳㐰昴㉣摡㥤つ㈲挴㤱㔶㌳ㅥ㍡昳挲ㄳ㠷㙦搳㌹昳捣㉢㡦搸扤扢㈹戴㐲昰㍡㔲㌶攳㕣㙣㙣摤㘶㥣挷㜰捥〷搱㉥〰愹搰㡣㜸昱挸ㄵ挷㤱敢㐲摡㕤〴㈲挴ㄱ㔶㌳㡥晢攵㉢㤳㥥㝢㜶攴戴〷ㅥ㍦㘵搲㙢ㄳ㜳㥦〸㕥〹换㘶㕣㡣㡤慤摢㡣㑢ㄸ捥愵㈰摡㘵㈰ㄵ㥡ㄱ㡤ㄴ〶㔵㌴搲愸㙦愴摤攵㈰㐲㘴慤㘶㡣㝣晡摣搷㘲搷扦搲㜲昷㍥挳扦扤㌷㌵㘱愵ㄸ〱戱㙣挶㤵搸搸挵㙢㝣㠷㈲㌱㌵挰攳〹散㙤㔷搱敢搵㈰摡㌵㈰捥㘸㘶㔴搸昵慦愵摤㜵㈰㐲ㅣ㘶㐵昳搴㠶敢摡捥㜹㜰㘴换㌵户㝤戸敢ㅢ㔵扤换〴㙦㉡挸㘸㙥挰㠶攷慥ㅦ㑦愹㘰㈲㔱〴㜳㈳㥤摥〴愲摤っ攲っ挶戱敢挷㐲〵㘸㘲愱㐶晤ㄶ摡晤〰㐴㠸愵㔶㌰扥晤㙦搸昰昸攸㤳㘷㥥㜶昷攸㡢㡦㍦攳攵摢〵㙦㙥挸㘰㙥挳挶搶敤攱摢ㄹ捥て㐱戴㍢㐰㥣捤㜰散㙦愱攲戴ㄱ挲戴昱㈳摡摤〹㈲挴㝣㌵㔰㕦昹改㜳挳昷㤸㌳攳晡㤷㔶㥥摣昴昹㜵挷㡡㔱㄰换㘶晣ㄸㅢ摥㍤ㅣ㉡捣愷戱㈴㐰摤㐴慦㜷㠳㘸昷㠰㔴㠸挶㜵㔸扦㤷㜶昷㠱〸㌱换㡡收搹㕦㡥慡㝡戴昶攳戹攷㕥㌸晢搰㡤搷㉥敤ㄵ摢㐳㉣愳戹ㅦㅢ㝢㌹㡥㐱攱愶㐸㍣㘹㍢〶㈵㈳慡慢㠳㑤戱㔴㌸㔴㍣〴㠵㠳〹晤愷慣散〱㄰敤㘷㈰捥㈰㥤㐷愰攲㑥ㄱ挶㑥昱㈰敤ㅥ〲ㄱ愲搹ち㜲㐴㘳攰昳㘵㈳㘷戴㕣㜵攸搳㥦晥昹换昴㍤㘲〷㠸㘵㤰㍦挷挶搶敤昹㕦㌰㥣㐷㐰戴㕦㠲㌸㥢攱攸昹㘸㜱〰㐷㌱㠰ㅦ愵摤㘳㈰㐲愴慣㘶摣戹敡昶㥡㜱搳づ㙤扥㝥捥昹ㅦ㍥戹㘲挳戹㘲㌴挴戲ㄹ㡦㘳㘳敢㌶攳搷っ攷〹㄰敤㐹㤰ち捤㜰敤㠷㑦搱敥㌷㈰㐲㠴慤㘶㕣㌹攷晡㝢敢敦㥢㌲昷挴摤㑦扤㘴昶ㅥ摦搱〶㍦つ昱晥搶慤㥡改㍤改戵戸昹㔵扣慢ㄶ㙥挲昹挹收摣㑡挴㥤挴㝣㉣㥦挸㠷㐲戹㔸㌰ㅤ㐹搷㡣㠳摢捤扤㜳挵㔳㤲挱昹〳摢扢㜲摤㙢攵慤慣㌱搳搲扤㐶昱捥搶㐴㑢㌶慤㝢㜵㔷慥㜷戴户㜰㜱㕦扡捦搸挱㉤㉢㍡㈹㌱㕢㡣ㅢ㝤㐶慦慣㙦㈷户搹〱改㡥搵㐶换扡㜶㔳扣愳㑢㡣摢㝣摤㤹昲搲㤹㍤挶㤱〵㘹㐹㐴㉤戸晦扣㐶晡㉥㘹愵㈹㌲攳ㅡ摢扡愲扢搷攸㤲攱㑤散㕣搸㥥㕤㘹昴㉣㌶㜸昷摡挸挹愶㡥愰挸扡搷㌸㜱㐱ㄷㅡ㡡扢㠷戹昱㜶㙥㝥挶扡㍥愳㉢㘷攴㄰敦㉡愳愷㙦晤㤲㜴愶挳ㄸ改㔰㌱敢㠴㘰㝢〷㝢㘶㜷㜶㜵㙦㙢㜷㔷㕦㑦㜷㠷㔳搲㤲㕢㤳挶晤捤摣扣敥㥣㠱摢㤳搵㕣㝣挲㌷㘰㠰㄰扥摤扤敥ㄱ搲㙦㙦㤳散〸㕢ㄷ敦㠸㍥ㅦ攵ㅣ㜶㑤㡢搰㍡戴愲挳攰㤸慣慡敦挷㤹昴㑢㌷㡤攵ㄵ㙤㙤攲慤㝥㙡㑦㈸慦㉤㘳㉣昴摣搶㔵慥慡ㅡ㘶戵㝥挶ㅡ摣〳摥㌷摤㤵敢㌰㝡㉡㍥愸㄰㡣㐸㝦〶愴㘶㑦散捤㘵搱慢㠶㠶㔸㈷搶搷慣㙤捦昵慤搰㔶ㄸ敤换㔷昰㥡〴て㌳㙡㙢〹㙤挹愲晦ㅥ㉣晤て㈴㝦〴昱晢㝤摡戳㔴搲晣晡㜳晣敦㑦㈴㘶攷昹㝤㌵攳㔱摡昲ㅢ捤㔵戰搲攵㡤㙤㍣㝦攸慤改㥣搹摤搳㍢㘰㠰㔷㠳昷㑤昷慥攸攳㐸慤㉣愴扦攷㐹㕥〰愹愹〷改昷㍥㜶ㅤ㤴慡㜹扢㝥㐸攷㜴㈳㥦挶攳ㄱ戹愳㡢㜴㑤愷㜹摦㝤扡搱㥢搵㜹㠳㝥㌶㜶㥢㜵ㅡ戶㌰てっ敥攴㡥㘰慣敢㥢㥥敥㑢て散挴慤㝥㜴㤸づ愵㠹搲捡摣愲攵㄰挹㔳搶㝥慢〴て〱戹㘹昳㌲㐸㌲㑣㑦搸㠷戰敢昸〶㔸戴㜲㈳㄰晢㑥㘸㠴收ㅥ昳ぢ㜰㍢扥㜸换ㅥ㑦ㄲ㜲戳㡣慥㈵敢㔷ㄹ扤㔴慦搵㉡㐲改摥搳攸㙣㐱㌶戳戴慦扤愳户〹㤱捥敡改㕥扤敡扦改㠷扥昴ㄷ㐱搴㔲搳㠰〱扤昹㙤〲㕣扥㠱㙢搸㌷㙤㙤扥㕡㝡㈳㐷㝢〹挴㜹㜰摣搷㝥挶散扣改慦扤っ㙤昹愸㤰晦㜳搱㕦〱昱敢昴愲㔳㠸㤰扥挵㝦㜲㌱㘵㌵つ㈸㙣挹㠳㤰ㅡ攸て敥〴㤶㑢㝡っ昹㘸愷㔶ㄶ搰㉦㐳㍡て散敥㔹㤹改敥㕥挹㤱㌷㔴㤶㝡㔷ㄸ㐶ㅦㅦ㤷っ戲ㅥて挹挷㐰㐲っㄸ攰㜸㈲㘱㝢慥戲㌳晣㙢㝦〵ㄹ搲搲搱㌱㔶㜹散搵㕥〷㙢〰ㅥ摣㘸㙦㘰㘳搴摣愵慤㘳㤷㘲捥敥改挳㈳戳扥昵㘳搷㠴愳㑤敢㍡㝡搷㠹搱㘸㈱㙦昱挷㕦扦攳攵㡥㡤㡤慤㍦晣挹㍦敥㍡昹挱㐷㌴戱㠳㈵㈸㜹㠴㌱〱晥㜸㘸搷摦〴ㄱ愳愰挶愹〸摢捥㐵㝦ぢ㘵晤㙤㤲㜷㐰㌰愱攸㥣㔰㌰㥦扣㐷ㅥ攷ㄳ扦㑦㌴攲㍦㑥㈶晡㍦㐹㍥〰ㄱㄳ㐱戸㉢敢ㅦ㠲愸㐵っ㐵ㅤㅣ㈱戲㤷㍦〶扢㐲㉦扢ㅥ㘸㤴㜴攴愷㌰昷敢㜴㔲摡挹㔲㈶㈶㐱挶㡥搶〹慣㑥㈸㜵挲㈸慡ㄱ㠱㈷㕡〳㉣㐱挹㤳㤲㍤㘱㈶搱晡㠶昶〲㙡摥㘸㜱昸敡㥣〴昴㉡㄰ㅢ㕡㝣㝡㡤愲〸挲㕥㈲㔵㐳㈵つ㐴㠴挱㤲㐸つ㐴㐹㉤攲昳㙦㙣㐸改㤰㌸ㅦ戵捣戵敦て戶慢昲挶㔲㉣〶挱搸慦搳㐵ㄹ㤹㠸愰㔶㉦㥣摥㐷っ㥥㌸扤㘷〹㑡㥥攱挴攱㘹ㅣ㝥晡㜰㔴㈷摥㠱㥡㌷㑥㈳ㄹ捤㜶㈴愳㐰㙣㌸敤㐰㥥㌵慡ㄲ㜰㈴戱ㅡ㐳收㡥㈰㈲〵㤶挴㙡㈷㤴搴㈲㕥戳㘳㌵ㄶ㤲㑡愳捡昹㐴愷㘴㔴㡤㠷戹㕦愷㤳㔲戴愴㑣散㠵㝡扤搰晡㔳㌹戴㥥戳〴㈵㡦㡡㈶挳搳㌸晣昴㠹愸㑥晣戱㉣㕡㝢㌰㥡㈶㤲㍤㐱㙣㘸㠵挸戳搰㥡〲㐷ㄲ慤〸㤹㔱㄰搱っ㤶㐴㉢㠶㤲㕡挴ㄳ㜶戴ㄲ㤰㔴㐰换昵攰愸〴慤ㄴ捣晤㍡㥤㤴愲㈵㘵愲〵昵㝡愱昵㜰㌹戴ㅥ戲〴㈵㑦愴愶挳搳㌸晣昴㘹愸㑥晣慣㉣㕡搳ㄹ捤っ㤲㤹㈰㌶戴昶㈵捦㐲㙢〶ㅣ㐹戴昶㈳㜳づ㠸㤸〵㤶㐴㙢㉥㑡㙡ㄱ㍦戶愳㌵ㅦ㤲ち㘸戹㙥攲㤶愰戵㄰收㝥㥤㑥㑡搱㤲㌲戱㉦敡昵㐲敢㤶㜲㘸摤㙣〹㑡ㅥ㝣捤㠱愷㜱昸改〷愳㍡㜱㘳㔹戴づ㘵㌴㠷㤱㉣〳戱愱搵㐶㥥㠵搶㕣㌸㤲㘸愵挹捣㠰㠸昹㘰㐹戴戲㈸愹㐵㕣㙥㐷换㠰愴ㄲ㕡挵㘹㡢㡦挱㑡搰㕡づ㜳扦㑥㈷㘵㘴㘲〱敡昵㐲敢晣㜲㘸㥤㘷〹㑡㥥慦㉤㠲愷㜱昸改慢㔰㥤㌸愷㉣㕡㍤㡣愶㤷愴て挴㠶搶ㅡ戳㈸ㄶ挳㠹㐴㙡㉤㤵搶㠱㠸愵㘰㐹愴搶愳愴ㄶ㜱戲ㅤ愹愳㈱㜱㈲攵戸愷攱㝡㐸㔷㠲搴戱㌰昷敢㜴㔲㡡㤴㤴㠹〳㔰慦ㄷ㔲挷㤴㐳敡㘸㑢㔰昲昴敦㘰㜸ㅡ㠷㥦㝥㌲慡ㄳ敢换㈲㜵㉡愳㌹㡤攴㜴㄰ㅢ㔲㘷㤲㘷㡤慢㐳攰㐸愲㜵㌶㤹攷㠰㠸挳挰㤲㘸㥤㡢㤲㕡㐴户ㅤ慤昳㈱㜱愲攵㍣㍢㉣㍥㝤攲戳挰ㄲ戴㉥㠴戹㕦愷㤳㌲㌲戱っ昵㝡愱㘵㤴㐳㉢㘷〹㑡ㅥ㌲ㅥづ㑦攳昰搳慦㐰㜵㈲㔳ㄶ慤慢ㄸ捤搵㈴搷㠰搸搰扡㡥㍣ぢ慤㌴ㅣ㐹戴㙥㈰昳㐶㄰㤱〵㑢愲㜵ㄳ㑡㙡ㄱ〷搹搱扡〵㤲ち㘸戹敥㑤㤶愰㜵㉢捣晤㍡㥤㤴愲㈵㘵㈲㠷㝡扤搰㥡㕦づ慤㜹㤶愰攴㔹收㜲㜸ㅡ㠷㥦扥〹搵㠹㌹㘵搱扡㠷搱摣㑢㜲ㅦ㠸つ慤晢挹戳搰㕡〱㐷ㄲ慤〷挸晣ㄹ㠸㌸〲㉣㠹搶㠳㈸愹㐵戴搸搱㝡ㄸ㤲ち㘸戹㥥㙣㤶愰昵ぢ㤸晢㜵㍡㈹㐵㑢捡挴㑡搴敢㠵㔶愲ㅣ㕡㜱㑢㔰昲挸㤴㡦㐰挷攱愷㍦㠹敡㐴戴㉣㕡扦㘱㌴扦㈵㜹ㅡ挴㠶搶敦捣愲攸㠶ㄳ㠹搴敦愹昴〷㄰㜱㈴㔸ㄲ愹㍦愲愴ㄶ㌱搱㡥搴㜳㤰㌸㤱㜲捣㔹慥攷慥㈵㐸㍤て㜳摣㤴〰㉤㐵㑡捡㐴て敡昵㐲㙡㕣㌹愴挶㕡㠲㤲〷扡慢攱㘹ㅣ㝥晡㙢愸㑥散㔴ㄶ愹搷ㄹ捤ㅢ㈴㝦〳戱㈱昵愶㔹ㄴ㙢攰㐴㈲昵て㉡扤〵㈲搶㠱㈵㤱㝡ㅢ㈵戵㠸ㄱ㜶愴摥㠵挴㠹搴㜴晢搹㝢㝦㘷つ敦挳摣慦搳㐹㈹㔲㔲㈶搶愳㕥㉦愴〶㤵㐳捡㙦〹㑡㥥㈹ㅦ〳㑦攳昰搳㍦㐳㜵愲戶㉣㔲晦㘶㌴㕦㤰㝣〹㘲㐳敡㙢戳㈸㡥㠵ㄳ㠹搴㌷㔴攲昵㥥㌸ㅥ㉣㠹㤴慦ち㕢搶㈲扥晤摡㜶㥤㔳〵㠹ㄳ㈹挷挳㈹搷㜳改㤲㌱㔵つ㜳扦㑥㈷愵㐸㐹㤹㌸〱搵㝡㈱昵㈹愲昰扣搲昹挴ㄲ㤴㍣昰晥ㅥ㍣㡤挳㑦ㅦ㠲敡挴㐷㔰昳扥搲愹㘳㌴捣㌶搶户〱戱㈱㌵捣㉣㡡ㄳ攱㘴㍣ㅤつ愷搲〸㄰挱愷摣ㄲ愹㤱㈸愹㐵扣㘵㐷㙡ㄴ㈴㑥愴ㅣ㝢㕦戸昸晣㡢㡦捤㑢㤰摡〱收㝥㥤㑥捡挸挴㈹愸搷ぢ愹扦㤴㐳敡ㄵ㑢㔰昲㍣晥㜴㜸㤲㐸敤㠲敡挴㑢㘵㤱㙡㘰㌴扢㤲散〶㘲㐳慡㤱㍣㙢㔶㍦〳捥挶攳愷㑦㈴㜳ㄲ㠸攰挳㜴㠹搶ㅥ㈸愹㐵晣摥㡥搶㥥㤰㌸搱㜲㥣㌱戸㥥捥㤷愰ㄵ㠲戹㕦愷㤳㔲戴愴㑣昰㔹扥ㄷ㕡㡦㤷㐳敢㔷㤶愰攴戱㍦㥦挵㑢戴昶㐲㜵攲搱戲㘸敤挳㘸㈶㤳㑣〱戱愱搵㑣㥥㠵搶昹㜰㌶ㅥ㍦㝤ㅡ㤹慤㈰攲㐲ㄴ㈵㕡搳㔱㔲㡢昸愹ㅤ慤㤹㤰㔴㐰换㤵〴㔰㠲搶扥㌰昷敢㜴㔲㡡㤶㤴㠹㡢㔰慦ㄷ㕡㜷㤶㐳敢㐷㤶愰㈴扢攰ㄲ㜸㤲㘸敤㡦敡挴て换愲戵㤸搱㉣㈱㔹ち㘲㐳敢㐰昲㉣戴㉥㠵戳昱昸改〷㤳㜹〸㠸㘰㙡㠰㐴敢㔰㤴搴㈲慥户愳戵っ㤲ち㘸戹㜲つ㑡搰㙡㠳戹㕦愷㤳㔲戴愴㑣㕣㡥㝡扤搰扡慣ㅣ㕡㤷㕡㠲㤲㈴㠶慢攰㐹愲戵〲搵㠹㡢换愲㜵〴愳㔹㐹搲〱㘲㐳慢换㉣㡡慢攱㘸㍣㝥㝡㌷㤵㔶㠱㠸㙢㔱㤴㐸ㅤ㠹㤲㕡挴搹㜶愴㝡㈱㜱㈲攵㥣摤㥤搹㥤㈵㐸慤㠶戹㕦愷㤳㔲愴愴㑣㕣㠷㝡扤㤰㍡戱ㅣ㔲摦戳〴㈵〹ㄶ捣㤷㤰㐸ㅤ㠷敡挴㠶戲㐸㥤挰㘸㌶㤰㝣ㄷ挴㠶搴㠹㘶㔱摣〴㐷攳昱搳㑦愲搲挹㈰㠲㌹ㄵㄲ愹㔳㔰㔲㡢㔸㘷㐷敡㌴㐸㥣㐸㌹㘶㜷搷挳攱ㄲ愴捥㠰戹㕦愷㤳㔲愴愴㑣晣〰昵㝡㈱搵㔵づ愹㑥㑢㔰㤲晤挱㤴っ㠹搴㠵愸㑥慣㉣㡢搴昷ㄹ捤挵㈴㤷㠰搸㤰扡っ㐵㙤㈳㠹㝡㉥㈵㤸攱㌱ㅥ㍦晤㜲戰昵㉢㐰挴㡦㔰㤴愰㕤㠹㤲㕡㐴摡づ摡搵㤰㌸㐱㜳㑣昲慥㤴㤰ㄲ搰慥㠵戹㕦愷㤳㔲搰愴㑣㌰㠱挴ぢ戴〳换㠱㜶㠰㈵㌸捥㥤㙢挲捣ㄱ〹摡慤愸㑥㉣㈹ぢ摡敤㡣收㠷㈴㜷㠰搸㐰扢搳㉣㡡扢攱㘸㍣㝥晡㕤㔴晡㌱㠸戸ㄷ㐵㠹搴㈶㤴搴㈲收搸㤱扡〷ㄲ㈷㔲㡥攱搵摦㈵攱㝤㌰昷敢㜴㔲㡡㤴㤴〹㈶户㜸㈱搵㔲づ愹㘶㑢㔰㤲〷挳昴ㄵ㠹搴捦㔱㥤㤸㔲ㄶ愹㐷ㄸ捤㉦㐹ㅥ〵戱㈱昵㉢戳㈸ㅥ㠰愳昱昸改㡦㔳改搷㈰攲㐱ㄴ㈵㔲㑦愰愴ㄶㄱ戳㈳昵ㄴ㈴㑥愴㥣愷敥捥㥣㤹㤲㌱昵㕢㤸晢㜵㍡㈹㐵㑡捡挴㐳愸搷ぢ愹㠹攵㤰摡摤ㄲ㤴㈴攳晣〲㥥㈴㔲㝦㐲㜵㘲㐲㔹愴㕥㘰㌴㉦㤲晣ㄹ挴㠶搴换攴㔹㠷挲㐷攰㙣㍣㝥晡㕦挸㝣ㄵ㐴㍣㡡愲㐴敢㌵㤴搴㈲㜶戲愳昵㍡㈴㑥戴ㅣ㝢愰㉢㌵愷〴慤扦挱摣慦搳㐹㈹㕡㔲㈶㤸挸攳㠵搶昰㜲㘸つ戳〴㈵㌹㍦㑣挴㤱㘸扤㡦敡挴㌶㘵搱晡㠰搱㝣㐸昲ㄱ㠸つ慤㑦挸戳搰㝡〲捥挶攳愷晦㡢捣捦㐰〴ㄳ㜶㈴㕡㥦愳愴ㄶ㌱搰㡥搶ㄷ㤰㔴㐰慢扦㐹晥㉢㤸晢㜵㍡㈹㐵㑢捡〴昳㠵扣搰晡晡慢㌲ㄷ㍢㕦㔹〲㜷㙡㔱つ㔳ㄵ戶㈰㈵㘴㄰搴昵晣〱敤挶㕡㍥戸ㅥ㥡挷㥦挴戵慥敥敤敢㤶㑦搹㠷攴愷㜷捦敦敥㥢摥摥扢慡㈳扤㝥㔸摥摡㌸㜰㠵搱㠵㜴㤸ㅥ㘴挵戸㜸摤慢㔶ㄹ㌹㍤扦戸㝢㜵㑦搶㤸㍤晤㝦㈱㕤㐶㜶㈸㥥收ち攱慢ㄲ㔸晥戳っ㄰ㅦ㉣㌱愴戰昸㙡㝥て㤷敥愷昷㜸㜸㙦晤〹愷㤹㜴㈳昳㘴〲㔰慣㉢㈲扡愴扤慦挳ㄸ㤴㤷〹㉦㜲扢㌶てㄴ㤱㘳㤴ㅢ㤸㕦戲〲捦慡愷て挹捦敡㘹捦㜵戴㜷ㄹ散㡣攱愶敡㕣㘳㌹昲㠹ㄶ㜶昷戶昳㙦㈰㠷攴㤷昴愴扢㝡㔷㌱ㅦ㈲扢㝥㕢㐷㐹㈶㑥搴攴愷戵㜷昵愲ㅡ搹㡢摣慥换㉦㕥搱扤ㄶ㝦㠶扢扡戳㙢㔶㝡㔵敦晦㐴慦〸搹㉦㈴戲㙢㐴㤵愸慡ㄲ戵㔵戵晦㘹晦㘸晣㠳搲㤱昸㐳挷㉥昹㠷㡥㘳㌱㔴晢㝡摡㌳慢㠹㤹慣㉡っ㕡㑤㈲扢搱㔷昳〷㙣戹㤳ㅦ㙣扤攸㑡㘲㘲戸㡥扦㌴昵㑣愲㈹晣㜹昳㡥㔰搷㌵㐴㌴㜸㈰挸扥戳㤶捥㉥愶昷晤㍦晥㔶戸㠶㠹㐲㥢㥤㑢㌵〲捡㐳捤㌱挴晣㉡づ㈹散㥡ㄸち㉣戹挷愵㍦㉦㜵㌸㐴㠷ㄶ㌷㘷㈲〷㘷㜰㝥㙥㍡㘳㜴㈰㜵愸㌳摤㌷搴㉣㌰㥤ぢ㝦㑥摡㙢挹㕡扢㍢㍢搳ㅣ㜳晣扢搸挵搹㜴㠷㔱㥢㙦㔹摤搷㍤慦扤㑢捦㠳挸㠱㘹戱搲敢挰㑡慦㌳㤳㝣昲㡢㤸㕤㈸户改慢㝢㜹扡愷扤㙦㐵㘷㝢戶㤶〵㘶〰晥㑦っ㔶ㅣ㈴慡〱愶㕡搴㘴攲捥ㅡ㌲㜳㜷搰搹㑤㌸㍤㈶㜴散㝣っ改㉡愱攱㥦昸て㤳捦㌰昵挸㍣づ㥤㝦晥㕥挳㐳ㄴ攷㈲戹㝣㈰㤳㌳戰昹挱昱攰挸搹㐹㌰㜷㡣㘲摤て㜵㙥昰㔷捤㥣慤㡡改㐸〳愱攰㥦摢㥤捥捤㑣㘷昱户敤〳慤扦㙣慦㐵搷㜲慥改〹㌰㐱慣ㄵ改㠷㐸㙢㕣搳㥥㌳㝡㙡挹㔸㡣扦摣慦㘶㙡㤹㘶昶㈱昷㘶㕦㑤捤愰㕡慦扡㘶㉢㕦昵㔶㌲㡤晤捤〰戳㑢晣扦扢㝦㜲㉡㘳昷晢攵㌱㙡㄰㥡愳て㘶㥢㕥〰㤳敤㜱㈹っ愱挲㔰㤰ㅡ㈶㌹戹晢挶㤹慢㠵㡣㉥ㅤ㑡搵昲㙦挳㤹㐵㔶㡢㡣㉢㤹㝥㔶㈳ㅢ㌲挸㤶㌶愶㤹ㄹ㘳戵敡て捥戵挵ㄸ攵㐶捥㙦㑥戰㑣㑦㘳㜷㔴㔵㔵愳慢㌵㜷昶㙤㐹戵㜰搶戹搸㤰昹㘴㘲㈷㠴愰搵㈱攲㈰㜷ㄶ昸㙦㜳晣㠹慥攳㠴捣㤹㐷㈵〷〴㌲㕢ち㐹㐰㝥扦扥つㅣ昹晣攲ㄵ㔰㠵づ〷慤〵摦戶㐴㘷ㄸ㠸㜸ㄳ㑣㥥㈴搸づ㘹攲㉤ㄴ㜹㔸挳㡢ㄵ攸㠵㡢㙢扥ㄴ㙦㠳挷㌹㔳ㅦ㐱㈷敦㘰㡢㤳㔱㘱㜰㙥〷㙥晦㠳㤳㠹㐸散㔳㝤ㄴ㥤㔸〵挱㑣㈴ㄵ戲慤挷户㠷㡥扥〳ㄵ㍦昰㔶ㄸ㑤㠵㌱㔴㘰攲ㄲ㝢㕤摢ㄱ愵捤㐰搳㤵慦昴㉣㑣㕤㘸敥っ㐷㐰昳㔳㔰ㄵ㥡つ捤戱慣㜹ㅣ㙢晥〶ち㙥㌴搹㌲㠹愶㌶ㅥ㉡挳捣扦〸攸昷㠸㈴昷㙡㠹昰㉥㜴㕣〵㈷づ㠴ㅢ挰敤ㅦ㘱㈶㉦ㄱ㐳㝤㔷㍡挱㠶晣搵㠰慡㘶㠰慦〶挵㙥搸搶㈷㔰㤱搹㑤ㅥち㡤㔴搸㥤ち㑣㜸㤲〸㑦㐴愹挹㜳扣㤶捦㜳昲挰㜷て戸〱扥㠳㙣昵摡昰㙤㘲扤㝢戲摥攱㔰㜰攳㍢ㄲ扣㝥㐶敢㜶㔰㤱㔸㠶攸㘴ㄴ㑡づ㉣㈳攰昶㡦㈵ㄳ㥣戰㈲㐳㠷㑥ㄴ㤶捣㜰㔲㔰㤱㘹敤㘰㌱攸攸㜱㉡敥攸慤㤰愰㐲㤲ち㑣㠸㤲㔸愶㔰摡㥣搱敡捣㠳昲㐰㜳㙦㌸〲㥡攳㙤㌵摢搰摣㠷㌵㑦㘶捤ㄳ愱攰㐶㤳ㄹ㑢晤愰搹〴ㄵ㠹收㔴㍡㘱㘲㤳〳捤ㄶ㜰晢㐷㤳〹㔰㔸㜱㠳㥢㑥ㄴ㥡捣㠰昲㐰戳ㄵ㍡晡㜴㉡㐶扤ㄵ㘶㔰㘱㈶ㄵ㤸㌰㈵搱㥣㠵搲㘶愰改捡㤳昲㐰㜳㌶ㅣ〱㑤㈶㐵愹搰㙣㘸敥挷㥡攷戰收㘹㔰㜰愳挹㡣愶㝥搰㥣〱ㄵ㠹收㍣㍡㘱攲㤳〳捤〵攰昶㡦㈶ㄳ愴戰晡昴㠵㜴愲搰㘴㠶㤴ち㤹㑣㙢㙣敥てㅤ㝤ㄱㄵ攷㜸㉢㉣愶挲ㄲ㉡㌰愱㑡愲戹ㄴ愵捤㐰搳昵㐴搴〳捤〳攱〸㘸㌲㘹㑡㠵㘶㐳昳㈰搶㝣㌰㙢㘶昲㤳ㅢ㑤㘶㍣昵㠳㈶昳愱㈴㥡㠷搲挹㌲㤴ㅣ㘸㉥〳户㝦㌴摢㘰㠶搵愷㝦㠷㑥ㄴ㥡㘹㙣愹㤰挹戴搰㙣㠳㡥㝥㌸ㄵ㌳摥ち㘹㉡㘴愸挰㠴㉢㠹㘶ㄶ愵捤㐱搳㤹㘷攵㠱愶〱㐷㐰㤳〹㔷㉡㌴ㅢ㥡㜹搶扣㥣㌵㌳㌹捡㡤㈶㌳愲㈴㥡摡ち愸㙣昶㜱㠹㌹㔴ㄲ攱㜶㍡敥㐳挹㠱昰㑡㜰晢㐷㜸つ捣戰攲㌱〵㥤㈸㠴㤹㜹愵㥡〱扥㐲戸ㄳ摢㝡ㄷㄵ搷㜹㉢㜴㔳㘱ㄵㄵ㤸愸㈵ㄱ㍥ㄲ㈵㙦㠴ㅤ㌷㑣㕤昹㔹ㅥ〸昷挲ㄱ㄰㍥搶㔶戳つ㘱扥戹㑡㕦捤㥡㤹㔴攵㐶㤸㤹㔴晤㡣㔷收㔹㐹㌴搷搲〹ㄳ慥ㅣ㘸慥〷户㝦㌴㤹㤸㠵搵愷ㅦ㐵㈷ち捤戳戱愵搰㈴搳ㅡ慦㐷㐳㐷㍦㠶㡡捣摡昲㔰㌸㤶ち挷㔱㠱㠹㕣ㄲ捤攳㔱昲㐶搳㜹㔶敡捣摦昲㐰㜳〳ㅣ〱捤ぢ㙤㌵摢搰晣㉥㙢晥ㅥ㙢扥〲ち㙥㌴慦〲慦ㅦ㌴慦㠶㡡㐴昳㈴㍡戹〶㈵〷㥡愷㠰摢㍦㥡㑣摣挲敡搳㑦愵ㄳ㠵㈶㌳户㍣挰㍡つ㍡晡改㔴㘴㔶㤷㠷挲ㄹ㔴㌸㤳ち㑣昴㤲㘸㥥㠵搲㘶愰改扡㤹敦㠱收㌹㜰〴㌴㙦戵搵㙣㐳昳㕣搶㝣ㅥ㙢摥〴〵㌷㥡昷㠰搷て㥡捣搳㤲㘸㕥㐰㈷昷愱攴㐰昳㈲㜰晢㐷㤳㠹㕤㔸㝤晡昷改㐴愱挹捣㉥て戰㉥㠶㡥㝥〹ㄵ㝦收慤㜰㈹ㄵ㉥愳〲ㄳ挱㈴㥡ㅢ㔱摡っ㌴㕤昹㕦ㅥ㘸㕥〱㐷㐰昳ㄷ戶㥡㙤㘸㕥挹㥡慦㘲捤㑦㐲挱㡤㈶㌳戵㑣㌴㌹㤷捡㈵っ㙡扢挳㈴㝥ぢㄵ㠹收㌵㜴挲㠴㉥〷㥡搷㠱摢㍦㥡㑣晣挲敡搳慦愷ㄳ㙣挸ㅦ戳扦ㄴ㥡慣摥摡搳㙦挰戶㝥㈳ㄵ㤹ㄹ收愱㜰ㄳㄵ㙥愶挲ㅦ愱㈰搱扣〵㈵㙦㌴ㅤ昳愶㉢㐷捣〳捤㕢攱〸㘸㌲㈱㑣搵㙣㐳昳㌶搶㝣㍢㙢㝥つち㙥㌴㤹捤㈵搱搴㝥〸㤵捤㍥㌲㌱晦㑢㈲㝣〷ㅤ㌳ㄱ捣㠱昰㥤攰昶㡦㌰ㄳ挶戰攲戹ㅣ㥤㈸㠴㤹㌵愶㥡〱扥㐲昸挷搸搶㌷㔱㤱ㄹ㘵ㅥち㜷㔳攱ㅥ㉡㌰挹㑣㈲㝣㉦㑡摥〸㍢ㅦ㔰㌹㥦愹㝢㈰晣ㄳ㌸〲挲㑣㈴㔳㌵摢㄰扥㥦㌵晦㤴㌵㌳㈱捣㡤㌰戳挰㑣㠴ㅦ㠰捡㘶㈳捣扣㌱㠹昰捦攸㤸〹㘴づ㠴ㅦ〲户㝦㠴扦㠶ㄹ㔶㥦晥㌰㥤㈸㠴㤹㙤愶㥡〱扥㐲昸攷搸搶㝦㐱挵㙦扤ㄵㅥ愱挲㉦愹攰挳捤㌰㠹昰愳㈸㜹㈳散捣㕡㈸扥搹㠳敦㑡昱㐰昸㔷㜰〴㠴慢攱㔸㠵㘶㐳昸㜱搶晣㙢搶捣㐴㌲㌷挲㜵攰昵㌳㈳㌰户㑣愲昹㈴㥤㙣㠳㤲〳捤摦㠰摢㍦㥡挳㘰㈶搱晣㉤㥤㈸㌴㠷㠳慢㐲〶㕦愱昹㌴戶昵㘷愸挸㙣㌵て㠵摦㔱攱昷㔴ㄸ〹〵㠹收ㅦ㔰昲㐶搳㌱㈳戸昲搶㍣搰㝣ㄶ㡥㠰收づ戶㥡㙤㘸㍥挷㥡晦挴㥡㜷㠱㠲ㅢ捤〶昰㑣㌴㙢攸㠵㑢ㄸ㍦晢晣捡晣㌳㠹收ぢ㜴挲㐴㌴〷㥡㝦〶户㝦㌴㤹戰㈶搱㝣㠹㑥㔰㠳晣㑤〴㔷㠱㐵㠶㌵扦扥っㅤ晤ㄵ㉡㌲㥢捤㐳攱㉦㔴㜸㤵ち㑣㜰㤳㘸扥㠶㤲㌷㥡㡥㌳㈹㔷㕥㥢〷㥡慦挳ㄱ搰っ搹㙡戶愱昹〶㙢晥ㅢ㙢摥ぢち㙥㌴㤹㠱搶て㥡㤳愱㈲搱㝣㤳㑥㤸愸收㐰昳㉤㜰晢㐷戳ㄹ㘶ㄲ捤户改㐴愱挹㡣㌶て戰摥㠱㡥晥㉥ㄵ㕢扤ㄵ摥愳挲晢㔴㤸づ〵㠹收㍦㔱摡っ㌴㕤㜹㙦ㅥ㘸㝥〸㐷㐰㤳㐹㙥㉡㌴ㅢ㥡ㅦ戱收㡦㔹昳晥㔰㜰愳戹ㄸ扣㝥搰㕣〲ㄵ㠹收愷㜴挲㐴㌶〷㥡㥦㠱摢㍦㥡㑣㜸㤳㘸㝥㑥㈷ち㑤㘶扣愹㤰挹戴挶收扦愱愳㝦㐱挵㐳扣ㄵ扥愴挲㔷㔴㘰㠲㥣㐴昳㙢㤴㌶〳㑤㔷㕥㥣〷㥡摦挲ㄱ搰㘴ㄲ㥣ち捤㠶愶て摢㍡㥦愰〸㈶戳戹搱㘴〶㥢㐴㔳挳㉤昴捤㍦㌲慤㠴㤹㐴㜸〰ㅤ㌳昹捤㠱㜰つ戸晤㈳摣〵㌳㠹戰㐶㈷ち㘱㘶捡愹㘶挸㠶㤹㑦㈰〶㐲㐷慦愵㈲戳攸㍣ㄴ昸㙡㘲摤㑦㠵㈳愱㈰ㄱㅥ㠴㤲㌷挲捥㈳㔳扦挷晥㈱㜰〴㠴㤹㍣愷㙡㤶ㅣ㌳戴愱搸搶敢㐰〴㤳攰摣〸㥦〰㥥㌹㕥换㥥慢㙥㠰㡡㐴㜳ㅢ㍡㘱㠲㥣〳捤㘱攰昶㡦㈶ㄳ改㈴㥡挳改㐴愱㜹ㄲ戸㉡㘴ㅢ㥡㈳愰愳㡦愴㈲㌳敤㍣ㄴ戶愳挲㈸㉡㌰昹㑥愲戹㍤㑡摥㘸㍡㡥㑣慥㜴っ㡦昱㍡ㅡ㡥㠰㈶ㄳ散㔴捤㤲㘳愲㌹〶摢晡㡥㈰攲㐲㈸戸搱晣㍥㜸收㜸摤〹㉡㕢昰挸㔹㌰愵㑥㠲扣㌳㝤㌳户捥〱昲㌸㜰晢〷昹㌲㤸㐹㤰挷搳㠹〲㤹搹㜷慡㈵㘴㕡㤳挲㉥搰搱敢愹挸捣㍣て㠵〶㉡散㑡〵㈶敢㐹㤰㜷㐳挹ㅢ㘴挷〱换㤵愳攷〱㜲㈳ㅣ〱㘴㈶攴愹㥡㈵挷〴㜹㜷㙣敢ㄳ㐱〴ㄳ敢摣㈰㌳㥢慥㥦㈱晢㐳愸㐸㌴昷愰ㄳ㈶摤㌹搰摣ㄳ摣晥搱扣ㄳ㘶ㄲ捤㈰㥤㈸㌴㤹愱愷㐲戶つ搹㄰㜴昴㌰ㄵ㤹扤攷愱㄰愱㐲㤴ち㥢愰㈰搱㡣愱攴㡤愶㘳挸昶㝦改㥦㠰㈳愰挹愴㍤㔵戳攴㤸㘸㈶戱慤愷㐰挴捦愱攰㐶昳ㄱ昰㑣㌴㜹㜹㈵㤷㌰愸晤㘴㡡昹㜸ㄲ捤扤改攴㔱㤴ㅣ㘸㑥〶户㝦㌴㤹挰㈷搱㥣㐲㈷愸㐱晥㤸挵愷㐲戶愱㌹ㄵ㍡㝡㌳ㄵ㤹攱攷愱搰㐲㠵㘹㔴㘰搲㥦㐴戳ㄵ㈵㙦㌴㥤㤷㔲捥㕣㍦㡦戱㌹〳㡥㠰㈶ㄳ晢㔴捤㤲㘳愲㌹ㄳ摢晡㉣㄰挱〴㍤㌷㥡捣捡㌳搱㉣㝢㙡晡㈲㔴㈴㥡戳改㠴挹㝢づ㌴攷㠰摢㍦㥡㑣昲㤳㘸捥愵ㄳ㠵㈶戳晣㔴挸㘴㕡㝢晡㍣攸攸昳愹挸っ㐰て㠵〵㔴㔸㐸〵㈶〵㑡㌴昷㐷挹ㅢ㑤挷㥥敥捡〵昴㐰㜳㌱ㅣ〱捤扦搹㙡㤶ㅣㄳ捤㈵搸搶㤷㠲〸㈶昰戹搱㘴搶㕥㍦㘸㝥〸ㄵ㠹收㠱㜴挲攴㍥〷㥡〷㠳摢㍦㥡㥦挰㑣愲㜹〸㥤㈸㌴㤹〵攸〱搶愱搰搱て愳㈲㌳〴㍤ㄴ㤶㔱攱㍢㔴㘰搲愰㐴戳つ愵捤㐰戳晦㠳㔳ㅡ㡥㠰㈶ㄳ〳㔵捤㤲㘳愲㤹挱戶㥥〵ㄱㅡ㜶㈶搹愲ㅣ㑢㔶㡢㙡㜴㜰摤挹て㈵㠹㈹搲㕦㥥㈹㉡㡢晢搶㜷㈰㉤㠸㥢㑣㠶㌰户㤸搶攱㤷㍣愴㘸㜴昷攰㤹㜲戵晢挵㐷〵摢愷㔱昱愰攱慥㤷㑡㐹㌳㑡〶㈲㥡㥡㡤㕦㤶扥㌸愹㘰捦挰㡢慦㤵愱つㄷ㉤㡦㄰㠷捦㙢捦昶㜴昷㜶攷晢挶㉥㐶捥摢㔸扥愴㉢㑦㤰㙢㉥㠵㐷捦㍡搹戰敡㉥扥捥㝦つ摦㔴攳㕦搹搵扤戶㑢㐶㔳搳换㜷㤵㐹扣〶づ㘴㌵㝥搶挳㘵ㄷ㠰ㄷ昰㈳㔰ㅡ敢㉢㐰㠷っ〸っ戲挰搵摡㔱㙥㘸㥤搶扡愸㉤㤸㌶昲戹㠸㤱っㅡ愹㕣ㄴ敦㕣㑢㐵㤳㜹㈳㤷㑡ㅡ搹㜴㈶て㔱㘰戰㘵愳ㅦ〱㥢挰㄰㔵㕡挹搲㔰㔵愲慣㘶ㅢ㤴㌶㌷㔵〴晡㝣搲㤴ㄵ㌹㘱㔴てㅣ㈸ㅡ㕣敦搲㉡㐹㌱㈹扣㠱㐸搳㤸㘱㔲㜳〱挰摡㍣㈳㘷㕦搰㤸㤵敢㕤愰㝡㌷㠸㍦戰㉤〲挷㡡㔷昹愲戸㑤敢戴㌶攷㈷ㄵ戴㈳挱ㅥっ戶捣愲挱户ㅡ㝡戵ㅥ㜰㠶㠲㘳㑢愸ぢっ戳扣攸扤㄰敡攳㔹挷㌸㄰㌱〲㝣搹㐳㙢挰攷㠶晣㙤〷㉥㐷戵㌸つつ攱㔸㠲〰㌹慢㔰攱㔸㄰愷㠰挳昱攰散捦㔱㌰愰㠶㝥ㄴ㈸晡㜳㝢换戵㜶㌴捡㘶㝦㘶搲㠶ㄱ㑡挴昳戹㜰挶㠸㐶戳㐶㍡㤸捥㘶㜳㤱㔸㍥㤸㐸㠴㜲㤱㔴㘰〷换㐶㍦〶㌶㠱搱慡㈴晢㜳㡣㉡㔱㈶㜶㐶㠹㝤㉡㌶㈰㄰攲つ㈶摥挳ぢ慡㙦〰昱〷挶㐲㠸ㄵて慤挸㈳㑡㍡㠱〹㡣㔳晣㤳挸㙡愴〶摦昶㈳㜶愱㌳㤶㑥〵扦㠰㐴〳戸ㄲ㠹戵愸㐲㈱愱㥤づ㤵戲扢㡡㔸つ搵㔲㜸㜶㠵㈷㤸攱㐱〵㈸攰搹捤㡡㐳㍢ぢ㘵ㄳ㥥㔴㈶㘸攴昰㤱㠷㘸ち㈳㍤㥡捦㘴愲昱㜰㉣ㅡ挵昷ㅦ昲搹㑣㉥㤴搶捥㉥愸㐶昳愹㕣㍡㤱挹挵㘲㤹㜰㌴㠳㕤㈲ㄳ㌲㈲愱㜰㈸〴慢㔸㌲㤷搶捥㈹愸㘶㤳搹㜰㉥㤳捣攵㈱㡦ㅡ搱㘰㉡ㄸ㡤愶挳改㜸㉣ㅢ㡡收昳搱㜴㘰㠲ㄵ㠹㝥㉥㙣昴昳㐸捥〷〹㌴㉡晥〵㘴㕤㐸㜲ㄱ昹扢㉢㍥戵㑣㝤㕡㡡㍤挰㤷㕤戲摣敡ㄲ㤴昱㈴㠱㑡ㅢ㐱晣㠱㈶㘵攸敡㤲㍤ㄵ晦㉡敡〶㘹戵㈷㠸〸㠱㉦扢攴㕡扡㈷㠷扦〸戸戲㑢㤶搹扡愴㌸㌸て昵㐴㥦昹㈴㜰㠲㝢昵愰㐰㍦㘶戹搶㙥㐲搹ㅡ㥣㌱㝣㤲㈳㤹挶㐴ㄳ捣㐶㠳戱㑣㈶㤲㑡〵㘳戱㜰㌸ㄹ捣㐴㘳㤸㙣㘴慡〹㝤摣っ㥢㐰㐲〵㈷〷㘷㔲㤵㈸ㄳ㝢愳㈴㤱㔸㙡㈱〱愶㑦扦つ㔴扦ㅤ挴ㅦ搸〷ち㔸㑢〶攷㘴挵扦㤳扡〹㙡昰愵㐱㘲㉡昸ㄲ㠹㑤攰ㄷ㤰㘸〱㔷㈲㌱挷ㄳ㠹搹㥥㐸㌰ㄷ〴㑥昰㜶〰㔰㈰搱㙡戹搶㝥㠲戲㠹㐴㌶ㄴ〹㠷㌱戲㐲搱㕣㈲ㅡ捥㘱愰ㄹ挹㐸㈲㤷㌴㡣㐸㍥㤳㡣愷〳㌲㑤㠴㍥敥㠷㑤㘰㠶ち㑥㈲㌱㔳㤵㈸ㄳ戳㔱㤲㐸戴摡㤱㜸㄰㈲晤㈱㄰㝦㘰㍦㈸㘰㉤㐱㘲㡥攲㍦㐲摤㈹搴㤸っ㈲收㠱㉦㤱㜸㡣敥挹攱㙦〱戸ㄲ㠹㤴㈷ㄲ〹㑦㈴㤸挷〱㈷㜸攵㈸㈸㤰搸摦㜲慤㍤㠹戲㠹㐴㌸ㄹ挹㈴愳愹㔰㡡㘳㈰ㅣぢ愷㔳昱㔰摥挰慣ㄵ捦愴㔳㘹㈳ㄷ㔸愴挲㜹ち㌶㠱挵慡㈴㤱㤰搹ㅤ昴㑦㤹㌸㄰㌲㠹㐴挸㡥挴㌳㄰改扦〳昱〷づ㠲〲搶ㄲ㈴づ㔶晣㘷愹㍢㠳ㅡ搳㐱挴愱攰㑢㈴㥥〷扦㠰挴㌲㜰㈵ㄲ扢㜹㈲搱攰㠹〴㜳㌰攰挴愷扦〴ち㈴摡㉣搷摡换㈸㥢㐸〴㌹㘷㐴㜲改ㄸ愶㡣㘸㌴ㄱ挹攴戲挱㜰㈴㤲㑡收㌳昹㕣㈲㤳〹ㅣ慥挲㜹〵㌶㠱戴㉡㐹㈴㘴㘶〶晤㔳㈶っ挸㈴ㄲ㍢摢㤱昸㉢㐴晡敢㈰晥㐰ㅥち㔸㑢㤰㔸慥昸㙦㔲㤷慦摤搱攷㠰㠸㜶昰㈵ㄲ㙦搳㍤㌹晣慤〴㔷㈲㌱挲㠶㠴昶㉥㔴捡㑦摤挳㍣攱改㠰㈷㤸攱捥㈸㈸攰改戴攲搰晥㠹戲〹㑦㈴㥣㐸㐵搳愱㝣㌲㥢挶㙣㥤挸㈴㘳愹㙣㌲㤵㠹㠵愲㤹㝣㌶ㄷつ㙢ㅦㄴ㔴㐳㐶㌸ㄶ捡㘵攲挱㙣㈶ㅡ㑤愶㌱㠱㈷㘲搹㝣㈶㤵挳戴ㅤ㐹ㄹ㐹敤挳㠲㙡㈲㤳㡥㠴㐳㌱搸㘷昳㔱㈳㤱㑢愷愳㐱㈳㤱て愷㐳戱㑣ㄲ㠷㠵㐰㤷ㄵ㠹晥ㄱ㙣昴㡦㐹㍥〱〹㜴㉢晥愷㘴晤㡢攴㌳昲㤹挰㠱搵搴㉡ㅡ㠹㕥㌰㘵㤷搴㔸㕤㈲㤵扥愲摤搷㈰晥〰㤳㌰㈴捦㌵㜵慦㔶㝣㔱〳摤挵㜴扤㠸攰慦〵㕦㜶㐹㌵昸㠵㉥㔹て慥散㤲㉦扦㈸ㅥ㑤㡢㔳昷扦挱㉤㍤㜰ㅥ〵㈳挴㠰ㅢ㠱㜰〵昴㡦戶㕣㙢晣㈴㤹戵㥢愶愳㌸戳㠸ㅢ㠹㘸㈲ㅦつ㘶㤳改㘴㈶ㄱ捡㘴挲挱㕣㈲㤸㡣㐶㔳㠱㘳㔴㌸㝥搸〴㡥㔵㈵㌹㌸㘵ㅡ〶晤㔳㈶㌶㐰㈶㤱昸ㄸ挱ㄴ捥㉢㠶㐲愴搷㠱昸〳㑣愰挰㕡㌲㌸扦愷昸挳愸㝢〸㌵昸㌶㈰㜱ㄲ昸ㄲ㠹㤱㜴㑦づ㝦愷㠰㉢㤱㜸换ㄳ㠹㌷㍤㤱㌸ㄵ㐶ㄲ㠹ㅤ攰ち㐸㥣㘶戹搶㐶愳㙣㈲㤱捦攳㐴㉡㠴挱ㄸ㡥㠷愲㘱㈳㤱㡥挷搳挰挲〸㐷㐳㤹㔴㌸ㅢっ㥣慥挲ㄹ〳㥢挰ㄹ慡㈴㤱㌸㔳㤵㈸ㄳ攷愰㈴㤱㜸捤㡥挴㔸㠸昴㜱㈰晥〰㤳ㅦ戰㤶㈰㜱㥥攲㌷㔰㌷㑤㡤挳搹收ぢ挰㤷㐸㑣愰㝢㜲昸扢〸㕣㠹挴㥦㍣㤱㜸搶ㄳ〹㈶㍡㐸㈴㈶挱ㄵ㤰戸搸㜲慤敤㠱戲㠹㐴ㅣ㜳㜷㉥㤲挵换㠳㡤㔴㌴ㄱ㌶㌲戹㕣㈶㤲㑥挶昲㤹㜰㈸ㄵ㌳㤲㠱㑢㔴㌸㑤戰〹㕣慡㑡ㄲ㠹换㔴㠹㌲㜱〵㑡ㄲ㠹愷敤㐸㠴㈱搲㈳㈰晥〰ㄳㄷ戰㤶㈰㜱㤵攲㈷愸换㜷敥攸换搹收㙢挰㤷㐸散㐵昷攴昰㜷ㅤ戸ㄲ㠹㐷敤㐸㜰挲㤲㘷摤㡦㜸㈲挱㈴〵㠹挴ㄴ戸〲ㄲ㌷㔸㔵㙡㔳㔱㌶㤱挸攲慢㜷搹㜰ㅣ昳㑣㌶ㅡ㡤挴㠳㤹㔰㉡㡥昳挷㘸摥㐸㠶㤳㤹㔸㐲㙢㉥愸挶攲愹㤴㤱〸挶㈳㌹㥣㈵挶㜰㤹㤵挴㡣ㄴ㡡攱㘴㍤㤵捡㐶㜳㜹慤愵愰㥡㑥〶㔳〰㌳ㄹ㡡愷昰扥㜵扣つ㍢㤵㐹㈶愲改㘰っ㙢㌶㘱㘴〳㌷㕡㤱攸搳㘰愳户㤲㑣〷〹摣愴昸慥戹改㘶挵愷㤶愹㑦㑢㜱㉢昸ㄲ晤扢㉤昴㔱挶散㑦愵㜹㈰晥挰㙤捡搰㌵㌷摤慥昸晢㔳户㥢㔶晣挳㈴㜱〷昸ㄲ晤㈵㜴㑦づ㝦㜷㠲㉢搱扦搵㠶扥㜶〰㔴捡ㅦ㉥㙥昱散㤲扢攰㐹㜶挹㐱㌰㐶㤷晣搸㡡㐳㍢ㄸ㘵戳㑢㐲㤹㥣㤱〹㈵昲挱㔴㉡ㄲ㡤㈴ㄲ挹㝣㌰㠹戳㉣㡣㔶昶㔴㍥慦ㅤ㔲㔰つ㐶㜳搱㔴㌰ㄲ㑤愴搲㌸㔹捦㈷㤳挱㘰㈸㙢挴戲挹㜸㉣ㅡぢ㘶昲摡愱〵搵㜸㌲ㅥ㌲㘰ㅦ捣㈷㜲㔱㡣昶愴ㄱ㑥攷ㄲ挹戸ㄱ挵㤱㈶ㄲ㌷〲㑣愳挰㡡ㅢ㉤戰搱㤷㤱㝣〷㈴㜰户攲户㤱㜵㌸㐹㥡㝣㘶㔵ㄴ昵愹㉡㡤挴㑦挰㤴㕤戲搱摥㈵㜹捡㤷㠳昸〳昷㉢㐳㔷㤷晣㔴昱㔷㔲㤷㉦っ㤲ㅦ㠱ㄱ㍦〳㕦㜶〹㍦㐶㔹攸㤲㠷挰㤵㕤㜲㥥扤㑢㔶㐱愵㝣㤷㥣攳搹㈵て挳㤳散㤲ㅥㄸ愳㑢㝥㙥挵愱昵愲㙣㜶㐹㉡㥢㑡挶ㄲ㜹㥣敡㘶㈳搱㘸㉣㥡㐹攱㍢〲愱㕣㍣㠸〳㜵ㄴ㤷〲㕡㕦㐱㌵㤲捡愶㐳昱戰ㄱち㠷搳搱ㄴ㉣㐲愹㜰㄰㕦㤸㑣愷㜰㤸挶㥥愲慤㉥愸攲搸㡦ㄷ挶愷㐳㔱㕣昷㐲㥥捥㘴昲㤸㤶ㄲ改㙣㄰攷搳愱㘰㈸挰扣ぢ慣〰〳㌶晡㕡㤲㜵㈰㠱㐷ㄴ㝦㍤㔹㐷㤱ㅣ㑤㍥搳㌰㡡晡㔴㤵㐶攲㔷㘰捡㉥搹㘰敦㤲ㄳ㈸摦〰攲て㍣慥っ㕤㕤昲㙢挵㍦㠹扡挷㌲ㄴ扥攷㐸㍣〹扥散㤲㔳挱㉦㜴挹㙦挰㤵㕤戲搶搶㈵㝡㘱㡥㕡敤㠹晥㙦㘱㈴搱㍦ㄳ慥㠰晥搳㔶㤵摡㔹㈸㥢攸挷戲愹㜴㍣㥡ぢ挵攳㤸㜸㜲〰㉡㤹㌱㈲挱㍣㍥搸㤹挸㘶㠰㤳㜶㜶㐱㌵㥥捣攴㠳戸ㄹ㠴㐳㍥收愸㙣ㄶ搳㑥㈸ㅢ㌳㜰㤹㤲捡挷戰愷㘸攷ㄴ㔴㜱敥㤵㈱㌳ㄳ捣攵愳攱〴㝣㠶㌳〹㥣慤收㠳昸㈶㘸㍣ㅦつ㌰㑦〳慢㑦㍦ㄷ㌶晡㜹㈴攷㠳〴㝥愷昸慥㌹敡昷㡡㑦㉤㔳㥦㤶攲㔹昰㈵晡换敤攸㕦㐶愵㡤㈰晥〰㔳㉦戰晡摣㜷㈳晥愴昸㔷㔱昷㐴㙡㝣㡦攸扦〰扥㐴晦㕡扡㈷㠷扦㍦㠳㉢搱㕦㘶㐷扦㜰㕦收㔰㑦昴㕦㠲㤱㐴晦㐶戸〲晡㉦㕢慥戵㥢㔰㌶搱捦攳㙢㤴挱〴㉥㝥搳㌸㐴㘴ㄳ改㜴㈸ㄲ㠹挵攳㔱ㅣ㌰挳㠹㕣㈸ㄵ㤰ㄹㄸっ敥㘶搸〴晥愲㠲㤳挷捡㔷㔵㠹㌲昱㍡㑡ㄲ㠹愵ㄶㄲ戲敡摢㈰搲㙦〷昱〷㤸㌶㠱戵〴㠹扦㈹晥㥤搴㍤㠳ㅡ愷戳捤㙦㠲㉦㤱搸㐴昷攴昰昷ㄶ戸ㄲ㠹㌹㥥㐸捣昶㐴攲㙤ㄸ挹㜰敥㠳㉢㈰昱㡥攵㕡晢〹捡搶㌸捣㠵㜰㜵ㄷ挴㐱㌰㡣㥢㈵ㄹ摣㉣挹攰搶㑡㈸ㄳ㡦〱㥦㕣㈸ㄱ㜸㔷㠵㜳㍦㙣〲敦愹㤲㐴攲㝤㔵愲㑣㝣㠸㤲㐴愲搵㡥挴㠳㄰改て㠱昸〳ㅦ㐱〱㙢〹ㄲㅦ㉢晥㈳搴㍤㥦ㅡ㝣敦㤱昸ㄴ㝣㠹挴㘳㜴㑦づ㝦㥦㠱㉢㤱㐸㜹㈲㤱昰㐴攲㜳ㄸ㐹㈴㥥㠰㉢㈰昱㙦换戵昶㈴捡㈶ㄲ昸搰㘸㠶㜷㠸㡣㕣㌲㠲㠳㠹㤱㌲愲愹㘸㈸㤱捤㠷㔲㌹㈳ㄹ换〵扥㔰攱㍣〵㥢挰㤷慡㈴㤱昸㑡㤵㈸ㄳ摦愲㈴㤱〸搹㤱㜸〶㈲晤㜷㈰晥〰㘳㠱㑥〹ㄲ㐲昱㥦愵㉥摦㐰愴㕦挲㌶て〰㕦㈲昱㍣摤㤳挳ㅦㄳ㄰㈴ㄲ扢搹㤰搰㕥㠴㑡昹挳㐵㠳㈷㍣ㅡ㍣㘱挵昵㌰㡣〱捦㐰ㄴㄸ㥦昶㌲捡㈶㍣㐶㈴㠶㝦㤹㈴㘶㜳㥣㑣㠵㌹㤹攳昸ㄱ捥㠷㈳昹㐸㉡㥤㑥㙡慦ㄴ㔵昳攱㐴㌴ㄹ挶㌵㈱㉥搹㜰戳㌳ㄳ㡢攲搶㕤㌰㥦㡥㘳慡㡢愵昳摡㕦ち慡愱㔸㌴㠸ㄱ㤸㠸挴㤲昹㘸㌲〱慤㜴㉡㤵㠹〶昳挱㜸㉥ㄲ㑥㘶〳戵㔶㈴晡慢戰搱㕦㈳昹㉢㐸㠰㠹㄰ㄲ挱搷挹㝡㠳攴㙦攴晢ㄵ㕦慡㑡㈳敡㡢㈱攰换㉥搹捥敡ㄲ㘹晣㌶敤摥〱昱〷㠶㉡㐳搷攱愲㑥昱晦㐹摤慢〹ㄲ㕦㥣㈴戶〱㕦㜶挹㐷㜴㑦づ㝦挳挰㤵㕤㌲挴搶㈵挵挳挵㈰㑦昴㠷挳〸㉢慥㕢攱ち攸㡦㐰㐱愲晦ㄹ捡搶㙥ㅡ挹〵愳攱ㄴㅥ〱㠴㔳搱㜸㌰㤱っ攷昳改㝣㍣㤶挸㠶昳挱㝣㌴愱㝤㕥㔰㑤挴㠳戸㙤㤳捣攱㡥㕥㉡ㅡ㑢ㄸ㌸㘹捤㠵㘳搹㈰㜶㜳摣㝣づ〵戵㝦ㄷ㔴愱㘲挴戳戱㌰慥㈴㜱〶㤰㡤攲搴㌷㤴㡣挵㔲昱㐴挲挸㈷㈲昱〰㤳㈷㈴㔰㕦挰㐶晦㤲攴㉢㤰挰㜶㡡敦㍡㕣㌰㤷㐲敡㔳换搴愷愵ㄸつ扥㐴晦敢㝦㥢ㄷ㤹㔲愹㕡㠳㔲つ㠸㍦㌰㐶ㄹ扡搰摦㔱昱昹㈵㙥昹挹㉡昹昱㉡戱㌳昸ㄲ晤挱攰ㄷ搰ㅦ〷慥㐴晦㘳㔴㔳戸㜹㍤ㄴ㉡攵㜷㠸て愱㕡㝡つ㍥ㅥ㥥戰攲㕤㝤㌰㐶㤷散㘲搵愷㙤㠳戲搹㈵愱㙣ち戰攲慡㉢㠶て攱ㅡ㠹㔸ㅡ昷愲搱ㅤ戸㌸挸㘶ㄲ攱㑣㉥㈰㤳㈲攸㘳㕢搸〴㤸〶㈱㈳ㅥ挶搲慥慡㐴㤹㘰ㅡ㠳㠴攷ㅤぢㅥ㤴㤱戹〲㤱扥ㅤ㠸㍦戰㍢ㄸㄲ㌲ㄷ㍣ㄳㄵ㝦㌴㜵昹愲㈴㥤㙦㘰ㄲ㝢㠰㉦㉢摢㠹敥挹攱㙦㑦㜰㈵㍣慦搹攰㈹づ捥扦㜸㈲ㄱ㠴ㄱ㔶㍣㐳㠱㉢㈰ㄱ㐲㠱愱㘸扢愰㙣㈲ㄱ捥㠴㘲昸戴㌳愶㠷㐸㉣㥡捤〵㜱㌷㍦㠸戳扥㘴㍣㠲晦㜱㉥愸搵ㄷ㔵昳戹ㅣ捥收㈳昹㐴㌸ㄴ㡤攳㉢攵㤹㜴㍥㤵捦愶搳㘹摣摦挱㉤ㅦ慤愱愰㥡挸㐵㤲㐹っ昸ㄴ㘶㤰㘸㉥ㄹ㑣〷㜹㠷㈳㤳挳㠳㠱㄰敥搵㐶〲㘱㉢ㄲ㝤㔷搸攸扢㤱㑣〰〹㐴ㄴ摦㌵㌸愳㡡㕦㔰㤵㤶㈲〱扥㐴晦㜷ㄶ晡ㄲ改㈰晤㠵㐰晣〱㘶㍥㜸愱捦㘴〸挹㡦㔱昷㙥㠲戴㠹㌸敦つ扥㐴㍦〹㝥〱晤挹攰㑡昴㝦㘵㐷㥦搷㕢昲㙡昷㔱㑦昴愷挰〸慢㑦摦〷慥㠰晥㔴ㄴ㈴晡㤳㔱㌶搱㡦㘲づ挵ㄹ㑣㈶㠷㉦㝤㐵㈳搹㔰㍡ㄲ〹攷㡣㌴㈶搳㐸挲挰㈵㤴㌶愵愰㡡愳㕡㉣㤷捦〶戳㠹㙣〲㡦㔸攲㌸〳挵ㅤ捥㐴㍥ㄷ㡦攰搶㜷㈴慦㑤㉤愸愶ㄲ愱㝣㉣㡤ぢ愹㈴㉥慤㐲昹㙣㌲㥡㡣㠴㌱㐷挰〵捥ぢ戲㠹㐰戳ㄵ㠹摥っㅢ扤㠵㘴ㅡ㐸愰㐵昱㕤㤷㔶搳ㄴ摦愹㉦㤸㈶㈱搱扦搷㡥晥㝥昴㌷〷挴ㅦ㤸愹っ㕤㘳㥦挹ㄳㄲ晤〵搴攵ぢ㥤攴搷捤㠴捣㠷㘰㘹ㄱ昸〵昴攷㐰㕢愲㝦扢ㅤ晤挲㤹攴慤㥥攸捦㠵ㄱ㔶㝣〳ㄷ慥㠰晥㍣ㄴ攸㔱㍢㄰㘵ㄳ晤㔴㍣㤷ち㐷㔲㜸搲㠴挳ㄶ㥥㐹攱㝡㈷㤲っ攱㝥〰㙥㌸挴愲攱㐸㘰扥㘵愳ㅦ〴㥢挰〲㔵㤲㘷つぢ㔵㠹㌲戱ㄸ㈵㠹挴つㄶㄲ㈸攳捡ㄵ㈲㝤ㄹ㠸㍦戰〴っ慦㜱戸㔴昱搳搴㝤㠴㔶扦〰ㄱ〷㠲㉦挷㘱㡥敥挹攱㡦戹っㄲ㠹㡤㥥㐸㕣敡㠹挴㈱㌰挲㡡㝢㍡㜰〵㈴づ戵㕣㙢敤㈸㥢㐸愴挳㌸㠵㑥挷挲戸㐱㠲㈷㜴戱㔸㍡ㄲっ㈷㈲㜹㈳ㄵ挹㐶攳昹㘰㌶㜰㤸㘵愳ㅦ〱㥢挰㌲㔵㤲㐸㝣㐷㤵㈸ㄳ㘹㤴㈴ㄲㄷ搸㤱攸㠲㐸敦〶昱〷㌲㔰昰㐲㈲慢昸扤搴㝤㠲〱昳搵㑥〱愶㉦㘰挵㐵㈷昸㐳〶搴慣㐰㘱㙦搷㐳㙥敦㌷戳㑣㜴㝦㙢㙢〶扥㥤戵ㅥ㜹ㄳ扥〱㜸㈹㠵昹㉡㠷敡慡扤晥㌳㕦㝣㡣捥昷戸昰㔷㜳ㅡ摡晡晦昰挳扥㉤㈶㌹搰攳捥昸改敢搰攰㥡㈳搰摣愰㔷㠸收愳昵挵㜸ㅢ㠷㠱㤷ぢ㈵㥡㘶慣换ㅡㅤ慤㐶㐷〷㥥慢挳搰㌷愲㜳㜶㉦㌶㡤㥥摥㈵摤㉤昸晡搰㜲昹戱㥢㙤搴愳昷㠹敡扢㑦つ㐵㑥㑢愶ㄷ慦〱敡㌳㤴搹㠲㥥㠲ㅤ扥愳㠴㠴〹〸㈶昲㉢㔱㈳㡡㈵摢慢㌰㐶ㄷ戹戳扢㝡昱㘹ㅢ㈳愷㍣昶攲㑤㄰搵㔵〳㠴攷慢愷愶㜷㜷攲㈳㌸㑤昸㌶㡥㜲㌰愳㙢㜵㈷㈱ㄸ敤昱㉡㤰㘹敤㝤昲㐵㍡㘳㈰ㄷ㍡昳㉦戴愳搰摥㠹㡥㤷㘳搴㍢㔲㤴敡㙤慦挷挰㜶㘳捤㐹攸慦㉤〸挵搹㍦っ㡣㡢㕦㍦〶昵ち敥〳昴㐷㔶㕤ㄷち㍣㉡戰〳㙣换〷㔳慤㐲戳昹晦㜰敢晦㔱捤㜵摤摥ㄶ㍥摦㤴愶搶㤵摦㝣晢捦愹㤷㥦晥㍣捥㍣㥦㥥扡攲㠶㥡㑦㉦扥昴搲愹愲ㄷㄶつ昰愳晦㤵攴㜵㤲㌷㐰挴〹〸攲㐵扣愷愲攴换㐱挷㕢〲昷㤷㠳〲捣愳挰㡡㔷㕥㈲摥㈱〳挴㔱㈸㜰昷ㄲ挷挲㠲㘳㥡㑤搵㑦㘴㉢㡦〱㥢㐳㔱攸㐷㠳㙡㈷㠳㔷ㄱ㜱摢㉢㌴敡㘳挱㐶戱ㅥ摥ㄴ㑡㝥晤㔴㤸搷㥤〰㐷㕢㠶搵〶㙦㡢ち㔸㌱㙦挲ぢ慢㍥ぢ㤲ㄲ慣㝡㉤㠱晢扢㐱㠱㔳攱〹㉢㍥昶㙢㘲㜵㈶ちㄲ慢㈳㘱㔱挰敡㕣㘲㜵㉥㐴㈶㔶㘷㘱㑢㍢ㅦ扣㐶攷攸㜴扣ぢ愳扥昸㔷摤昵昱㐶搱改㐰敡㐲㍡㍣慦攰昰㙣㍡晣㍥㜸㌵㤳敢攷搶挷㙢摡愱散昹挶㈷㙢㥦攲晢㘴戸㠷攲㤳㠱戳㜳愵挳㤸㜳愱㕦扦㠴㜵㌰㍦挲っ晡ㅣ搶㜱ㄹ㜸㘳㈶户㑣㕢㍣㠱昵散㡥捦㡤昵昶㉥㕤搵㤷㕥㘹㉣㕥搵㘳愴㜳㡤挲㐰搵慣㥥㜳戹㕦扦㥣㍥㉥㠰愵㘲㠹ぢ慤〲敢㄰ㄷ愱愰扡扦敥㌲ㄴ㌶愳攳㙢㥢㘱㠹㈵搰㕣户㔱㔹㉣ㄳ攳捥㙦愹㜹昵昸慢㍥晣挱摥つ㔷摣昱慤昵晦昱敢㘶㝣昰搰㐵扥㈵て㕦㤰㜸昸愹戵扥戱捤㠲搹ㄹ㕥ㅤ㝦㌸㈲昶摣㐹摡㉣㠱晢㐳㐸㠱㙢攱〹慢㑦扦ㄶ㑤挴㑥㜲㈳ち戲攳㤷挱愲搰昱搷戳晤㌷㐳㘴㘲挸㑣つ敤㐶昰㉡敦㈴挵㌷㜷搴挷㤲㡤攲㘰㜸㔴㈸昹昵㥢㘱㕥㜷ㅢㅣ㙤〶㔶戶〹攵㜶㙦㡢ち㍢挹㥤戰昰挲㙡㐹㌹慣ㄶ㕢〲昷㘷㤰〲㥢攰〹㉢㉥㘷㑣慣㤸戶㈱戱摡摦㡥搵㡦㠸ㄵ㌳㉥㑣慣㤸换愱摤搵ㅦ㔶戶昷㜲搴㐷ㄲ㡤㘲㥥〳慢㑤挴敡㐱㌸摡㌲慣㤸搶攱㘱㔱〱慢㐷㘰攱㠵搵扥攵戰㥡㘵〹摣ㅦ㐱ち㍣〶㑦㔸㤱㤷㘲㘲昵〴ちㄲ慢ㄹ㜶慣ㅥ㈰㔶㑦㐱㘴㘲昵㈴戶戴〷晢挳捡昶搶㡤晡㌰㈶摦ㄶ〷㔶てㄳ慢㘷攰挸愳攵ㄵづ㔴扦昳戶愸㠰搵戳戰昰挲㙡㥦㜲㔸敤㙤〹摣㥦㐰ち㌰㙢〴㉢扥晦㙢㘲昵ㄲちㄲ慢㤴ㅤ慢挷㠹ㄵ戳㌶㑣慣㕥挶㤶昶㐴扦㔸搹㘶㕦㝣扣㐸挴ㅣ㔸㍤㐵慣晥ち㐷㕢㠶搵敢摥ㄶㄵ戰㘲㤶㠸ㄷ㔶挱㜲㔸敤㘹〹摣ㅦ㐰ち扣つ㑦㔸昱㘷㥢㈶㔶敦愳㈰戱摡挳㡥搵ㅦ㠹ㄵㄳ㌱㑣慣晥㠹㉤敤㌹昰戴挹昵戳敡㈳㔱搱〸㘵㑥攵收ㄱ攲㜹㙡㝦㕣搰晥㠰摡㉦㠲攷㥡摤ㅣ㝦戳〰㉦㤳挶㡥ㅦ㍢㝥搲搸晡㘹搸㙥ㄴつ㜰㔷㥣摤㕥愲换㑦ち㉥㍦愴换㔷挰摢捥っ㘰昷挵摤敤ㅤぢつ扣㈷㤴㐹挸㌹㘳㡤ㄸ㘷㐵㘴ㅥ㙦㕥愵㌹㙦ㄲㄴ㡥㌷㑣ㅣ㔱ㄱ㡢捦㔰㔰㜵搵㝤㠵挲㘶昴㥦敤㜸昳戵戲㔰挷ㅢ攰㈹ㄷ㜵扣㤱㠵㠷て㙦㌶晦㕦搸㉣〴㉡昰敡扦㌱㠸摡昳㜸㌳摡ㄲ戸㍦换ㄴ㘰ㄲち慡昷改㝦㐷ㄳ㜱扣愹㐵㔹昶摦昶戰㌸つ㍦㜹㔲昶て戶㥦㐹㈰㘶晦㌱扤㐴㝢ㅢ㍣㔷㡦戸㑥㠳㡢敦攳愸挷〷㤵挴〸㜸㔳㈸攱扢㈴㌰慦ㅢち㐷㔸户攰〴㤶㤹㈶ㅥㄶㄵ挶㍡㤳㑥ㅡ搸挲扦㤲ㄴ㑦㘰〳ㄶ㈴㈵㈷㘵㜵㤶挰晤㔱愶挰㐸㜸㤲㔸㝤㘴㘲戵〳捡ㄲ慢㈱戰㈸㘰昵〹戱ㅡ〳㤱㠹搵㘸㙣㘹晦敡て㉢摢㥦摣搴㠷㜱扣搱ㅤ㔸㝤㑥慣挶挲ㄱ搶㉤挰㙡㥣户㐵〵慣㤸㤶搲攰㠱㔵㜵㌹慣〶㔸〲昷㈷㤹〲ㄳ攰㐹㘲昵㡤㠹搵㈴㤴㈵㔶挲㡥㤵て㙦㝡ㄴ㑣㈴㌱戱㘲㡡㡡㔶〵㕥挵㜱㘵㝢㤷㐶㝤っ攳敡敢捦敤攳慡ㅡ收㜵㘱㌸挲扡〵㔸㌱㕢挵挳愲〲㔶㑣㕣㘹昰挰敡㜳㠴攳戹て㝥㘶〹摣ㅦ㘴ち散〵㑦ㄲ㉢㍦㘲挷㍥㌸〵㘵㠹搵愷戰㈸㡣慢挱挴㡡㘹ㅦ㈶㔶㔳戱愵つ㉤挵捡㌹㉢摡摥㤴㔱ㅦち㌷㡡てㅤ㔸〵攸㤲改㈷愶换㘶扡摣ㄶ㍣㌹㉤㠷挲攲㍤㘸户愳扦捣㘹㜹㌸戵㤹㠱㘲㙡户㔰㝢㈴㜸㜲づつ㠵㑢攷搰户㉣㜳㜳づㅤ〵搵扡戹㌰挲摡㕦挷搸㈶㐷㈶戲㐸㡢捤㥥ㅣ㤹搳搲攰搱㌱㙦㈰ㅣ捦㡥㜹摤ㄲ戸扦晦ㄴ㘰ㄶ㡣散㤸㥤㄰㍢㍡收㈰㤴㘵挷扣〶㡢㐲挷㡣㈵㉥㠷㐱㘴攲挲㔴ㄶ㙤㍣㜸㍢㥢ㄷ㌴昸㘳戰攰敥昶㌷〰昷㡥慢㥦㕥ㅦ㡡㌴㡡㤷ㅤ昸搴搳つㄳ㑦㑣㌷㠷搰捤慥攰戹昶〵戸挳㠱㑥慥昵㉤㜰㕤㍣敡昱摣敢〵戸㉣捥戱ㄳ攸㤲戹㈹愶换㐳改㜲㜷昰搰扦㡣㑡㍣㙢〵㘰昶敦㈴㙡昳㕥㉣扢㥣㝤㈶づ户ち㤴攳ㄳ搹戶㠳ㅣㄳ㕡戰㙥㐱㍦㌲晢㐵㕡愸㝥㜴㕦㔴昹㤶㍦晢收ㄱㄳ㥦㝢挸晣晦㥥愹㠲㠹㌰つㅥ晤昸っ愲昶散挷愷㉤㠱晢敢㔴〱愶捥挸㝥っ愳㠹攸挷ㅥ㤴㘵㍦晥〶ㄶ㠵㝥㡣戲晤捣㌵㌱搱㘲晥㡢ㄶ〷㙦搴攴㝡晣㝤㜴㜸昷㠵ㅤ改慥㍥挷㐹挲慦㉤晣捣〱㥥愴㍤搳㔴㑣㝢㈶挵㘸㝢㠱攷敡㐰挷摦㕡挳慦慤〳戱㠳㍥ち㤷挵づ摣㠷㉥搷ㄵ㕣㌲㜹㐶㥢〲ㅥ㍡㤰㈱㠹㥦㕢〱㤸ㅤ搸㑣㙤㈶挵ㄴ㍡昰㈸慢㈰㍢昰㘸ㄴ㤴敢扡ㄳ㔰挰扡〵ㅤ戸㐱㔹愸づ㠴戵㕣ㅣ㘷㈹扥扤㥢㑤敥挴㘶挱戴㤹〶㤴摣㐷摥〷㄰戵㘷〷晥搴ㄲ戸㍦㥡ㄵ㌸ㄵ㥥㘴〷捥㐴ㄳ搱㠱㘷愲㉣㍢昰㈷戰㈸㜴攰扥㙣㍦㤳㑥捣づ㘰ち㡤戶ㅦ㜸慥づ㜰捥㤰戶㌷㠷搴攳㤳㔷攲㙥㜸㔴㈸昹昵戹㜴挹攴ㄷ搳㈵㔳㙤戴昹攰挹ㄹ㌲㥣ㄲ㜷㐲㥢㘸㥢ㅤ戰㤰摡捣㝦㌱戵㤹㙤愳㉤〲㑦捥㤰攱㔴改っ㜹扢㘵㙥づ愰㈵㔰慤扢っ㐶㔸户愰㘳㌶㉡㡢捡ㅤ㌳捦敡㤸挹戸㕤〱㡢〶㡦㡥戹ㄹ攱㜸㜶捣㑤㤶挰晤㡤慥〰㜳㜰㘴挷ㅣ㠲搸搱㌱㑣愴㤱ㅤ㜳〳㉣ちㅤ㜳ㄸ㜱㘱づ㡣㠹ぢ戳㙢戴敦㠰攷敡ㄸ攷改愳敤㈵㈴昵㔱散ㄹ搷挰㘳戱㘳づ㈷㔶户挱ㄱ搶晥戰戲摦慥昰戶愸㜰㤸㘷捥㑤㠳〷㔶㤷㤷挳㙡愳㈵㜰㝦愱㉢挰㉣ㅤ㠹㔵摥挴敡㍥㤴㈵㔶㤷摡戱㕡㐱慣敥㠷挸挴㡡昹㌷摡ㄱ晤㘱㘵㝢挵㐸㝤ㅣ㤷㤵ㄷ㌹戰敡㈰㔶捣慥挱扡〵㔸㍤攴㙤㔱〱㉢㘶攵㌴㜸㘰㜵㙥㌹慣捥戱〴敥敦㜳〵㤸挷㈳戱敡㌱戱㘲㌲㡥挴敡㉣㍢㔶㝤挴敡㈹㠸㑣慣㤸愱愳慤改て㉢摢ぢ㐴敡愳㌸ち㥦收挰㙡ㅤ戱㘲晥つ搶㉤挰㡡挹㍡ㅥㄶㄵ戰㘲摥㑥㠳〷㔶㈷㤶挳敡㝢㤶挰晤㜵慥挰昳昰㈴戱㍡捥挴敡㈵㤴㈵㔶ㅢ散㔸㥤㐰慣㕥㠵挸挴㡡改㍡摡㜷挱㌳て㈵㐱㜱㉣㤴㡢㌳搹㠹搴㝥慤愰捤㡣ㅤ敤㘴昰捣㘳㘱搰攳㔸戸摥戲㌷愷戲㔳㘹捦㜴ㅡ戳戶扦搰晥㜴昰㕣㝢扣敢㔸攸㍡㤹㔹つ㤷挵㍤晥㑣扡㘴づて愳㤴愷㈷捣攵㔱㈱ぢ收昴㈸攵㍡㘶敢㘰敤慦〳㙤愷㤹㑣敤㤱ㄶㄵ㈷搱㔷て㙦㠶㔷㥦敦㔵㕣㠳㌳换愷〱摢敥愳摢㉡㐴敤㌹㠹㜶㕢〲昷㐷挳〲捣ぢ㤲ㅤ㜸㍥㥡㠸㐹㤴挹㍤戲〳㍢㘱㔱㤸㐴㉦㘴晢扦㠰挸㠴㤴ㄹ㍦摡昷㑢㈱㜵ㅥ摤㙣㝦攰㕤ㅦぢ㌵㡡㜶〷愴㤷搰攵㤷〵㤷㥦搳攵㘵攰挹愳㕢㉣㈴っ㘸㉢㠰㜱搳㥤摡㑣搷㌱〳㘰㜲㤰㜶㈵㜸昲攸ㄶぢ㤵ㅥ摤搲㤶戹㌹㈴慥㠶㙡㕤㌵慥〶㘱户〵ㅤ挳慣ㅦ㘹㔱戱㘳㥡昷㙦㠶㔷㥦慦戹愵㔹㌰〱愸〱摢敥㡥㌹っ攱㜸㜶捣愱㤶挰晤㡤戲〰㔳㠶㘴挷摣㠸搸搱㌱㑣昱㤱ㅤ㜳㌰㉣ちㅤ㜳㌳㜱搹ㄶ㈲ㄳㄷ收晤㘸㍦〰捦㌵搶㥤㐷㌷摢ㅢ㑢敡㐳㌸敤㔸ち㡦㙡昸晡昵摢攸㤲改㍦㡡㔵㌷ㄲ㠵捤〰捥㜶愸㘳㍥㤰㠷㐵㠵㈹㠹愹㐱㕥挰㉤㉣〷摣〲㑢㜰㥣敢㍢㘵㠱㥤攰㐹〲㜷㤷〹ㅣ㌳㠲㈴㜰昳散挰㙤㘲㉢㜷㠵挸〴㡥㘹㐲摡㍤愵挰㌹㐷戴晢㑥挹㙣〷㜰昷搱㈵戳㜶㑣㤷昵㜴㜹㍦㜸收ㄹ㔸愲㜴㡣捥㠰㌹㠷戸㌹㐶ㅦ愰昹㠴㠲㌹㔳㡣戴〷挱㌳㑦昷ㄲ愲挵搲㌶㑦昷ㅥ㠶愴㡥搹㍦ㅥ㌰扢㙦㙤摢愶ㅡ愶ち㐹㡢捡㈳㝡㔹㌳〷戴慦㜹㕥戳㘰搶㤰㔷挷散㠳㜰㍣㐷昴摥㤶挰晤㔹戴㐰ㄲ㥥㘴挷㍣㠶搸㌱愲昷㐱㔹㜶㑣ちㄶ㠵ㄱ晤㌸㘱㘸㠶挸㐴㤱ㄹ㐴摡ㄳ攰ㄵ慦㘸㈳摥㔷戴㌱ぢㅦㄳ捤愷攸㠶昹㍥愶㥢㈹㜴昳㕢昰㠰㈶㉥㍦㈳㈲㘴㘹㥢㘸㍥㐳㙤㈶〶㤹摡㑣㌰搲㝥て㥥㙢㌷㜲㕤晦ㄶ㕦慥〲㡦㡤㘲て戸㔴晢㡣㕦晦㈳捣敢昶㠳愳㉤敢㈰㘶ㄳ㌹㍡挸㝤愹㝡挲愳摦摣㜵昴㐷㔵て㥢晦晦㜵慡㘰㘲㤱㔷〷㑤㐰㌸㥥ㅤ戴㥢㈵㜰㝦㡤㉤戰〸㥥㘴〷扤㠸搸搱㐱〷愰㉣㍢愸〱ㄶ㠵づ㝡㠹㔸ㅤ〴㤱㠹ㄵ㤳㡣戴㔷㑡戱㜲㑥㌹戶㔷愷搴㐷㜱㉣ㄸ攷挰敡㔵㘲㜵ㄸㅣ㙤〶㔶戶㔹㠶昹㐶ㅥㄶㄵ㘶ㄹ愶ㅥ㜹㘱㌵愶ㅣ㔶愳㉤㠱晢㕢㙣㠱ㅣ㍣㐹慣晥㙥㘲戵〲㘵㠹搵昶㜶慣晥㐱慣㤸㉣㘴㘲挵㌴㈴敤敤晥戰㜲ㅦ㌷㐷㌸戰㝡㤷㔸㌱挹挸愳攵敥ㅤ摦㠶ㄵ㌳㤲㍣㉣㉡㘰挵攴㈴㉦慣〲攵戰慡戳〴㈵㕦㘲㕢〳㑦㥥㌹㈸昲攳㘰收㜷挲昸㑡ㄳ愳㔷㌲敡㌰昳搴攴昹ㄲ㤶㐱㜹㤳捤っ㈴扣㠶愵扤愳㐳扥挱㘴㌰扥㥢搴戳搲攸㤹㡢敦㠳攱㙢㐹㡢摢㍢慤㤷㙦攰扢㘱晣っ㡤晡㌲㡦㉥㑢㌴搶昲ぢ㝡昰愹㥥㠱昹搹扤昸慥㕢慥戶㜳㘱扡慦捦攸改晡㕦昸愸ㄲ摥㈹挳搷慣㘲㌱㍦愷攴昹㍡㤷愷㈱昶捣㝥㌰㈱㉣攲㌱ㄷ㥦晢㘲㕡㔵ㄵ㍦户昴㥦㝤攲㑤晢〸㐳捣昶㍡户㥣敤ぢ㘲搵㘲〸㝡搹捣㐴㍥挱昷㉤愳㐶㕤昸挳㘵㤸㘸㥦㠲っ㐰㙥㤳捣攰〳挱户㜸昸㡥㈴㐹㝣㌵敢㌰ち摣㙤攳晢㜵昸搱㘵㕦捤摡昶㕣摦ち㙤㠵搱扥㝣㐵ㅦ摥愳㌳㠸つ㔶㑢昵㌱㌰慤㤴㈰挵㈹㝦㘰㘷㕢扡愷㈷扤扥戶戳慤挳攸㕡摥户愲戶㙤つ㌲挲昰搵㌳㐴㔵㕢㕢慢㝦挶㄰愱㐸㘵挱㌴㈰づ㑢㥤㙤慤ㄶ〳㍤ㅢ昵〵㘴㍡ㅢ攵搹㈰㜱㈲散搹㈸戵㠸㔳㔱㘰愸晡搷昶慡㤸㐵挳慡戴㙦挰㔵敦ㅢ㜶㘲㉡㍣慢昷搵挲㐸㠰㤴挵㔴㌰〹挷ㄱ〲㤳㘸㘴〸〳㘸㡣挸㘴㙢㉦㔱摣㙡㜰〹㌷㝦攲㜲挵慤戱㜳㤹晢㘱㐳收摦㥦㜹㜵㜷㉤㉣㉡㈰㜳㍤㝣㌸挲扡㔹㔵㌵挸ㅥㄶ㔳㈷㙣㔵㝤散㔹搵搰捡㔵㌱挳挲㔱ㄵ昳㈳㈴〲摢搸慢㘲收㠱慤慡昷㍣慢ㅡ㕥戹慡〷摣㔵㍤慣慡摡捥㕥ㄵㅦ摣摢慡㝡搳戳慡ㅤ㉡㔷昵戸扢㉡㍥㥤㤷慤摡搱㕥ㄵ㥦㝢戳㉡㙤㈷㜰扤㠷搶㙢㥥搵㡦慤㕣㍤ㅦ㤹㍢㐰㝤㕥㔵扦ぢっぢ〳攸㈵挵慤户〷昵慡攲㌶搸㜵昹㠸搷㠶捡ぢ㥥㘱㑤愸ㅣ搶㍦攰挳ㄱㄶ㥦攳㑡㔴㈶摡〳攰ㄳ㔲㕢㔵㝦昰慣慡愹㜲㔵㝣㤰敡愸敡㜳㔵㔵挸㕥ㄵㅦ㌰摡慡晡㡤㘷㔵搱捡㔵昹㌰㉤㌸慡攲㔳㐴搹慡㠴扤㉡㍦戸戲㉡昶㜵戵昸㤵㘷㔵㝢㔵慥㙡戰扢㉡㍥㠴㤳㔵㑤戶㔷㌵㕣㜱愷㠰㕢攸敤㔱㡡㍢搵捥摤〹㕣㠶愵㌵㠳敢㍤〴ㅦ昲っ㜵ㅡ昴㜵捥㙥摥㤳敢㔸昸㜵愰挲㐷㔴㌲搴ㄹ戰攱㤹㤷㥣挳㈶㈸敥㑣㜰ㄱ㠶㌹摦㑤㔲摣㔹攰ㄶㅡ㄰〶㔷㠶扡㉦戸摥愱摥敢ㄹ敡㝥昴㍤〷愴晣㐴ㅣ㠵㙦㐷戸㐹ㄵ挲㍣㝢〸晢㈸敥㝣扡㔴攱㌶㉢敥〲扢敥㑣㜰㙤ㅤ㝥㠷㘷㘸㡢㘰㔱㘱㈲摥ㄷ㍥ㅣ㘱捤㔵㔵㉤戵〷挰㘷〷ㄲ摢〳散〱㉣㔱摣〳敤摣㐳挰㤵㘱㤹㐷捥㥢㍣挳㍡愴㜲㔸㠷挱㠷㈳慣挳㔵㔵换散㘱攵㥤㔵㕤攳㔹搵攱㤵慢㕡攱慥慡㐳㔵㤵戵㔷搵攳慣㙡愳㘷㔵昹捡㔵昵戹慢㕡愷慡㙡户㔷㜵㥣㔵㤵㜶〴戸摥挳昰㈲捦敡㍢㉡㔷㝦㠲扢㝡摥㐷㤵扤摡つ挳挲㕥㜰慡攲慥戲㜳捦㔴摣㈳挱㉤っ捣昳挱戵つ挱戳㍣挳敡慢ㅣ搶㠵昰攱攸敢㑢㔴㔵㙢敤㔵㕤慥戸敢散㘱㕤慤戸敢敤摣ㅢ挱㤵㍢昲㔱攰㤶㍤㔱㍤挹㌳摡㘳㘰愲㜳㕦昶㥥㜶㙥㠶㙢㐷戴户愹〸㡥㠷㑤〱㤸扢慣〸㜴㜳㌲㍥摥戳慡敦戲慡昲愷㡦㥢摣㔵摤愷慡㍡挹㕥搵〳㡡㝢㌲戸㠵㕥㝣㔸㜱㑦戱㜳ㅦ〳㔷昶ㄷ㈷攳㙡戱搶㌳慣搳㈱慢㌰昱㍥づㅦづ〴㥥㔲㔵㥤㐵愷㙡攲攵ㅤㄳ㌹戸捥戶〷昰㐷挵㍤〷摣〲㕡扣㥤㘰㥢㌲扡㍤挳㍡㥦㘱㤵㐷敢㈵昸㜰㠴昵慡慡敡㈲㝢㔵㝦㜷㔶搵敥㔹搵㈵㤵慢晡㠷扢慡㜷㔵㔵ㅢ㙤㔵搵㝣〲敥㘶㕦㤲㌱㈱㝤ㄸ㉥㕥㍢㡣㉣㍦挴㍣つㅦ昴㥤搸㠱敢慡捤昸㝡昲攵愸戴㡥ㄷ㉦昴㔱换㌷㈳ち㕥㤸戰㝡晤ち捡㜸戵㔱㤴昹挰㤲戲㉢㈹攳㘵㐰㐱㔶挷搳㝦㔹攲㔵㐱ㅤ㑦晢ぢ㈵挱㔳㝡㘹㜷ㄵ㌶敡㜸㥥㕥戰ㄳ㍣〷㤷戲慢㈹攳㠹㜵㔱挶㤳㘶㈹扢㠶㌲㥥〹ㄷ㘵㍣换㤵戲㙢㈹攳愹㙢㔱㌶㔶挹慥愳㡣攷㤵㔲㈶㈳攳昹㘴㐱戳㡥攷㤱〵㤹攰㌹愲昴㜹㍤㌶敡㜸攲㔷搰ㄴ㍣愹㤳戲ㅢ㈸攳㤹㕡㔱挶戳㌰㈹扢㤱㌲㥥㕡ㄵ㘵㍣㙤㤲戲㥢㈸攳戹㔰㐱㔶挷㜳㈰㔹㤲㤱昱摣愷㔰ㄲ㍣㠷㤱㜶㌷㘳愳㙥㠶㕤㔶挷ㄳ㤲愲ㄷ㥥㠸ㄴ敤㜸㐲㈱敤㙥挱㐶ㅤ捦㄰ち戲㍡㥥ㄹㄴ敤㜸㐶㔰㤰〹ㅥ敤愵摤て戰㔱挷㐳㜸㔱㤳㠷敥㠲㘶ㅤて搹㠵㤲攰攱㔸摡摤㡡㡤㍡ㅥ㘳ぢ㜶攲㜰㈵扢㡤㌲ㅥㄴ㡢㌲ㅥ昰愴摤敤㤴昱㈸㔶㤴昱㘸㈴㘵㍦愴㡣㠷㤸㐲㝤㜵㍣戴ㄴ㑢㍣愴ㄴ敤㜸戸㤰㜶㜷㘰愳㡥挷㠰㠲慣㡥㜳㝦搱㡥㜳㝥愱㈴㌸㜱㑢扢ㅦ㘱愳㡥戳㜱挱㑥㜰愶㤵戲㍢㈹㍢挹㉥慢攳戴㔹昰㔲挷改戲㔰ㄲ㥣ち愵摤㕤搸愸攳晣㔶㤰搵㥤敤㈸㜱㍥㉢搶挷戹㑡摡晤ㄸㅢ㜵㥣㠰㡡㌲㑥㉥㔲戶㠹㌲捥ㄸ㐵ㄹ㜷㘵㤶昴扢戱愱ㄶ挱㥤戸㤴换摤㔷㜲敦戱敢㜲攷㉣搵攵㙥㔹捡攵づ㔹捡攵慥㔸捡攵㑥㔸捡攵㉥㔶捡攵捥㔵捡攵㙥㔵捡攵づ㔵捡攵敥㈲戹㡥戶㜱㘷㤰摣㥦㘰㐳㉤㠲㐳扤搴〳〷㜲㈹㤷㐳戸㤴换挱㕢捡攵戰㉤攵㜲㔰㤶㜲㌹攴㈴搷ㄱㄹ〷㕢愹㉥㠷㤲攴㍡摡挶㠱㔲慡换㈱㔲挲つ愸挱ㄱ㔰ㅥ〲慡摡㐱晦〷攵ㄴ㘵㘰</t>
  </si>
  <si>
    <t>㜸〱捤㝤〷㥣摣挴昵晦捥昹㑥㍥慤换㉤挵㘰㌰攰㜶〶捥㌸㘶㝢挱搸㥣㝤慥戸攲㐲〹挵㙣搱摡㠷慦㤸扢戳戱愹愶㤸㠰〹㈴㠰㑤〹㥤㐰㘸愱〶ㄲ㈰㐰攸愱㠴㤲〰愱㤷㔰㐳つ晣攸㈵昰晦㝥㐷ㅡ慤愴搵敥搹昹㠷捦㈷敢摤㘷捤㥢昷摥㍣㝤摦捣㐸ㅡ扤㤳〲㈲㄰〸晣㠰て晦攷愷㤶ㅢ摢㉤㔸摤摤㘳戴㡦㙤改㙣㙢㌳昲㍤慤㥤ㅤ摤㘳㈷㜶㜵㘵㔷捦㙡敤敥改〳〱㙤㜱㉢敡扢敢ㄶ㜷户ㅥ㙥搴㉦㕥㘹㜴㜵㐳愸㉥㄰愸慦搷㙢㔰扦㡤昵ぢ愹㠲㑥㉤扤㤶〴㔲〱㕤㈳改㑢㔲㑦愲㤳〴㐹晡㤱昴㈷ㄹ㐰㌲㤰愴㠱㈴㐴戲ㄹ挹收㈴㕢㤰㙣㐹㌲㠸㘴㉢㤲慤㐹〶㤳戰㝤㝤㕢㤲㈱㈰晤户〳㤹摦㌲㘹㙥敥㄰散捤㠲㥥捥㉥㘳捣戰扤㑤㥦挷愷挶挶挶㘶㤲攱戱攱㌱挳㕡㔶戴昵慣攸㌲挶㜷ㄸ㉢㝡扡戲㙤㘳㠶捤㕢㤱㙢㙢捤捦㌴㔶㉦散㕣㘶㜴㡣㌷㜲攱㔸㉥ㅢ㑦㐷攲㠹㐴㌱㤳㐹昷摦ㅥ㜶㘷戵㑣㥡搷㘵ㄴ扢晦㍢ㄶ㜷愰挵戹㉤㤳挶捥㌱㝡晥㍢ㄶ㠷挲攲散㤶㐹㤳㍢摢戳慤ㅤ晦ㄵ㤳㜵㡣㘵㘲戲㤱㙦㘵搰つ愳慢戵㘳挹㔸戸散〲ㄸ愵搴搸㠹摤摤㉢摡㤷戳晦戴ㄸ㙤㙤昳㡤愲っ㜶晢攴敥㥥㜹搹慥昶敥晥敤㐴捥攸㌲㍡昲㐶昷挰昶㈹慢昲㐶㥢㈵搸㕤摦扥㜷戶㙢㑥戶摤愸攵㐶㐳扢ㄹ扢ㄹ〵愳愳愷戵㘷昵㠰昶㐵摤挶晣㙣挷ㄲ㠳㈲㜵敤搳㔶戴ㄶ㐴㙤㉤扥㠱㍥㍢昹㜹㈶㐳〴㝦摡㕢㤶㘶扢㝡㘴㠹挱㡢昸挹㍡扡㠹摣ぢ㤷㕦散㑡挳㍣㕡㡣搷㠲搶昶㤹㐶㔷㠷搱挶㐶ㄸ挵㕤㍣㐲ㄲ㈰㌳ち㌶㔲㙡㜷ㄸ㈳搱捦ㅡ㜴摣ㄷ戶愲つ〳ㄹ㌹愷戳慢ㅤ㕤㜱㔶㘷换㡡㥥昱攱㌱戳㡤㙣挷昸㐸㈴㌵㘶㐱㑦㘱戲戱㜲㝣㈲㍤㌶愱て㠷愰㍥㠲㉡㈳㐱㜶ㅥ摦㌲㜷㑥换挴㠵㔳收攰户昳戴挶攸㤸㘱㈳攴户㜱㘲㈴㡥つ㤶ㅡ㈷㐵攲㑤㝡㈳昵㐶㠱㠸摡ㄷ㌰〵㌸ㅤ攰㌰慣㔹㥣慤㔹㥣慢㔹㥣慦㔹㕣愸㔹㙣搴㉣㉥搶㉣㕥㔲戳㜸㘹捤攲搶㥡挵㠷搴㉣㕥〶ㄹ昵愹敦摢户挶晡摣晥捦〳㙥扤㝣昳㉢㕡敥㈸捥扣昶捥昳慥扡㐹㜰搴换㐹㘳㈷㙣っ昳摢愱㑣㔸敤㑦㍣愱敦っ㈹扤〹㐴ㅢつ攲摥㥢愹捥扤㠹㈵散扤㠹㈵㥡昴㕤愸㌷〶㐴㠸愷戰㌷摣愳愵昷敤晤㙤扥㜸晦捣昳ㄷㅤ㜰昶摣昷㍦㥦㈲㌸昷㐸㔷挶㘲㘳戸㥦㉢㤱㔸㕣昹㤲㑣改扢搲㘶ㄸ㐴㡢㠰戸㝤㜱㈳ㅢ戳㝤㠹挴㥡昴㈸昵㘲㈰㐲晣挵昲攵㠲㠷敦摦戳攳扡攷收㕣昱捣摣㔷㍦㍡昵㥣攷〵愷㐰改㑢〲ㅢ晥戰愴㤵㉢昱㡣㥥愴挹ㄴ㠸㤶〶愹攲㑡㍣㘳扢ㄲ捦㌴改ㄹ敡敤〶㈲挴〳㤶㉢搳摦㝣昲㤴㈷〷㍣㌰㜳㑤昷摤慦慥摤敤摥攷〴㈷㘲改捡敥搸ㄸ攱〷㑢㌲愳㕣㠹挵搱攳挶搳攸〴㄰㙤て㄰户㌳敥ㄸ㘱㕡戵㝡㕣㉣摣愴㌷㔳㙦㈲㠸㄰㜷㔹捥晣㙣㐱㝣挱㌳摢㥣㌶晤㡣慦摦戹㙤搲戹摡改㠲㜳㠴㜴愶〵ㅢ〷捣敡㕣攲昱㘷㝡慢ㅣち㘳㌳昲ㄳ㡤㈷㌱ㅣㄲ㤱戴㌹㌴挲㘳愳㜱戳㈲㤵挰晦㤱㜴摡ㅥ㉡㤸攲捤扡㔴㈲ㄱ挹㐴攲㤱愴㍥㤹敥㑣〱搱愶㠲戸㜷愳㕡㜸愷㔱㙦㍡㠸㄰㝦戰㜶攳挲㥡㙢㡥晣㜰挲〹㔳慦戹㉤昵挵扥ㅦㅣ晦戶攰㈱㑤敥挶㥥搸昸㜱㜷㘳㈶摤㤹〵愲捤〶愹戲ㅢ戱㘴㈹ㅡ挹㈶㝤づ昵收㠲〸㜱㠳戵ㅢ晢㕣㍢㘵昴づ㑢㑦㥡㜸搶㕢㡢㉦㝢㌰扣㉣㉡㜸㔰㤶扢戱ㄷ㌶㌶愶㙢捣愷搱〵㈰摡㐲㤰㉡捥㐴㑡捥㐴攰捣㈲敡敤つ㈲挴㔵㤶㌳搳㜶敢㌹慤㜶挹㘳戳㑦㝥㝡挷㝦㍦㜴㔵晤敤愲ㅦ慡愵㌳晢㘲挳㜷挸愴㑢㌳㐹㔸摦㡦㈶㝦ち愲敤て㔲挵㤵㜸挹㤵㌸㕣㌹㠰㝡〷㠲〸㜱愹攵捡〵愷搵晦敥昳㤷昶㤸戸攱挶扤摦昸昸敤㐶㑤昰ㄴ㐵扡戲ㄸㅢ㍦㙥㜸て㐶ぢ㝡ㄶ㐴换㠱㔴搹㡤㐴㘹攴㈷㌰昲昳搴㉢㠰〸㜱㥥戵ㅢ㈷慥㝤捤ㄸ晦搲愷戳㙥㥣㔳昸㙥摡㡢㘷㝣㉡㜸㤲㈵㜷愳㠸㡤ㅦ㜷㌷㤶搰㥤愵㈰㕡㉢㐸㤵摤㐸㤶收昵㈴收昵㐳愸户っ㐴㠸昵㙡㌷㔶挶㍦ㅣ戶摢㠶㤶㕢㡦っ敥㌰敥戵㘸㐶昰㌴㔱敥㐶㍢㌶晣㡦㤹㘹㝢〶换㜰〶敢愰搵㑥㄰㙤㌹㠸摢ㅢ昷っ㔶敡ㅢ㌱昴㡤㐳愹搷〵㈲挴愹㤶㌷ㄷ愵㕦昹㙡挳づ㥦㌵㕦㜹挶㥦㙡㥥扡㙥慦㘳〵捦㔷愵㌷㍤搸昰敤愶昱愸㥡㑥愳ㄱ㝤〵㑤慥〴搱づ〳㜱扢攲㥡㠵愲㘹㝢昸㐶搳㑤晡㉡敡慤〶ㄱ攲㐴换㤵㈳ㅦ㝤攸扥㠵攷晤㝤捦㙢愶㝣晡攰愱㉦㍣昹戶攰㔹戳㜴攵〸㙣晣戸昱㍤㤲敥ㅣ〵愲ㅤつ㔲㘵㌷ㄲ愵㘳㘵〲挷捡㘳愸户〶㐴㠸㘳慣摤ㄸ扤昶㤰つㅦ扦昷捥搴㜵敢挴㜷挷扤㌸愸㥦攰㜹扦摣㡤攳戰戱ㄱ挷敤攳㈱愶㥦〰愲慤〵㜱晢攲㡥㙥挹㤷ㄸ㝣㌹㤱㝡㍦〳ㄱ㘲㤵攵换㑢戳㑥挸晤晡㠶昷愶㕥㌴昳戱㠳捥摢㜱㠷晤〴㉦㍦愴㉦㈷㘳挳㌷扡ㄹ攷㜱㝢ㅤ㑤㥥〲愲晤ㅣ愴㡡㉢㠹搲愱㌲㠱㐳攵愹搴㍢つ㐴㠸㐳㉤㔷摥敢昹愶攵㤸㕤扦㥦㝥敡㕢㙦扤搵㌱㘲散㌰挱㡢㈰改捡㉦戱攱㍢㌹㐷挳㐹搵搳㈲攱㤸㝥㍡㡤㥥〱愲㥤〹攲㜶挶搵搵㍣攷㔶敢愹户〱㐴㠸㐳㤴㌳昷慤つ摥㝥㔴搳攴㘳慦㙡昹戸攷愶㉦㔶〹㕥㡣㐹㘷捥挶㠶㝦㡣㑡攷㜹㤹㠴㝥づ㙤㥥ぢ愲晤ち愴㡡㉦挹㔲㡣㤲㠸搱㜹搴㍢ㅦ㐴㠸扣攵换扣㠳㈲㍦㥤ㄱ㕢㍦㘳摤㔵昱㙢㠶敥昳搴㔶㘲㄰慡愵㉦ㄷ㘲攳挷敤昶ㄷ搱㥤㡢㐱戴㑢㐰慡散〶㑥㉣敤㔳㈱㥣㝣㕦㑡扤㕦㠳〸㜱㠰戵ㅢ愱㤳搷㌵㙣晤攰戲㠹㌷扥㍣敡挲㑢ㄶ㡦㕢㉤㜸㔵㉢㜷攳㜲㙣昸㐳敡㍡㕤晤つ㙤㕥〱愲㕤〹㔲挵㤷〴㉦ち捣ぢ㠱㐴戴㐹扦㡡㝡㔷㠳〸戱挸昲㘵挸㜶㑢摦㝥攵昸晥㤳慦㍦㜸昴摤昷晤㜰晣敦〵㉦慥愵㉦扦挵㠶晦ㄴㅢ㐹愸扥㤶㐸㘱㡡扤㤶㔶慦〳搱慥〷愹攲㑤戲㠴㑣ㄲ挸摣㐰扤ㅢ㐱㠴㤸㘳㜹㜳㘰ㅦ敤㤱昵㙦㕥戰攷晡㝦扦㜸捡摦㐷扤戸㐱っ㐶戵昴收㜷搸昰ㅤ㠴ㄸ㑥搶㌵㔲㌴愱摦㑣㤳户㠰㘸扦〷愹收㑡㘹㄰㈶㌱〸晦㐰扤㕢㐱㠴㤸㘶戹㜲㔳㍥昸敡愸搵㑤捤ㄷ㝣扢戶晥攲㍢摦㘹ㄵ摢愰㕡扡㜲㍢㌶㝥摣扥昶㐷扡㜳〷㠸㜶㈷㐸㤵摤㠸㤵㜶㠳愷摤㜷㔱敦㑦㈰㐲㌴㕢扢㜱昵搳㜷扣㜰敥㥥扦㥣戱㍥昸攱㜹㌵戳㈷㝣㈹戶㐵戵摣㡤㝢戰昱攳敥挶扤㜴攷㍥㄰敤㝥㤰㙡扢㔱㍡ㄳ攰ㄵ摥〳搴㝢㄰㐴㠸㡣戵ㅢ㥦敦戱晦摤㔷搴㡥㥣㝥㤹晥收ㄷ扦摤晡㠱攷挴㄰㔴换摤㜸〸ㅢ晥㐳㈶㙡昷㡣㘴㔸㝦㤸㌶ㅦ〱搱ㅥ〵㜱晢攲㍡㔲㈴㑡〷摦〴づ扥㝦愱摥㘳㈰㐲㐴㉤㕦敥ㅡ戳昴ㄷ捦㌷敥㌹攳㠶㥡挳挷晦散慦㑤ㅢ晡㍦㠱敡扤慣慢晡挹㕤搹挳戰㑥㔲㕡㠰㠹㡥挵〵挹挶慣㍡㘱搱愹㤸㈸愶㡡㤱㐸㈱ㄱ捥挶戲㜵挳㘱㜶㘳ㄷ㌹㜸晣敦㕦摣愷戵愳搰㜹㤸㕣昵搸㙥㔲戶摢㈸㉤㠲散㘲搵㑤敡㕣搱㔱攸ㅥ攲㕦戹愰㈷摢㘳㙣敢慤㉢ㄹ㈹㔳㕢㠰㌵㈱愳㕢戶户㠳㔷㙤敦㙣摢ち㘳攲慡㔶戳㝡㝢㑦㌵㔶㠴㍡㜳㤵㙢愷㜶ㄹ㠷摡戵㘵ㅥ㑤挴㔲攵㑡㘹扢㙣㉦捤㉡搳慦㘱㉤㑢㍢扢㡤づ改摥㉥敤昳㕡昳换㡣慥〵〶ㄷ㍡㡤㠲摣搵㐱慣戲㤶愵㜶㤹摢㠱ㅤ挵㐲㔳㘱㠴㤳㕢㥣戲慡挷攸㈸ㄸ〵昸扢摣攸敡㔹扤㌰㥢㙢㌳戶㜲㠹㤸㙤愲㘲ㅢㄷ㝢㙡㘷㝥㐵㜷㑢㘷㐷㑦㔷㘷㥢扢㘶㘲㘱㘵ㄶ㑢㘱㠵搹㥤〵〳㉢㔹戵晣〴㐴愰㑦ㅦ㈱〲愳晤㤶㤳㘸户㝢慣っ㠴㈳挴摢㈳收㠳摤摤㙥散㝣散ㅤ昶愲捤㘰㥦慣㘹散挵㤸戴㑢㌳㑤㤵〵ㅤ晢挴㔵㘱㑡敦㕣㔹㕡晡㘸㐷敥挷ㄵ慥愹搹挲摡晢㈹㉢戱㕣㌸㍤摢㔱㘸㌳扡慡慥㘹ぢ㝡愴㍦〹㔲户㉢㐶㜳㐵昴㙡㈱㈱㔶㠹搵㜵㠷戵ㄶ㝡㤶㙡㑢㡤搶㈵㑢㜹㤲㡦㜵敦晡㝡㐲㕢昶搱晦〶㤶晥ㄴ挹搳㈰挱㘰㐰㝢㠶㐲㕡㔰晦扢㔹慥ㅢ㠱晦㌷㝤㈱戲〶㕡扡㕣昸挴晡㜴㜷㕤晢搴捥慥敥㍥㝤晣昶㜲㝡戶㝢㘹て扢㘷昵㑡摡㝢㤶攴㌹㤰扡㐶㤰㕥搷㌹ㅢ㈰㔴换攵摣〱敤㤳㡤㘲ㄶ换攷㜲㜴㡢㙣㕤扢戹㉥㍢搹攸捥敢㕣挰㥤㠱戱戲㑡挳ㄶ〶㝦晦㜶昶㝥㘳㔵捦攴㙣㑦戶㙦㍢㤶㠲ㄱ㈵ㅤ㐲扢㐸㉤㜳㡢㥡〳㈴㑦㘹〷慤ㄲ㉣㠴攴愶挳㑡㍦挹㌰㉤㘱攰㘰扣〴晡㔸戴晡㑥挰昷ㅤ戰ㄳ㥡户愳捦㙤㜱㉥改㘲愵戹㌰捤攸㔸戸㝡戹搱㑤昱㝡慤㉡㤴摥攱㐵㘳㜳昳戹㐵㍤慤㙤摤㘳攱改戴慥捥ㄵ换晦㥢㜶㘸㑢㝦ㅥ㐴㝤敡㜶㐴㉦摥昸㝤〲㕣㠱扥㉢ㄹ㥢挵㡢〳昵戴㐶㡥昶㈲㠸晢㠸攸扡㐶㜰慦㈶㙢㉦㐱㕡摥㑡攲晦晣攸㉦㠳〴㜵㕡搱㔹〹㤷㝥挰㝦昲㘳搶搵㡤㐲㘱㔳ㄶ捡敢㈰摦扦ㅤ㔸㉥散㌲攴搲㝦扤㉣㈰㉥〳摡昷改散㕡㤶敢散㕣挶㥥㌷㔰㤶扡㤷ㅡ㐶て㤷搳晢㔹户て攴㙤〲㈱晡昴㜱㉤㜵㍢搶摤㠷挲扥昶て㤰〱ㄳ摢摡㠶㈹㡢摤摡敢㘰昵挱挲扥昶〶㌶〶捦㕡搴㌲㙣ㄱ㈶敡慥ㅥ摣㔲改㔹㍤㙣㘵㌴㍥㜶㔵㕢昷㉡戱ㅤ昶㤰敢捥挹㌷慥㝦戹敤扣愶㤶敢㙥晢攷㑤㈷摥㜵㥦㈶㠶㔸ㄵ㘵㙢攳㍢挳摥㜰晣昴户㐱挴㌶㄰攳晣㠳㙤昷㐷晦㈷捡晡扢㈴敦㠱㘰ㄶ搱㌹㡢㘰ㄲ昹挰㉣㡡㈶晣捦㠹㐴晦㤰攴㈳㄰戱ぢ〸㠷戱晥㉦㄰昵ㄱ㈱搸㘷敦㤰ㄱ晥〴㙣㜷㠴㕤攷㍣㥥慢挰戲㈰㝥ち昵愰㑥㈳攵〱㤶㜵㘲っ敡ㄸ㘴㥤愰敡㠴㔱㈷㠴㐲㠳〷扥㐸搵㔹ㄵ㘵㑢昷扢㐲㑤㈲昵ㅤ昵晢㐰捣ㅦ愹敦搹〶ㄱ搴搹㠹ㅤ㐸搵㤸㐵ㄱ㐶㥤㐴慡てㄸ㍡敦㜷㡡㈸㔸ㄲ愹㍡㤴搴㐷㝣昳扤〳愹扥愸㜱㈳攵ㅥぢ愵㙢㔴慥晦㤷㈱愵㐳㍤愸搳㐸㠵㍡ㄱ㐳扢㝥㐸㝤っ㉦㝣㤱晡㤷㔵㔱㜶㘳㈱〹㑢挳昱搳㌷㐷㜳攲㐳㠸昹㈳戵㈵扤ㄹ㐴戲ㄵ㠸〳愹挱㘶㔱愴㘰㐴㈲戵つ㠵戶〵ㄱㄹ戰㈴㔲㐳㔰㔲ㅦ昱愶ㄳ愹敤㔱㔳〵㈹捦敤㠹㌲愴㠶㐲㍤愸搳㐸㌹㔲戲㑥散㠶㜶晤㤰㝡愱ㄲ㔲捦㕢ㄵ㘵昷㍤挶挳搲㜰晣昴㥤搱㥣㜸戶㈲㔲愳改捤㉥㈴㘳㐰ㅣ㐸㡤㌵㡢㘲〲㡣㐸愴㜶愵㔰ㄸ㐴㌴㠳㈵㤱㡡愰愴㍥攲㜱㈷㔲㌱搴㔴㐱捡㜳ㄱ㔷㠶㔴〲敡㐱㥤㐶捡㤱㤲㜵㘲㈲摡昵㐳敡晥㑡㐸摤㘷㔵㤴摤㤴㤹っ㑢挳昱搳㈷愰㌹㜱㑦㐵愴㥡改捤㐴㤲㐹㈰づ愴㈶愳愸㑤㈱㌱捦㔴㠳〱㌱〵昶㈴㘸㔳㈹㍦つ㐴昰挶㡡〴㙤㍡㑡敡㈳晥攰〴㙤㑦搴戸㐱㥢敥扣㈹ㄸ改㘵㈰捥㠲㝡㔰愷㤱㜲搰㘴㥤㤸㡥㜶晤㐰扢戶ㄲ㘸扦戵㉡捡㙥〱捤㠴愵攱昸改㡢搰㥣戸扡㈲㘸晢搰㥢㝤㐹昶〳㜱㠰戶㍦㜹〴つ㘸捤㠲㈱㠹搶㠱㘴ㅥ〴㈲收㠰㈵搱㕡㡣㤲晡㠸㡢㥤㘸㘵㔱㔳〵㉤捦つ愱戲㉥㤶㠷㝡㔰愷㤱㜲戴㘴㥤㤸㡢㜶晤搰㍡慢ㄲ㕡ㅢ慣㡡戲㍢㑤昳㘱㘹㌸㝥㝡ㅢ㥡ㄳ㘷㔶㐴慢㠳摥㜴㤲㉣〷㜱愰搵㘵ㄶ挵〲ㄸ㤱㐸㜵㔳愸〷㐴㉣〲㑢㈲戵〲㈵昵ㄱ敢㥣㐸ㅤ㠶ㅡ㌷㔲敥〹扥㜴ㅢ㠰㜷慢捡㤰㕡つ昵愰㑥㈳ㄵ敡挴摥㘸搷て愹㌵㤵㤰㍡挶慡㈸扢つ戶ㅦ㉣つ挷㑦㍦づ捤㠹愳㉡㈲㜵〲扤㔹㑢㜲㈲㠸〳愹㤳捣愲昸㈹㡣㐸愴㑥愶搰㍡㄰㜱〰㔸ㄲ愹㔳㔰㔲ㅦ搱攳㐴敡㔴搴㔴㐱捡㜳㌳慤っ愹㕦㐰㍤愸搳㐸㌹㔲戲㑥ㅣ㠸㜶晤㤰㍡愴ㄲ㔲慤㔶㐵搹㕤扡㠳㘱㘹㌸㝥晡㌹㘸㑥㉣愹㠸搴慦攸捤㜹㈴攷㠳㌸㤰扡㄰㐵敤㈲ㄲ㝢摡捡挲㥥〴敤㘲戰昵㑢㐰㐴ㅥ㉣〹摡愵㈸愹㡦㌸搰〹摡㘵愸㜱㠳收㥡戶㍣户敥捡㐰晢つ搴㠳㍡㡤㤴㠳㈶敢㐴〱敤晡㠱戶愰ㄲ㘸昳慤㡡戲㝢㠲扣㔱㌷ㅣ㍦晤㝡㌴㈷收㔵〴敤㐶㝡㜳ㄳ挹敦㐰ㅣ愰摤㐲ㅥ㐱挳戴戵ㄴ㠶㈴㕡㝦㈰昳㔶㄰㜱〸㔸ㄲ慤摢㔰㔲ㅦ㌱搵㠹搶ㅦ㔱㔳〵㉤捦ㅤ挲㌲戴敥㠴㝡㔰愷㤱㜲戴㘴㥤㔸㠶㜶晤搰摡扤ㄲ㕡攳ㄴ㕡摥㕢㡦ㅤ戰㌴ㅣ㍦晤㐱㌴㈷㌲ㄵ搱㝡㠸摥㍣㑣昲〸㠸〳慤扦㤸㐵搱〹㈳ㄲ愹挷㈸昴㌸㠸㌸ㄴ㉣㠹搴ㄳ㈸愹㡦〸㍢㤱晡㉢㙡摣㐸戹愶慤摥㈶昸愷愰ㅥ搴㘹愴ㅣ㈹㔹㈷扡搰慥ㅦ㔲㍢㔶㐲㙡㤴㔵㔱㜶㕢㜴〵㉣つ挷㑦㝦〹捤㠹㤱ㄵ㤱㝡㠵摥扣㑡昲ㅡ㠸〳愹搷捤愲㔸〹㈳ㄲ愹㌷㈸昴㈶㠸㔸〵㤶㐴敡㉤㤴搴㐷㙣敢㐴敡ㅤ搴㔴㐱捡㜳㜳戵慣㑦扤ぢ昵愰㑥㈳攵㐸挹㍡戱ㅡ敤晡㈱ㄵ慡㠴㔴㠳㔵㔱㜶搷昶㐸㔸ㅡ㡥㥦晥㝦㘸㑥っ愸㠸搴㘷昴收㜳㤲㉦㐰ㅣ㐸㝤㐵㥥㜵攲㜰ㄴっ㐹戴扥㈱昳㕢㄰㜱っ㔸ㄲ慤敦㔰㔲ㅦ搱挷㠹搶昷愸㜱愳攵㥥慦㑡愷㔹扣㠷㕢㠶㔶愰㠶㘸搱㐸㠵㍡戱〶敤晡愱昵昵扦㉢㕣敦㝣㘵㔵㤴摤ㅣ㍥ㅥ㤶㠶攳愷㌳昵㔴㝣〱㌱晦敢㥤㝥愸搶晢㤳っ愰㜷愵㙢攸〶戳㈸㑥㠰㤱ㄱ㌴挴戴㔵㝤㌳㄰挱ㅢ挲ㄲ愹捤㔱㔲ㅦ昱㈱摡戰慦愱户㐴㡤ㅢ㈹昷〸㉣㈱挵㍢捣㘵㐸㙤〵昵愰㑥㈳ㄵ敡〴敦㐷晢㈱昵㐶㈵愴㕥户㉡捡㙥㕤慦㠳㈵㠹搴㔰㌴㈷㕥慢㠸搴㜰㝡㌳㠲㘴㈴㠸〳愹㔱㘶㔱㥣〲㐳㈳昰搳㜷愴搰㑥㈰㠲昷慢㈵㔲㍢愳愴㍥攲㔹㈷㔲愳㔱㔳〵㈹捦つ昰㌲愴挶㐰㍤愸搳㐸㌹㔲戲㑥㥣㠶㜶晤㤰㝡慣ㄲ㔲㝦戱㉡捡敥慣㥦づ㑢ㄲ愹〴㥡ㄳ㡦㔴㐴㉡㐵㙦搲㈴ㄹ㄰〷㔲攳捣愲㌸〳㠶㐶攰愷敦㑥愱昱㈰㘲㍤㡡ㄲ愹〹㈸愹㡦戸挷㠹㔴㌳㙡慡㈰搵摢扡捣㈴愸〷㜵ㅡ㈹㐷㑡搶㠹つ㘸搷て愹㍦㔴㐲敡昷ち㈹敦㙤晦㜳㘰㐹㈲㌵ㄳ捤㠹㥢㉢㈲㌵㥢摥捣㈱㤹ぢ攲㐰㙡㉦戳㈸捥㠵愱ㄱ昸改昳㈹戴〰㐴㥣㠷愲㐴㙡㈱㑡敡㈳慥㜱㈲戵㌷㙡慡㈰攵挹ㅤ㈸敢㔳晢㐲㍤愸搳㐸㌹㔲戲㑥㥣㡦㜶晤㤰扡愴ㄲ㔲ㄷ㕢ㄵ㘵㐹〹ㄷ挱㤲㐴㉡㡢收挴㠵ㄵ㤱捡搳㥢〲㠹〱攲㐰㙡〹㜹搶慣㝥㌱㡣㡤挰㑦㙦㈵昳㄰㄰㜱㈹㡡ㄲ慤㘵㈸愹㡦㔸敦㐴慢ㅤ㌵㙥戴㕣戳扡㈷㐵愱っ慤㑥愸〷㜵ㅡ㈹㐷㑢搶㠹㕦愳㕤㍦戴搶㔵㐲敢㘴慢愲㉣昷㠱戹っㄲ慤㔵㘸㑥晣慣㈲㕡㠷搳㥢㈳㐸㡥〴㜱愰㜵戴㔹ㄴ捣㠷ㄸ㠱㥦㝥っ㠵搶㠰〸收㍢㐸愴㡥㐵㐹㝤挴搱㑥愴㡥㐷㡤ㅢ㈹搷慣敥㐹愰㈸㐳㙡㉤搴㠳㍡㡤㤴㈳㈵敢挴搵㘸搷て愹㥥㑡㐸㜵㕢ㄵ㘵㤹ㄹ捣戳㤰㐸㥤㠶收挴愱ㄵ㤱晡㈵扤㌹㥤攴っ㄰〷㔲敢捤愲戸づ㠶㐶攰愷㙦愰搰㔹㈰㠲戹ㄸㄲ愹戳㔱㔲ㅦ戱搴㠹搴戹愸愹㠲㤴㈷戹愳っ愹昳愰ㅥ搴㘹愴ㅣ㈹㔹㈷㙥㐴扢㝥㐸ㅤ㔴〹愹〳慤㡡戲慣ㄱ愶㠱㐸愴㉥㐳㜳㘲晦㡡㐸晤㠶摥㕣㐱㜲㈵㠸〳愹慢捤愲戸〵㠶㐶攰愷㕦㐳愱摦㠲〸愶㡡㐸愴慥㐵㐹㝤挴㝣㈷㔲搷愳愶ㅡ㔲愵愴つ收㥥㤴㈱㜵㈳搴㠳㍡㡤㔴愸ㄳ捣㔴昱㐳㙡㝡㈵愴愶㔹ㄵ㘵㐹㉤㝦㠴㈵㠹搴敤㘸㑥㑣愹㠸搴ㅤ昴收㑥㤲扢㐰ㅣ㐸摤㑤㥥㌵㔷摤〱㘳㈳昰搳敦㈵昳㍥㄰㜱ㄷ㡡ㄲ慤晢㔱㔲ㅦ㌱捥㠹搶㠳愸㜱愳攵㥥慢㑡㘸㌱挵愵っ慤㠷愰ㅥ搴㘹愴㐲㥤昸ㄳ摡昵㐳㉢㔲〹慤戰㔵㔱㤶㍢㜳㉦㉣㐹戴晥㡡收挴搸㡡㘸㍤㐵㙦㥥㈶㜹〶挴㠱搶戳攴㔹㘸摤〷㘳㈳昰搳㥦㈷昳〵㄰昱〰㡡ㄲ慤ㄷ㔱㔲ㅦ搱攸㐴敢㘵搴㔴㐳换㥤㐹㔳㠶搶慢㔰て敡㌴㔲㡥㤶慣ㄳ捣扢昱㐳㙢摢㑡㘸㙤㘳㔵㤴愵攸㌰攵㐶愲昵㑦㌴㈷戶慥㠸搶㝢昴收㝤㤲て㐰ㅣ㘸㝤㘴ㄶ挵㈳㌰㌴〲㍦晤㕦ㄴ晡ㄸ㐴㌰㉤㐷㈲昵〹㑡敡㈳〶㍡㤱晡ㄴ㌵㙥愴摣㌳扢㍢捦愷っ愹捦愱ㅥ搴㘹愴ㅣ㈹㔹㈷㤸ㄵ攴㠷㔴㙤㈵愴晡㔸ㄵ摥〴愲㍡㈶㈴㙣㐲攲㐷㍦㠸敢挵扤㕢㡤挳㜸愷㝡㘰ㄱ㝦㈳搵戲愲扢愷㔳摥㔶ㅦ㔰㥣摣㌹愷戳㘷㜲㙢昷昲戶散敡㉤㡡搶挶㍥㑢㡤づ㈴扤㜴㈱昷挵挳敢㕣扥摣㈸攸挵〵㥤㉢扡昲挶㡣挹晦ぢ㐹㌱㌲愰戸㝤㉢㐴愰㐶攰昳㥦攵㜹〴愰㠹敥㠴㑦愰敥㙦㌰改扤㕤㡦扢昵搶摦昴㤹愹㌵㌲ㅢ㈶〴挱㠶ㄲ愲ぢ㕢㝢摡㡣㝥㐵㤹搶㈲户敢㡢㐰ㄱ㤹㐴㠵扥挵㠵㑢㜱㜳㝡昲㠰攲戴慥搶㐲㕢㙢㠷挱㘰㙣㘹㡡捥㌲㤶㈰㙢㘸㕥㘷㜷㉢晦㈸㙥㐰㜱㘱㔷戶愳㝢㌹ㄳ㈰昲慢㌷㜷㤵㘴愶㐴㕤㜱㔲㙢㐷㌷㥡㤱㔱攴㜶㐳㜱挱搲捥挳昰㜷㤹㉢摡㍢愶㘵㤷㜷晦㑦㐴㐵挸戸㤰挸搰㠸ㅡ㔱㔳㈳敡㙢敡晦搳昸㘸摦㘳㜴㙤㘱晥搹捦㌰昴搳㥥慥搶摣ち〲㈶摢㠹㠲搶㤲挸ㄸ〶敡㥥挲㤶㌷搵挱ㄱ㐲㑦㥥ㄲ㝤㜵晤摤愱㙦捡㡣晤挷慥摢㐳㕣晦〱敥昴㘷㔶攱昴㘹㡢㘶㤴㌲昸晥㍦晥㜲戴㡥戹㐰ㅢ㥤㉥㌵〸挲〳捤づ挴ㄴ㉡昶㈷㡣㑢昴〳㤶扣㥤㌲㔸㤴㌲散㥦〳㑢㥢㔳㤱㜱搳扦㌸㉢㥢㌳摡㤰㈸搴㥥敤ㄹ㘸ㄶ㤸戱㠵扦㉦散戶敡㕡㍡摢摢戳散㜰晣㉢挹〵昹㙣㥢㔱㕦㥣戸愲愷㜳㜶㙢㠷㕥〴㤱扤搲㘲㘵㔷㠱㤵㕤㘵愶昴ㄴ攷㌳㠱㔰㙥搳㔶攷㤲㙣㔷㙢捦搲昶搶㝣㍤ぢ㑣昲晢㥦攸愹㌸㐲搴〲㑣昵㔱㌳㠹㌷㐷挸捣搴㐱戰挷㘲搵㥦搰㌱昸攸捦㌵㐲挳㍦昱ㅦ收㤷㘱摥㤱㔹ㅢ㝡つ慣搵愱㑦挹㠹㐸晡昲昱て搶ㄸ晡昸ㄸ㙣挸愹㐹㌰㍤㡣㕣扤て挴戹挱㕦㉤㌳戴慡㈶ㅦ昵㠵㐰㜰㔶㘷戶㌰㌵㥢挷㕦㍡昷戵晥捥戹ㅥ愱攵㐴搳ㄵ㘲㍡㔸ぢ㌲っ㤱戹戸戲戵㘰㜴搵㤳戱〰㝦挷㕤换㐴㌲捤㡣㈱㠷㜲愰慥慥㕦扤㕦㕢㌳㤴慤㐶㉢㜵挶昹㜷攲㌳捡散㝦戰㔷㝡て散〲㜶㑢ㅥ愰㙡戱慤昳㙦㠸〵ㄳ捤戸㍦ㅥ〱㡤〲㝤㐱敡㥥㐷愵㌷㌶敥捣㉣攴㙦改㄰慡㤵㝦㈹捣㥣戱㝡攴㔷挹㘴戳㍡戹㈳晤ㅣ㐹㘲㥡㤹ㅦ㔶慦晥晣㔸㕢㠰㕥㙥ㄴ㠲收散捡㘴㌴ㅣㄷ〲㌵㌵戵〸戵收㑤戰㉤㙢ㄶ挶摡ㄷㄸ㌲㝢㑣㌰㘳㑡慢㠷挷㘱づㄶ搸㕦扣搱㝦㠳晢っ㔴㤱换挲㠴ㄵ昹〹〶昵㈰っ〵㠲攲㘵㔰㠵づ㍢慤〵㕦㍦愲搳ㅦ㐴㌰㘵㠸㘷〸㡥攳㤹㘰㥥㄰㡦㘹〱㙤〰㐴㌶㜶づㄵ敦㐲㠳昳愸㍥㤰㠶摦挳ㄶ㈷㈸扢挳㠶挰敤扤挳㌲ㄵ㐹㜶搸捤㘸挴㉡〸收㈳愹摤〰㕦敤挶收搸搶户愰攰㐷晥〲㕢㔲㘰㄰〵㤸扥挴㥥愰㙤㠵㤲㍦挲搵戲㤶㝣㄰ㅥっ㐳㐰昸㔳㐷换づ㠴户㘱换摢戲攵敦㈰攰㐵㤸昹㐵㈶挲㐳㈰戲搱〸㌳挰ㄲ攱敤㘸㤸昰戸㄰摥〱摣摥ㄱ慥㠱㥡㐴㜸愸㌴㘲ㄶ㐴ㅦ戰㝣㄰ㅥ〶ㄹ㝤㌸〵㙢晤〵㐶㔰㘰㈴〵敡㈰㈰ㄱ㙥㐴挹ㅦ㘱搷㌹戲㈷挹挲〷攱ㅤ㘱〸〸敢㡥㤶ㅤ〸敦挴㤶㜷㘶换㑣㔱昲㈲捣扣㈴㠹戰捥昳〰昹攱攱摥㜱捣ㄷ㠳㈰㈲搱ㅣ㑤㈳㑣㕦㜲愱㌹〶摣摥搱ㅣっ㌵㝣〳晡㑦㘸〴ㅢ昲挷㕣㈷ㅦ㌴挷㐲㐶摦㤵㠲捣㠳昲ㄱ〸㔳㈰㐲㠱㈱㄰㤰㘸㐶㔱摡〸㌴㍤ㄹ㔱㍥㘸挶㘱〸㘸づ㜵戴散㐰㌳挱㤶㤳㙣㤹㘹㑣㕥㌴㐷㠳搷ぢ㥡捣㙣㤲㘸愶㘹㘴っ㑡㉥㌴㜷〳户㜷㌴㤹ち㠵㙦㐰ㅦ㐷㈳ち捤㕤戱攵〳搶敥㤰搱挷㔳㤰戹㔲㍥〲ㄳ㈸挰愳㠶㘰晡㤴㐴戳ㄹ愵㡤㐰搳㤳㌵攵㠳收㈴ㄸ〲㥡〹㐷换づ㌴㕢搸昲㘴戶㍣〱〲㕥㌴㥢挱㌳㐷晦ㄴ㠸㙣㠵㜳㥢づ昹㠰㠶㕥㑦㔳挵㐴㘸㑡㤰愷搲昶㈴㤴㕣㈰㑦〷户㜷㤰㈷㐳つ摦㠰㍥㠳㐶ㄴ挸㔳戱愵㌰㈴搳㍡㔲散〹ㄹ㝤㈶〵㤹㕢攵㈳㌰㡢〲戳㈹挰㜴㉢〹昲ㅣ㤴晣㐱㜶㉤扥昴㍥〱捣㠳㈱㠰捣㤴㉡搵戲〳攴扤搸昲㝣戶扣〸〲㕥㤰㤹て㘵㜶㔹㠲㉣㍦摥〹㘰㕦㠸㐸㌴ㄷ搲〸搳愶㕣㘸敥つ㙥敦㘸敥て㌵㝣〳晡㍥㌴㠲つ昹㘳㝥㤵㜲㤹っぢ捤㝤㈱愳敦㐷挱㠳晣〵㝥㑡㠱晤㈹戰ㄸ〲ㄲ捤〳㔰摡〸㌴㍤㌷改㝤扡散㐱㌰〴㌴㤹㜲愵㕣㜳愰戹㤸㉤ㅦ捣㤶㤹㍡攵㐵㤳昹㔲㈶㥡㍣㘰挹㡦ㄷ捤㑥㠸㐸㌴㜳㌴挲戴㉡ㄷ㥡〵㜰㝢㐷㤳改㔷昸攲慥〵㡤㘰㐳晥㤸㠳愵㕣㘶昳ㄶ㥡㐵㙣敢㑢㈸挸晣㉣ㅦ㠱愵ㄴ㘸愵挰ち〸㐸㌴て㐱挹ㅦ㑤昷挱挹㥤愹攵㠳㘶ㅢっ〱㑤愶㙣愹㤶ㅤ㘸戶戳攵づ戶㝣ㅣ〴扣㘸㥥〰㥥㠹㘶挵㠳搳㕡㠸㐸㌴㤷搳挸㠹㈸戹搰散〲户㜷㌴㤹愲㠵㙦㐰敦愶ㄱ㠵收挹搸㔲㉥㠳慦搰攴㌳㤹昴ㄵㄴ㘴づ㤷㡦挰㑡ちㅣ㐶〱愶㜵㐹㌴㔷愱戴ㄱ㘸㝡戲戹㝣搰㍣ㅣ㠶㠰收㉦ㅣ㉤㍢搰㍣㠲㉤ㅦ挹㤶捦㠱㠰ㄷ㑤收㕤㐹㌴戵愳㈰戲㈹搳改㜹搰㤴㈰ㅦ㑤摢捣摡㜲㠱扣〶摣摥㐱扥㄰㙡昸〶昴㘳㘹㐴㠱㝣㌱戶ㄴ㠶㘴㕡㕤昶㌸挸攸挷㔳昰ㄲ㝦㠱ㄳ㈸戰㤶〲㤷㐲㐰㠲㝣㈲㑡晥㈰扢愶㔳㑦昶㤷て挸㈷挱㄰㐰㘶慡㤷㜲捤〱昲挹㙣㜹ㅤ㕢扥ㅥ〲㕥㤰㤹愷㘵㜶㔹㠲㉣㍦摥〹㠰㔹㕣ㄲ捤㥦搳〸搳戹㕣㘸㥥〶㙥敦㘸摥〲㌵㝣〳晡㉦㘸〴ㅢ昲挷扣㉦攵㌲ㄹㄶ㥡扦㠴㡣㝥㍡〵㙦昵ㄷ㌸㠳〲㘷㔲㠰㘹㘲ㄲ捤昵㈸㙤〴㥡㥥散㌰ㅦ㌴捦㠲㈱愰挹㔴㌰攵㥡〳捤戳搹昲㌹㙣㤹㈹㕤㕥㌴㤹挷搵换〴昰㌰㐴㈴㥡扦愲ㄱ愶㝢戹搰㍣ㅦ摣摥搱㘴㕡ㄸ扥〱晤〲ㅡ㔱㘸㌲㌷㑣戹っ扥㐲昳㐲㙣敢ㄷ㔱㤰㜹㘳㍥〲ㄷ㔳攰ㄲち㍣〱〱㠹收愵㈸昹愳改㥡㑥㝢㍦㌸㕤〶㐳㐰㤳改㘲慡㘵〷㥡㤷戳攵摦戰㘵愶㝤㜹搱㝣〵扣㕥搰㝣ㄵ㈲ㄲ捤㉢㘹攴㌵㤴㕣㘸㕥つ㙥敦㘸扥づ㌵㝣㜱挳㡥㐶ㄴ㥡捣ㅦ㔳㉥㠳慦搰晣㉤戶昵㙢㈹挸摣㌲ㅦ㠱敢㈸㜰㍤〵摥㠲㠰㐴昳〶㤴㌶〲㑤㑦㤶㤹㑦摦扣〹㠶㠰㈶㔳捡㔴换づ㌴㝦挷㤶㙦㘶换㑣つ昳愲挹㝣㌰ㄳ捤㡡㈷㑥㥦㐳㐴愲昹㝢ㅡ㘱摡㤸ぢ捤㕢挱敤ㅤ捤慦愰㠶㙦㐰扦㡤㐶ㄴ㥡捣㉦㔳㉥㤳㘹㡤昴摢㈱愳晦㤱㠲捣㍤昳ㄱ戸㠳〲㜷㔲㠰改㘸ㄲ捤扢㔰昲㐷搳㍤㙦㤶㜲慢㤸㠵收㠳收摤㌰〴㌴〳戸㤰㔴㉤㍢搰扣㠷㉤摦换㤶㤹㍡收㐵戳ㅦ㜸扤昴捤晥㄰㤱㘸摥㑦㈳〳㔰㜲愱昹㈰戸扤愳搹〰㌵攲愵晦㤹㐶ㄴ㥡捣㐱㔳㉥㠳慦搰㝣〸摢晡挳ㄴ摣捣㕦攰ㄱち㍣㑡〱愶慣㐹㌴晦㠲㤲㍦㥡敥㤱㕥㐲㤳㤹㙡㍥㘸㍥づ㐳㐰㤳㈹㙢捡㌵〷㥡㑦戰攵㈷搹昲㔰〸㜸搱ㅣづ㕥㉦㘸㌲攳㑣愲昹㌷ㅡㄹ㠹㤲ぢ捤愷挱敤ㅤ捤㔱㔰㤳㘸㍥㐳㈳ち㑤收愹㈹㤷挱㔷㘸晥ㅤ摢晡戳ㄴ㘴づ㥢㡦挰㜳ㄴ㜸㥥〲㑣㙢㤳㘸扥㠰搲㐶愰改挹㘶昳㐱昳㈵ㄸ〲㥡㑣㕤㔳㉤㍢搰㝣㤹㉤扦挲㤶ㄳ㄰昰愲挹扣戳㕥搰㘴㔶㥡㐴昳㌵ㅡ㘱㝡㥡ぢ捤搷挱敤ㅤ捤㜱㔰㤳㘸扥㐱㈳ち㑤收戲㈹㤷挱㔷㘸扥㠹㙤晤㉤ち㌲捦捤㐷攰㙤ち扣㐳㠱〹㄰㤰㘸晥ㄳ愵㡤㐰搳㤳昱收㠳收㝢㌰〴㌴㤹摥愶㕡㜶愰昹㍥㕢晥㠰㉤捦㠴㠰ㄷ捤搹攰昵㠲㈶㌳搷㈴㥡ㅦ搱挸㕣㤴㕣㘸㝥っ㙥敦㘸敥〵㌵㠹收㈷㌴愲搰㘴扥㥢㜲ㄹ㝣㠵收晦㘱㕢晦㤴㠲捣㠵昳ㄱ昸㡣〲㥦㔳㠰改㜱ㄲ捤㉦㔰摡〸㌴㍤㔹㜱㍥㘸㝥〵㐳㐰㤳㈹㜰慡㘵〷㥡㕦戳攵㙦搸㜲ㄶ〲㕥㌴昳攰㤹㘸㔶㍣ち㌱扢㑤愲昹ㅤ㡤ㄸ㈸戹搰晣ㅥ摣摥搱㘴㍡㥣㐴昳〷ㅡ㔱㘸㌲ㅦ㑥戹㑣愶㜵ㄴち挰㝤㥤㌷㝦〴㜳攵㝣〴戰散㡦㕢㉤ㄴ㔸〶〱㠹㈶㥥扥㔰〱㑤搷㔱挸㤳㌵攷㠳愶〶㐳㐰戳搳搱戲攴㤸㌷㐴晡㘲㕢慦〷ㄱ㑣㜵昳愲挹晣戶㕥晡收ㄱ㄰㤱㘸〶㘹㠴㘹㜰㉥㌴晢㠳摢㍢㥡㐷㐳㑤愲㌹㠰㐶ㄴ㥡挷㠰慢挰〲捡ち捤㠱㤰搱ㅢ㈸挸㝣㍡ㅦ㠱㄰〵㌶愳挰戱㄰㤰㘸㙥㡥搲㐶昴㑤㑦㘶㥤て㥡㕢挲㄰搰㕣敢㘸㔹㜲㑣㌴〷㘱㕢摦ち㐴㌰ㅤ捥㡢㈶㜳攰㝡㐱昳㜴㠸㐸㌴〷搳〸㔳攵㕣㘸㙥ぢ㙥敦㘸㌲愵㑥愲㌹㠴㐶ㄴ㥡ㅢ挰昵〱㙢㍢挸攸摢㔳㤰㌹㜷㍥〲㍢㔰㘰㈸〵㤸㠶㈷搱ㅣ㠶搲㐶愰改挹扥昳㐱㜳〴っ〱㑤愶摡愹㤶㈵挷㐴㜳㈴戶昵㐶㄰挱㤴㌹㉦㥡捣㤳敢〵㑤㘶搱㐹㌴㜷愴ㄱ愶搳戹搰摣ㄹ摣摥搱㘴摡㥤㐴戳㠹㐶ㄴ㥡搷㠰慢㕣㜶昴捤搱㤰搱㜷愱㈰昳昲㝣〴挶㔰攰㈷ㄴ㘰慡㥥㐴㜳㉣㑡ㅢ㠳㘶㈹攷㡣ㄹ㝡㍥㘸㠶㘱〸㘸摥攸㘸㔹㜲㑣㌴㈳搸搶愳㈰㠲㘹㜵㕥㌴㤹㑢搷换扣挹㑣㍢㠹㘶㥣㐶敥㐲挹㠵㘶ㄲ摣摥搱㘴㙡㥥㐴㌳㐵㈳ち㑤收收㈹戰挸戴收捤㌴㘴昴っ〵㤹户攷㈳戰ㅢ〵挶㔱㠰愹㝣ㄲ捤摤㔱昲㐷搳㍤㙦㤶搰㘴〶㥦て㥡ㄳ㘰〸㘸㌲㤵㑦戵㉣㌹㈶㥡㝢㘰㕢㙦〶ㄱ㝦㠵㠰ㄷ㑤收摡昵㠲㈶㌳昱㈴㥡㤳㘸攴ㄹ㤴㕣㘸㑥〶户㜷㌴㤹扡㈷搱㥣㐲㈳ち㑤收敥㈹㤷ㅤ㘸㑥㠵㡣㍥㡤㠲捣敢昳ㄱ㤸㑥㠱ㄹㄴ㘰慡㥦㐴㜳㑦㤴㌶〶㑤㜷㠶㥦て㥡戳㘰〸㘸㌲㥤㑦戵㉣㌹㈶㥡戳戱慤捦〱ㄱ㑣换昳愲挹㕣扣㕥㐶晡晢㄰㤱㘸捥愳ㄱ愶散戹搰㥣て㙥敦㘸㌲戵㑦愲戹㠰㐶ㄴ㥡捣敦㔳㉥㍢㐶晡㐲挸攸㡢㈸挸摣㍦ㅦ㠱扤㈹戰て〵㍥㠱㠰㐴㜳㕦㤴晣搱㜴㕤ぢ㜹㥥昶攵㠳收㑦㘱〸㘸㌲攵㑦戵㉣㌹㈶㥡晢㘳㕢㍦〰㐴㌰㜹㐸敥搱㠱㉣㔹㝢㔴㔷㠳摤昰㘶㌶㤴㘵㥤㐸㝢㐵收㥦㉣攸㔹摤㠶㥣ㅦ㙥㌲搳挱摣㘲捥㐶㔰昲㤰㝦搱搹㠵扢扣戵摥〷ㄷ搹扡㑦愰攱㝥㕢㝡ㅥち㈵搵㔸ㄳ㠰㌷㜵㤷㝥㕢晥攰㈳㕢㥦㡥㤷㥥㄰㈳㜵挰搱ㄶ挳挵㉤㘷户收扢㍡扢㍢㡢㍤挳ㄶ㈰㥢㙤ㄸㅦ戲㔵㈴挸㜵ㄷ挳愲㙦㥢摣戱摡づ㍥戹㝤㈵ㅦ㍡ㄳ㕣搶搱㜹㔸㠷昴愶慥㥢捦ㅡ㤳㜸昵敤换㘶㠲昸挹捦㐸㠰ㄷ敡〳㐷愹慣㘷㐱〷昴〹搵愲㡣㙦㐰换愱㍣慡㘵㔲换晣挵昱㐸㉥ㅥ㈹ㄸ搱㝣㌱ㄵ㡢ㅢ㠵㔸㌶㕥㌴攲戱㘸捣挸愵ぢ㠵㘴㌴愶攵㙤搱㐴㉡ㅡ换㐴㔳㌱㈳㕥っ挷ぢ㤱㜰㈶㔵㐸㘶㈳㤱㘸㉡ㄵ㉢挴ㄳ㐶㔲㉢搸愲戱㑣㉥㕢㌰㈲戹㙣捣〸挷昱ㅥ㠰㑣搴挸愷昳昱㑣挴挸ㄵ戳搱㐲㌲㔴㘷㜹愲ㅢ搰搱㡢㈴㑢㐰㐲㥡攲㉦㈵慢㤵攴㄰昲晢㉡扥㉤㉡㌵敢㠲攰㙦㙣敥〹散〴㐴づ㜷㠵ち挲愸敤摢㔷㡣昲㍣㝦慢㉣㘷挵㝥㠰㤱愶㌱㘵愵敥っ〴㘸攳㤴摣昱愷㌲晣挴㥦攱㜳㝦㤶㠳〴㐳晤慣ㅤ搲づ㐵㜱戳㤶㐹㡢摤㑦散搷扡挰敥て戶㑣换挱慢〰扡戵㙥㜰〶㠲攳挸搰ぢ昵㔷戰昴愰㔲ㅦ挱㌶㠶㠳㠸㠱攰换㕥㜱ㄸ昸摣㤰扦㄰戸ㅣ㐹攲㈴散〸晢㉦㉡〲摡㙡㠸㔴散㤴攲㐴㠸戱㘳扡㍢搶㘶戰〲㌵晣㈵〹㈸㍡搶收㈸攳ㅢ搰㡥㐴搹散㔸㤱㙣㈱㔶捣攴昳㌹扣㉤㈲㕥㈸愴戳㤱㘴㍥㤵换㐷㡢㠹㐲㈴ㄷ㠹ㄵ戵愳㙣搱㝣㍥㥣捡愷昲搹ㄴ㍡㔱㍣㕥㐸收㤲㘹㜴慤㐲㍥ㄵつ愳㌷收っ敤㘸㕢㌴㥣㑥㈷挳㠹㐸㌱ㅥ㐹ㄹ昱㜸㍣㥡㌱㈲搹㔸㌴㥣〹㐷ㄳ改㘴㈴㥢っ㙤㘱㜹愲ㅦ〳ㅤ㝤つ挹戱㈰愱㉤ㄵ晦㌸戲㡥㈷㌹㠱晣㐱㡡㉦㐵愵ㄲ攵挵㘰昰搹戹挴㉡散㍣〳㡦敤㠰㝥㌲昵搶㠱〴㐳摢㈸㐵〶㔰㘷戸㜴㐶㈸戴慤攲㥦㐶㔶ㄳ戵㜶〶ㄱ摢搱ㄸ㑢愷㠳㙦㠷㘴〷㜰㘵㐸㍡搰㠴ㅤ㤲㌳㈱㔲㌹㈴㙤㄰㉤て挹㔰㔸㠲ㅡ晥ㅡ〵ㄴ㈱ㄹ㘶昹愱㥤㠵戲ㄹ㤲㐲㌸㤳挹愷挳㔹愳㤸㌰攲昹㔴㈶ㅢ㡢攷㈲挵㑣㌸㤷㡢愶昲改㜸㕥㍢摢ㄶ㡤㘴㔰㤷㡦攷ㄳ改㐴㉥㥥㑡挴搳㠸㘶㍡㙦攴愲昹㐸㤱㜳㠵㜶㡥㉤㥡挹愵㄰攸㘴㌸㤲捤㘲收㐸㘷㜲昹㐴㈲ㄳ挹攷㘳㘹㈳㥡㌰㌲㤱㄰㤳㙡昰挵搳㙢愱愳晦㡡攴㍣㤰搰〸挵㍦㥦慣ぢ㐸㉥㈴㝦愴攲㔳慡愴㈴㜶〴㕦㠶攴㈰㘷㐸㝥㑤愱换㐰㠲愱㥤㤴愲㈷㈴㍢㉢晥㤵㤴つ搳㤵㕤㐱挴㘸昰㘵㐸慥〱摦づ挹ㄸ㜰㘵㐸ㄶ㍡㐲愲㜳敡收㉣㉤收晢愲捦㥣ㄸ㑡攸搷㠳〲晤戱㔶㤳摡つ㈸㥢攸愷ㄳ挹㐲㌲ㅦ捥㈵ㄲ㠵っ㝡㜹㈴㤷㐸挵㌲㤸㝡ぢ挹㜴㍡㔷㈸愴戴ㅢ㙤搱㜸㌱㥢㡣挶㘳㐵㈳㔱捣挷㜳愹㜸㈶ㄷ㡤挷つ㈳㤳㉡ㄶ戲昱㜰㈱慡摤㔴ㄲ㌵搲㤱〸㘲㠴㘰攵㌰㔸㡣㙣㉡ㄳ㉤ㄸ昱㘴㍡㥡㡡攴㤲挹㜸㠸㐹㌸昸攲愹〳搰搱㙦㈶戹〵㈴ㄴ㔶㝣捦㑣ㅢ㔱㝣㑡㤹昲搴ㄴ㜱昰㈵晡㤳㥤攸摦㐹愱扢㐰㠲愱㠴㔲昴愰㥦㔴晣㝢㈹㥢愲㉢㝣攴㤲㐸㠳㉦搱㝦㠰收挹攱㙦㌷㜰㈵晡扢昹愲㥦昶㐵㝦ㅣ㤴㘰〴㉢扤愰㐰㝦㜷慢㐹敤ㄱ㤴㉤昴愳昹ㄸづ㐶㌸昸愰㘷㠷㌳昹㑣㉣㔲㑣㘶愲戱㘸ㅡ摤摡㈸收戴㐷㙤搱㔸㉣㔳っㄷ搲昱㙣㍣ㄱ㡦攷㤳挵㜴㉣ㄷ㉤㈴〰㙡戶㤰㌵ち攱戸昶ㄷ㕢㌴㥦ちㅢ戱㜴㈴㥣㉣㘶㔲昱㜴〶㜳ㅥ㠶㑣㉡㕤っㄷ㌳戹㜴㌶㤳っ㡤户㍣搱ㅦ㠳㡥晥㌸挹ㄳ㈰愱〹㡡敦㐱㝦て挵㜷换㡢㐹攰㑢昴㐷㍢搱㝦㤶昶㥥〳〹㠶㕡㤴愲〷晤挹㡡晦ㄲ㘵㈷㄰愴昱挴㜹㉡昸ㄲ晤㔷挱户搱㥦づ慥㐴㝦㤸〳㝤敤ㅦ㄰愹㍣ㅤ敤攰ㅢㄲ㘶摣㐰つ捦㉦〳㐵㐸昶戴摡搳摥㐴搹っ㐹㌶ㅣ㡤㠶昳㜹愳ㄸ㑥㘵攳㌸㌷挸㈴搱挷昳攱㘸㌲ㄷ捤愱㔳ㄷ㐳㌳㤵㡦㙦㐱㈷㌴㑢㤵摥㘶㐹收攱搰㍥敢挴㍣搴㐹㜸〶㕢昰㠰㠹〷挰㠱敡敦㠱〴㐳㝢㐱〰摦㠰敥㠱㘷扥攲㝦㐴搹㈹㤴㤸っ㈲ㄶ㠲㉦攱昹〴㝣ㅢ㥥扤挱㤵昰っ㜴挰愳ㄳㅥ㌹㌵昴昷㐵㠲搹㌲㤴搰㍦〷〵ㄲ晢㕡愶戵㉦㔰㌶㤱挰㐴㔹㡣㐵㤳㤱㘲㍥㡤㘹㌷㤷挸ㅡ挹㜰㈱㔷挰挱㤲〷挶㘴㍥戴㥦㜲攷㑢攸㠴㝥慡㑡ㄲ㠹晤㔵㠹㜵攲㈰㤴㈴ㄲ㥡ㄳ㠹㙦㔱愵㝦〷ㄲっ㉤㠶〰扥㘵㐸ㅣ慣昸㠱㍡㔴昲昱㐹晡㑣㄰㤱〳㕦㈲搱〷㝣ㅢ㠹〲戸ㄲ㠹敦扥㈹ㅤ户㜴ㅥ户㈴ㄲ摦㠰㕢㝥㠸㌲愰㐴〹扤㉦㑣〱㠹愲搵愴㔶㡦戲搵㈷㌲挵㔴㈶㙤㘴ㄳ㌱っ扥㙣㌶㥢㉥㐴㡢㜱㑥㙦搹㜸㈴ㄳ㌷昲ㅡ摦㠷㘵㡡收昲戹㘲㍥㔵㠸㐴㜲ㄸ㤳㤸ㅢ㌳昱㐸㌶ㄱ㡤ㄶ昳㐹挳㠸㘱戴㙢㐱㕢㌴ㅡ㑥挳㐸㍡ㄶ㠹挱㕡ㄴ㉦愵挲㌰挶㔱㉣㠶〳㘰っ㈷㈶改搰ㄲ换ㄳ扤ㅦ㜴昴晥㈴〳㐰㐲㑢ㄵ摦㜳㠸㘲愶つ扥㜸晦㤶ㄲ㤵㑡愲つ㑣㠹晥〷〰挰㍥㙢ㄸ㐴愱慤㐰㠲㈱㘶换㐸㐵㑦㍦散㔰晣㙤㈹扢㠰愶攷㠳㠸攵攰㑢昴户〷摦㐶扦ぢ㕣㠹晥敢㑥昴敤㐳搴㙢扥攸㜷㐳㐹愲㍦ㅣ愶㠰㝥㡦搵愴㌶〲㘵ぢ搲㜰づ〷愴㌸㝡㘳㈴ㅡ捦ㄷㄲ改㕣㍡㤹㑦挶㡡㌸戸攷ぢ㤸ㄵ戵㤱戶㘸㌶㤱挵㜹㐳慣㤰挴㌱㈹ㅥ〹攳㌴捦挸攵挲㌸㡢㐸ㄷ㡣ㄴ慥ㅣ戴㐶㕢㌴㙤㘴攲挵㐴ㄸ搱捡攳㍡㈱ㅤ捥ㄵ㘲愹ㄸ㑥昵㜲戹㝣挶㠸收ㄲ愱ㄵ㤶㈷晡㈸攸攸㍢㤲散〴ㄲ㕡愹昸㥥㐹㤲㤹㌹昸㥡㔲㈵㈵㜱㌸㤸ㄲ晤扦㌹搱摦㤵昶挲㈰挱㄰戳㙢愴愲〷晤㈳ㄵ㍦㑥㔹㍥收㐹扥っ㐵ㅣつ扥㐴㍦〵扥㡤晥ㅡ㜰㈵晡て㌹搰搷㌲㄰愹㍣㐹㍥攸ㅢㄲ收搱挸㤰㡣㠳㌲㐲㜲㥣搵㥥戶㍢捡㘶㐸ㄲ㌸慥㐴㈲㤹㜴㍣㠹敢㉥㈳㕤挸ㄴ昲〹挴㈷ㅣ捥ㄶ㜳㔱㈳ㄵづㅤ慦㝣ㅣて㥤搰〹慡㌴㠱愵戵慡挴㍡㜱ㄲ㑡ㄲ㥥扢㉤㜸㘴搳ㄳ㔱愵㑦〲〹㠶㤸ㄷ㠳㙦搹搴戰㑥昱愷㔲㌶㑢㠹㠳㐱挴捦挱㤷昰捣愰㜹㜲昸㍢つ㕣〹捦敦ㅤ昰攸㠴㐷㑥つ㌷晢㈲挱ㅣㄸ改捥㙣挸〱㠹㕦㕡愶戵㌹㈸㥢㐸挴㘲㤱㡣㤱㑥挶㔳戸㐶挵搹㔰㈴㙤愴㈲㠵㑣㌶㤱捣攲戴㌴ㄹ㡦㠶㑥㔷敥捣㠵㑥攸っ㔵㤲㐸㥣愹㑡慣ㄳ㘷愱㈴㤱戸捥㠹挴〲㔴改ぢ㐱㠲㈱收戴攰㕢㠶挴㌹㡡扦㉦㘵昹戰㈶㥤㡦㝦ㄲ扦〲㕦㈲戱㍦捤㤳挳摦昹攰㑡㈴㉥㜳㈲㘱て搳㑢㝤㤱㘰晥㡡㐴㘲㌱㑣〱㠹ぢ慤㈶戵㠳㔱㌶㤱㈸收㜰㉡ㄲ㑥挴㤲ㄹ㈳ㄵ㑦㘲㈰攱〴㌲㥡㉥愴ち㠹㘲ㄶて㍦㡦㙢㔹㕢㌴㤱㉤㐶昲㤱㜰㤱敦攰㡢挷㡣㐸愶㘸挴㤲㤸昴㈲㐵㙣攷挳ㄱ㉤㘷㡢攲㑡㍥㤱㡥攴攳㠹㘸㈴㠲昳挷㐸㍡ㅣ挶㤲㐰㌴㤶挶挹て攷㠱搰㐵㤶㈷㝡ㅥ㍡㝡㠱挴〰〹㕤慣昸㥥㘱捡晣ㄹ㝣㉤㔱愹㐴㜹㜱ㄹ㤸ㄲ晤昵ㄶ晡㔲愸㥤昶昸㑥挴㘰攸㜲愵攸ㄹ愶扦㔱晣㉥捡㜶搲㌴晦挶㑤㕣〹扥㐴㝦〵捤㤳挳摦搵攰㑡昴搷昹愲㝦㤲㉦晡搷㐰㐹愲扦ㅡ愶㠰晥㙦慤㈶戵挳㔱㌶搱㉦㐴愳㜸㌷〸收扦㔴㌱ㅥ挷㌵㑥㈶㥢捤攰晡㌳㔹㠸㘱攲㑢愴㜲摡ㄱ戶㈸愶挳㘸慡ㄸ捤攰㐴扣㄰㉦攴㜱㐰换㠵㔳㌹㈳㠳ㄱㅣ挶㔵㙢㑡㍢搲ㄶ㡤㈴愳㈹愰㡣㡢愸㌸慥㠱㤳㌸㘰挵ㄲ㌱㥣挱㐷挲㘱慣㤸㘴㔳㈱㈶搸攰㡢㜷挶㐰㐷㍦㥡攴ㄸ㤰搰㜵㡡敦㐱㥦昹㌶㔲㥥㔲愶㍣㌵挵㑤㘰㑡昴て㜷愲晦㌳ち㥤〴ㄲっ晤㑥㈹㝡搰扦㔹昱㝦㑥㔹㍥㔴㑡扥㡡㐷晣ㅥ㝣㠹晥㉦㘸㕥愱㝦㉢戸ㄲ晤攵㑥昴敤㔳愵づ㕦昴㙦㠳㤲㐴晦㑣㤸〲晡户㕢愶戵昵㈸㥢攸愷昳〹㈳ㄶ㡥攰㥤㘴㌸搷捥攴㜸㤶㤴㡦愵戰挰㔴㌰㡡㈹㉣㈴㠴㘴敡っ㥤摢〰㥤搰ㅤ捡㌹㜹慡㈴戳㘶㔴㥤戸ㅢ㜵ㄲ㠹愵ㄶㄲ戲改㜳愱愶晦ち㈴ㄸ㘲扥ぢ扥㘵戳挰扤㡡㝦㈱㘵昹挰㈸晤㐸㄰㜱㍦昸ㄲ㠹㑢挰户㤱㜸㄰㕣㠹挴㐱㑥㈴散㔹攰〰㕦㈴晥っ㈵改捥攵㌰〵㈴ㅥ戲㥡搴㝥㠳戲敡㠷㐹㈳㥢捤攷㠰〱慥ㄵ㤳㤱㜴愶㤰捡㘲㈲挰挵㌷愶㠶㔴㐴扢愲㈴㥡挶戵㘶㈱㘷攰㍦㕥㑣攲搲㌳㡣㉢晡㜰㉣ㄶぢ㠷攳攱㕣㐶扢搲ㄶ挵㐴㤱㐹愱㈶㥥捤㘳搹〶㝤扢㠸戳㜲ㅣ戴搱〹搱㐲㍥ㄵ㘲㌲つ扥〱晤㉡攸攸㔷㤳㕣〳ㄲ㝡㐴昱㍤晤昰㔱挵㤷昲ㄴ㤵㑡攲㜱昰㈵晡㜳㉣昴愵搱摦戱晥㘶㤰㘰㠸昹㌱㤲攷改㠷㑦㉡晥慤㤴㍤㠱慥ㅣ㑦昴晦〶扥㐴晦㡦攰摢攸㍦つ慥㐴㝦戲㉦晡㤳㝣搱㝦〶㑡ㄲ晤㍦挱ㄴ搰晦㍢捡昸〶戴扢㔱㌶搱㑦㠴㡢挵㐴㌴㥢㉥㈶搳〶㑥㔵搳㌹㕣㑦㘲㠵ㄳ㐳㌵ㅤ挵ㄵ㑤㔱扢挷ㄶ㐵て挵㝣㤱㑢攰慡ㄲ㠷昰㘸ㄱ〷慥㍣捥㔰攳改㝣㈱ㄷ㠹ㄶ攲摡扤戶㘸㈴㥣㡢攱ㄲ㈰〶戳〵㕣晦ㄷ搳㠹㘸㌲ㅣ挶攵㘵ㅡ㙢㕥㐶㉣ㅦ㘲昲つ㍤搱敦㠳㡥㝥㍦挹〳㈰愱攷ㄴ摦㠳晥昳㡡㉦㐵愵ㄲ攵挵㑢攰㑢昴攳㑥昴ㅦ愳扤挷㐱㠲㈱收搳攰㕢搶昷㕦㔱晣扦㔱㤶て戶搲搷㠱㠸搷挰㤷攸㍦㐳昳攴昰昷㍡戸ㄲ晤搱扥攸敦散㡢晥ㅢ㔰㤲攸㍦て㔳㐰晦㑤慢㐹敤〵㤴㑤昴㜱㘱㤴㑢攵挲㌸昰攱㕣〰ㄷ摡㤹ㄸ捡㠹㜴㉡㙤攴㤲挵㜰㍡愲扤㘸㡢挶㜰㔵㤰挱㤲㔴㌲㤷挷昲㔴㌲㤵㐹㈴㡤㑣㌴㤹㐹㈶㈳㌱㥣攲㐶戵㤷㙣㔱慣㍥㐶㡣〲ㄶ㈹㜱㙡ㅢ挷㙡㘴㈶ㄲ㑤㈷㘳㘱愳ㄸ捤挵㜲㔸㕦っ扤㘵㜹愲扦っㅤ晤ㄵ㤲㔷㐱㐲㙦㉢扥〷晤㜷ㄴ㕦捡㔳㔴㉡㠹昷挰㤷攸㙦敢㐴晦ㅤ搶晦ㄳ㈴ㄸ㝡㕦㈹㝡晡晥〷㡡晦〱㘵捦㈰晡㝣昴㤶昸〸㝣㠹晥扦挰户搱晦ㄸ㕣㠹㝥挸ㄷ晤㠱扥攸㝦〲㈵㠹晥愷㌰〵昴晦捦㙡㔲晢っ㘵ㄳ晤㑣㉡㥦㡣㘲戱ㄵ敢㠱改㌸ㄶ昴戳㌸㈹㉢ㄶ戰㌴㡢㉢〶㉣慡㈴戴捦㙤搱㜰愱㤸挳搲㐹㍡㤱挶㈹㕡〲搳㐹ㅡ换㠷㜹捣搶昹㙣㌴㡤づ慥㝤㘱㡢ㄶ戰攰ㄲ挳㘵㐲㍣ㄵ㑥攰挷昵戱㘴㈱㤳㈸㈴昲〹摣㕤挰搲敥愷㤶㈷晡㤷搰搱扦㈲昹ㅡ㈴昴㤹攲㝢搰晦㕣昱㈹㘵捡㔳㔳㝣〵扥㐴㍦攰㐴㥦㉦ㄸ搵㙢㐰㠲愱慦㤵愲〷晤㙦ㄴ㕦愳散戹㐴㥦㡦昳ㄲ摦㠱㉦搱攷㝢㥡㙤昴扦〷㔷愲晦挵搷㡥㑢㘴晢〸昸ㄹ戸攵㤷挸㍦㐰㐹愲㍦〰愶㠰㍥ぢ戴愸つ㐴搹㐴㍦ㅤ㉤攲㐵㥤㌸慤㐸攰搶㑤ㅣ㉢㔹㤸㑤ㄲ戱ㅣ敦挶㐴攲㐶㌱ㄶㄲ㤶㡥摥〰㥤㔰㡤㉡挹㈳㘰ㅦ㔵㘲㥤搰㔰㤲㐸㝣〴㘷㜸戹㡡㌲晥捣ㄴ㔵晡㤶㈰挱㄰㜳㙤攰㔱搹㉣㔰慦昸㠳㈹㝢㌱㈵㉥〲ㄱ㐱昰㈵ㄲ㐳㘸㥥ㅣ晥㤸㔱㈳㤱㜸搳㠹㠴㝤〴㝣摤ㄷ㠹〱㔰挲ㄷ㠹ㅣ㌰〵㈴〶愲㐰㔷戴㘱㈸㥢㐸㠴㌳戸㡥捦ㄶ搳㌹〳ぢ㥤〵慣扥㐵挳戸㍥㑡㐵昳戹㐸㉡㕥㠸攷戴攱戶㘸㈲ㄳ㑦攰㉣愱㤰㑦攲慤愶㐹昶搹っづ㤱㐶㌱㤳㑤挶戰㈸㥢搰㐶搸愲㌸㕢挶㔲㕥㌲㕡挰改㔷扣㠸挹㈲ㄱ〹愷ち戸㠹〵晤㑣㍣㙣㠴㤸挸㈳㐱ㄹ〹ㅤ扤㤱㘴ㄴ㐸㈸愴昸㥥㝥戸㤹攲㔳捡㤴愷愶搸ㄲ㝣㠹晥搳ㄶ晡搲攸㑦㈸㌴ㄶ㈴ㄸㅡ愴ㄴ㍤晤㜰㉢挵㡦㔲㤶て散搲㝦㐳㥣〷㠳㉦搱㑦㠰㙦愳捦っㅣ㠹晥㈳扥攸㍦攴㡢晥㄰㈸攱㡢㕣〶㤸〲晡摢愱㈰搱摦つ㘵ㄳ晤㔸㈱㡣㠹戱㤰挲戲ㅤ搶㥥搳㠵㕣ㄱ㈳㍡㠷ㅢぢ㤹㉣捥㐷昲㘹㙤㥣㉤ㅡ捤㈷㜲㔱摣㘹㐸攱㌴〵昷㠲㡡㤹〴敥摦㐴㘳戸㈵㔴㑣攳ㅥ㤱愱敤㙥㡢㘶㈳㤹㔴㉡㕦捣ㄴ㜱㤱ㄳ捦㐴搳搹〴㈴昳㠵㑣㍡ㅤ㑢㘱搶㠸㠴戶户㍣搱挷㐳㐷㥦㐰戲〷㐸㘸〷挵昷愰㍦㔴昱摤昲㘲〴昸ㄲ晤摢㥤攸㑦愳扤改㈰挱搰㐸愵攸㐱扦㔱昱㘷㔱㤶て〱㤳慦㙥ㄳ㍢㠲㉦搱㥦ぢ扥㡤晥捥攰㑡昴㙦昰㐵晦㍡㕦昴㥢愰㠴㉦ㄶ㠲㘰ち攸㡦㐶㐱愲扦㄰㘵㙢ㄶ㈸〰㤸㜴ㄱ㉢愶戸㕦㥢〶愴㌸昲挵戲㔸晤㡦ㄵ攳㔹摣㜶搱ㄶ搹愲㐹昴昷㈸㙥つ㘰ㅥ㑥挵㜱㕣换㐰ㅥ㜳㜷㌱㥤挲敤戳㔴㍡慥敤㙤㡢攲攲㌰㠲㜹㍣㥡㡣㠶㘳昱㘴㌶捦搱㠱㠵户㔸㌴㡢戸㈵㌱〷㌳㔱㐸㜶搳㝤愰愳敦㑢戲ㅦ㐸㠸㐹㐲㤲敦㐱晦㈷㡡㉦攵㈹㉡㤵㐴ㄸ㝣㠹晥挵㑥昴戳慣捦㠱〴㐳ㄱ愵攸㐱㍦慡昸㐵捡摥㐲㤰㙥〶ㄱ㜱昰㈵晡慤攰摢攸㈷挱㤵攸㥦攵㐴摦㥥㠳搷晢愲㥦㠲ㄲ扥㜸㕤㄰㑣〱晤戴㘵㕡敢㐰搹㐴㍦捦㌳ち㉣㠹㈵挲㔸㉥挳ㅡㄸ㙥㠱㘵㜱㌲㠱搹㈴㘵㈴搳昹㘴㐸愶〰搱㐶㈷㜴㐲㑣晡㤱捥挹㌹㜸㥣㉡戱㑥㑣㐰㐹㈲㜱㥡㠵〴捡戸㤵㠸㉡扤〷㈴ㄸ摡〳っ〹慤〷㠹㘶挵㕦㐵搹㍢愸挵挷㤰㠹㐹攰换挶㡥愰㜹㜲昸㥢っ慥㐴攲〴㕦㈴㡥昳㐵㘲ち㤴昰挵㤵㈶㑣〱㠹愹㤶㘹㙤つ捡搶ㅣ㥣换㘱㈲挵ㄹ㠰㠱晢㉡搹㜰㈱㡢づㄵ〹ㅢ戹㔸戲㔰㌰昲㤱㑣㐸愶敦搰挶戱搰〹㑤户㉣攸ㄲ㠹ㄹ慡挴㍡挱㠴ㅢ㠹挴㤱㑥㈴搶愲㑡㍦ㄱ㈴ㄸ㥡つ〱㍦㈴收㈸晥㍡捡摥挷挶敥攵㍥捦㔳收㑦愵㜹㜲昸㥢て慥㐴愲换㠹㠴㝤㌴㕡敥㡢挴〲㈸攱㡢搳㉤㤸〲ㄲぢ㔱愰㉢摡ㄹ㈸㥢㐸ㄴ㌱㜲㜰つ㙡挴㜰摡ㄲ挷㜰㑣ㄷ戱ㄴ㥡捣攲戴戳㤸挵㘹㙡㔴㍢搳ㄶ捤㘱㐹〶搹㄰扣搰㡦挷㔳搱㐴㉥㡣㐹㌱っ㌵㙣攲づ㕦㔶㕢㕦ㄲ㡤㠶㤱㐵㤱㡤㘴昳改㐸㍣㥦㉥愴㡢㠹㈴搶㝡昰愲敥㝣ち㔷㈰㠹搰㈲换ㄳ㝤〳㜴昴戳㐸捥〶〹敤慤昸㥥ㄱ戹㡦攲㔳慡愴㈴㤸愰㈳搱捦㔹攸㑢愴㉦愲搰挵㈰挱搰晥㑡搱搳てて㔰晣换㈸晢〸㐱攲㈳换㐲〷㠲㡦㉦づ㔰攰て攸㔳㤷㐵㘱㥣㈷攵挲晦挱㐳扢㜸摦ㄶ㌷〵㙦㝦㕢㡤挴愰㐰ㅦ㍣㜳挵㝣㔲㐹㙤捤㙥晦㤹㉤㈶㜵昰㌱㐵晣搵敤㡢㝤晤晦戰挳晥㔴㑡昳愱挵愱昸改㔷㘱㠷敢っ散㙥搸捦㐵㌳搱㘳〱ㅥ㌶㘳攰挱㔹愹戱㔳㔶攵㡤戶ㄶ愳慤つ㔹ㅥ㔰っっ㙡㥦搱㡤㑤愳慢㝢㘱攷㐴扣㑡㙢㠹㝣㜳搳㘶㉡ㄱ㘴ㄷ昵ㄲ戳㔱㈵捥挴㕣㌷ㅥ㜱搵㘳㈸戵戹㕤戶ㅥ㕥ち㠶㤴㈱㔴散挲㔷㥥つ㉡㤵ㅣ㑦㝡ㄹ㔲攲捥攸攸挶㝢㥡㡣㠲戲搸㡤㠷㥡搴搶昴ㄱ扥㡦㔵㥢摣搹㡥㌷㍡㡤挵㡢㥥㤴㠱㈹ㅤ㉢摡〹挱㄰㥦㈷摤㑣㙡敤㤱捦㠹摡づ昵㐲捦〱ㅥ敤ㅡ散敦㉥慥㘷扦㌴扡搲捡ㅡㅤ敦捣挲㜶㔳摤㐲挴㙢ㄳ㕣㜱挷㠷㡥昱ㄳ搴慦㐵扢愲〸てㄸ㈴愱攷改换昵攰㙤㍤ㅥ敤㐷攲愳ㄷ㜴戶戶捤㌳昰ㅣ㌷愶㤲ㄵ㡣㤵㜵昳搰慥敦昳愷㉣〸昸㜴ㅢ〲㡡㜷ㄴ捥㈸㤴户捡愱ㄴ搴㙦㘴慢捣㜲㌲㕢㉤戰搵摦㠱愷㤹慤㡡㔹㘸㠴つ戱愳〷昵㕢㈸捤戱㑢ㄶつ㠸㔶慢挰㝡㜱〸ち㐴〳摢㠱〶收ㄵ攱捡㈶〰ㄵ攷攷攳㍤慣㔲戳昹㝦扤昵㝦愸戹㘱戹搲㌸㔰っ㍦㘳㘲摤㙢挷㔸㤲㠱㡢㍥戹㝡摣愸ぢ慥㌷换捤〷㥡ㅡ捤戳㥢㐵て㌴㐶㐱㑡晦〷挹敢㈴㙦㠰㠸㘹㜰攲〵㍣㤱愷散㈵㕥㔳慤ち敦㑢扣㐲㠷挱ㄲ扥㌸㕣挱摦〱㝤挴ㄱ㈸㜰㜲㄰㤳愱挱ㄱ㌹㤴㤵㜷㜲晦㡦〱摢㐴敢㐸㙣㘹㝦〲て㘸㑤㙤㡣㈵㐴㌳〴㑢㘸摤㐳改㌵戶昴㔱㤴扥て扣挱愶昴攸㜹㙤搹㡥ㅥ㘷㐸挵敥㤶扥ㄹ㥢〷愸㝦慣慤㝦㌴昵晦っ㥥愷㜷扡ㅥ㥣〳㉦挶っ戳㕥ぢ㡣敤㈶㤱㠶㐹ㄵ㤳愰晥㌰㑤ㅥ〷㐳㜶〰㡦户ち㌲㠰㈷愰愰㠴ㅢ㑥㐶㘱搳〲戸㑥㘹㔴つ攰㥡扤㥢㠱㘵㈰戰㘶㙡戳㌸つㅡ㝥〱㡣挱㙢摦〰㐶慤ち敦扢挵㐲愷挳ㄲ扥㐸㘵挰㉥㈲㠰ㅢ㔰㤰〱っ㐳挳づ攰㕦戹晦㑣昹㌱〳㜸ㄶ戶戴愷挰㌳扢㝢㑣㡣㠱㜰㈹㠰捦㔰㥡戹㐱愶昴搹㤴㝥ㄶ㍣㑦〰㍣搳㐳改㑦昰ㅡ昱ㅥ㌱戱㌳㑣㉡㑣㠳晡昳㌴㜹㥥㙤㤲ㄹ㑢摡㡢攰㤹愳㍣㔶㌶捡㐵愳攵㤱搹㈵㕥愶㍡敦晢摡昱扢挰㉡挸昸㕤㠸㠲㙡慢攱搷㈸㙣㕡晣㉥㔳ㅡ㔵攳㜷昷挱捤っ㕦攰敥㜹捤攲㑡㘸昸挵㙦㈸扣昶㡤摦づ㔶㠵昷㡤㘷㈱愶㍢攱㡢〱㡣㕤㐴晣㤸戳㈴攳户ㅤ㌴散昸扤挵晤㘷敡㡦ㄹ㤱ㅢ戰愵扤〳㕥搵㠸㌸ㅥ捥搳ㄸ捦㌴㠹挱戰愸㔰ち敡敦搲攴捤戶挹ㅢ㘹昲㝤昰㘴㤷㠸㘷挴㤶㤰㉥㜵㠹て㈹㝤㡢㉤捤㥣㈷敤㕦攰挹昸挵㌳攵昱ぢ㔹敡㘶晣㍥㠱㘸挳㥤㔰摡戴挰摣愵㌴慡〶㘶捤扥捤㡣㑢㘰捤昴㘶㜱㉦㌴晣〲搳て敥昸〶㈶㘸㔵㜸㕦戰ㄶ㝡〰㤶昰つ攸㕦挲㜷〴收㘱ㄴ㘴㘰敡愱㘱〷收㙢攲昲ㄸ慡捣挰㍣㠲㉤敤㕢㠵㑢㉣㕣㡥㑢慤ぢ㤷㝦㔳晤㜱㕢㥤㜹㑦摡て攰挹㈰挴昰㠰㈱㑢㥡扤㍣愸ぢ㍣㈰㑦㌰㘵挹㙣㡣愹㑦㕡ㅦ昰慡昶〲挷㐳㠵ㅡ昱户ち攲扢慦㥣扤愰づ敡つ捦挲搰愶〵㠶㜹㑥㔲愳㙡㘰㥡昷㙡㠶摦㠱㐰昳挴㘶昱ㄲ㌴晣〲昳㈵摣昱つ捣ㄷ㔶㠵昷㝤㙥愱㔷㘱〹㕦攴㝢挰㜷〴收つㄴ㘴㘰㍥㠳㠶ㅤ㤸〱挴敡㉤㔴㤹㔸扤㠹㉤慤愱ㅣ㉢搷㕦㜵㘰摥㉡ㅤ㐴㌸㠷㝤散挲㙡㌳㥡攴戵㤲ㅡ㐴つ敦愲戰ㄱ挰㙤搹㑣ㄴ㜰〰㙣㙥㜸捦㕦㈳㄰㤸㌰戶㘵搹昷㍦晣㙢㡦昳搷㍤昷捤て㍦㍣戱挷搲换敢㍥㍦晢摣㜳昷㄰ㅦ㐱挳て戸昷㉢〱昷㥥㔵攱㝤愷㕢攸ㄳ㔸挲㌷愰㙦㙤〲昷㌹ちㄲ戸㝦㍡㠱摢㠶㝢昹㈵慡㑣攰扥挰㤶㌶愴㌷攰ㅣ㑦㕡㘸㡣㈵㥢挴㥢㉥攰戶㠷㝡挳户㌰戴㘹㔸㝤攷慦㔱〵㉢㌶攰㠷搵慢㤵戰㝡挵慡昰扥搱㉤搴〷㤶搰㍣ㅥ㌲㘷㘲搵ㄷ㘵㠹搵㑢㑥慣㐶ㄱ㉢愶ㅤ㤹㔸㌱㜵㑡摢〹㍣昳愸㤶㉣ㅦ晤捦㐱㕢ㅤ挲㠲㝡ㄳ搵㤹攰㘴慡㌳㥤㑡摢〵扣慡攳㌹㔲㝡㐶㔰㈳㕥攷㈶㥥㠶㐹搵㈱㠳晡㑦㘸㤲改㔲愶㐹愶㕤㘹扢㠲㘷ㅥ攸㤳攲㐹换〱㜳㐲㠹愰愶㘱㄰㘴昰摤㠴ㄳ㔶愶㑦㐹㡤㡤ㅥ晤捣愴ㅡ㐵㌸㍤㈷慣㡦挲ㅤ摦搱晦㠸㔵攱㝤㠱㕣㘸㝢㔸㤲㠱㐹挱㜷㡣晥攱㈸换挰㍣〴つ㝢昴㘷〸挳㈸㔴㤹㌰㌰慢㑡ㅢ愷㘰㠸㈷挵晤㉥ㄸ挶㔳㥡愹㑥愶昴㐸㑡敦〱㕥搵㌸㌸㥥㉥搴ㄸ㐷ㅣ敥㠶挹㔲ㅣ㈶搲攴㑥戶㐹㈶㘰㘹㉤攰㤹挷㑢㥦㥥㜱㠷攵㤱㜹扣㥣〲搱㠶㕤愱㠴敦㈶〴㠶㤹㔵㔲愳㙡㘰〲ぢ㥢㘱ㄵ㥦挹捤㈲づ昱㔱搸昴〶收て㜰挷㌷㌰扦户㉡扣敦慢ぢ㌱㉤㑢〶㘶㈶㝣㐷㘰挶愱㉣〳㜳㌳㌴散挰捣㈶㉥攳㔱㘵㐲捤摣㉡㙤㉥㜸ㅥ愸摤搳戲攳ㄹ㐳㡤〹㥣挸摣〰㡢㈵愸昷愲㐹㈶ㄶ㈹㔶挳㐴ㄴ昰敤つ㌸挷戴捣㥣㉢ㅦ㡤㉡㔳つ搳慦㐶昹〰㜷㑤㈵攰慥戶㉡㑥㕣晢㥡㌱晥愵㑦㘷摤㌸愷昰摤戴ㄷ捦昸㌴挴㠴㉤〹摣㍥㈶㜰捣扡㤲挰㕤改〴㙥㍦敥㈵ㄳ愶㑣攰㤸㡡愵敤摦ㅢ㜰㡥挷〹㌵㈶㜱㔱㜴㤹ぢ戸〳愱摥挰㐴㉢㝣㌷〱慢㠵晥ㅡ㔵戰㘲㠲搶㈸ㅦ慣㉥慡㠴搵㠵ち㉢捦ㅢ敢㐲晢挳㤲挴㉡㙦㘲戵ㄸ㘵㠹搵昹㑥慣っ㘲㤵㐷㤵㠹搵挱搸搲㤶㠰㘷㥥㔵㈵挵㌹㄰㉥㥤摡戶㔲㥡ㄹ㔴愶㜴㤶搲换挰㤳㐳㌵收㌳㔴搷㕢敡收㔰㙤愷扡㘱慢㌳㠷㑢敢〴捦搳愳摤ㄷ㑢摥攳攵㉦㘱㔲㜵摦愰㝥㈸搴ㅢ㤸㠳㠵㙦㙦㠱㜱慣㈳㌰㘱㑢㙡㔴ㅤ晤ㄷ㉦㘹㠶搵㐰攰攲㝤㥡〵㜳户㐶㘱摢㍢晡㑦㠱㍢扥愳㝦㥤㔵攱㝤㐱㕥㘸〵㉣挹挰ㅣ〶摦㌱晡㔷愳㉣〳㜳ㄲ㌴散搱扦㥡㔸ㅤ㠵㉡ㄳ㙡收㜱㘹㐷昴㠶㤵攳戹㐳㡤搱㜴㤳㌸挱㠵搵㔱㌴挹っ㉣搳攴ㄱ㌴㜹っ㜸㌲搶搱戴㔸〳改㔲慣㡦愵昴㌱戶㌴㔳扥戴攳挱㤳戱㡥愶换て搸㐷㕡敡㘶慣搷㐲戴攱㘷㔰挲㜷ㄳ〲挳㕣㉥愹㔱㌵㌰㠱㈹捤戰㡡㑦愲㔹㌰慤㙢ㄴ㌶扤㠱㌹っ敥昸〶㘶愵㔵攱㝤ㅦ㕦㠸㠹㘰㌲㌰愷挰㜷〴㠶搹㕣㌲㌰㍤搰戰〳㜳㉡㉡挵〶㔴㤹㈸慥挷㤶昶ぢ昰㍣㥤搸㌳㉤㍢捥㤶昱っ㈳戱ㅣㄶ㑢㥤昸㜴愸㌷㥣ぢ㐳昸昶㠶㤵㘳㈶㘶戶㤷㡦㐶㤵搹㠵㠹㕦愳㝣戰㕡㔶〹慢㐳慣ち敦摢昸㐲㤷挰㤲挴敡㙣ㄳ慢换㔱㤶㔸㉤㜵㘲㜵㉥戱㘲〲㤵㠹ㄵ㤳挰戴昳挰㌳攷ぢ㥦愵㡣〲戴㑢㈷㝤ㄷ㔰㥤愹㕡愶晡ㄵ㔴扦〸㍣て搴㥥昹挲〱㌵ㅥ㜰㈴づ㠶挹ㄲ搴㤷搰㈴戳戹㑣㤳㑣㈰搳㝥つ㥥㌹摦挵挴〱㤶〳收㐹摦攵愸㘹㘰㙥ㄷ扥扤〵挶㌱扢摣慣㌴慡㜶㘲攷㈲〹㜳挲㐶昹〴㘶ㅦ戸攳摢㠹昷戶㉡扣㉦晦ぢ晤ㄱ㤶㘴㘰慥㠱敦攸挴㝦㐲㔹〶㘶㈱㌴散㑥㝣㉤㘱戸て㔵㈶っ㜷㘳㑢扢㕥挱㤰〸㡢㜹㉥ㄸ㙥愴㌴㌳戱㑣改㝢㈸晤㍢昰㘴ㄸㄳ㍥㔷敥戳㉣㜵㜳㉡戸㠵敡㑣摦㌲搵㤹㌶愶晤〱扣慡㘱㜴㍣㔸愹㌱㠱㙢昱改㌰㔹ち攳㙤㔰㙦㘰摡ㄷ扥㥢㄰ㄸ收㠸㐹㡤慡㠱㜱㉥㤲㌰㕤㙣㤴㑦㘰㕡攰㡥㙦㘰㈶㔹ㄵ摥㜷つ㠶㥥㠱㈵ㄹ㤸㍦挱㜷〴收㜹㤴㘵㘰㥡愱㘱〷收ㅥ㘲挵戴㉢ㄳ㉢愶㡥㘹昷㠱㘷㡥㤸㐴昹慣扢㍢戴㑢㈳收〱慡㌳挱换㔴㝦㤱敡㝦〶慦㉡搴㘵敢挱㌰㔹㠲晡㘱㥡㘴づ㤸㘹㤲㘹㘷摡愳攰㤹㈳㈶㈱攲㤶〳收㠸㜹っ㌵つ敦㐰〶摦㑤〸っ搳挷愴㐶搵挰摣摤摡っ慢㠱挰摤晢㌵ぢ㘶㤲㡤挲戶㜷摡摦ㄵ敥昸〶㘶慣㔵昱㥥攷搵㠶㈱收㥥挹挰㍣〵摦ㄱㄸ㈶㤰挹挰㡣㠱㠶ㅤ㤸㘷〸〳昳戰㑣ㄸ㍥挳㤶昶㉣㜸㔵㤱㜵㍣㠱愹㌱挹㠵㕥㔸㉣㈱晢㍣㑤㌲ㅦ捣㌴昹㌹㑤扥〸㥥㐴㌶ㄹㄳ㡤㤰㉥ㅤ㡦㕦愶㌴㔳挲㑣㘹㈶愰㘹慦㠲㈷㝢㐶搲㘷㉥ㅤ㘶愹㥢㠳昰ㅦ㄰㙤㄰㔸㉦㠳摥㈶〴㠶㤹㘵㔲愳㝡㘰㤶㌴挳㉡〲㠳ㄳ㈵㈶㤹㡤挲戶㌷㌰㐳攰㡥㙦㘰戶戵㉡扣㙦㔲っ改戰㈴〳昳づ㝣㐷㘰〶愰㉣〳㌳ㄸㅡ㜶㘰摥㈵㉥つ愸㌲㜱㘱挲㤹昶㍥㜸㥥挰戸㡦挷㡥㠷㌹㌵挶攲㑤㘲㑢㔸㉣〵收㐳㘲戵〵っ㙤〴㔶㡥攳㌱㜳捦㝣㌴慡ㅣ㡦㤹㠶收㠷㔵㐳㈵慣〶㕡ㄵ摥昷㈸㠶㠶挰㤲挴敡㔳ㄳ慢愱㈸㑢慣晡㍢戱晡㥣㔸㌱㠹换挴㙡ㄸ戶戴㉦换戱㜲ㅦ㔰ㅤ㡦㙡㙡㑣㐴㥢㐴扤ぢ慢慦㘹㤲挹㘴愶挹攱㌴昹㉤㜸戲ㄳ㈷愲愲ㄶ搲愵㑥晣㙦㑡㌳㥦捣㤴㘶昶㥡昶〳㜸收㤱㈴㕡㍥扤〵㉣㜵戳ㄳ㡢㝡〴收㈷㔰昲㠱戹捡㕤㐳愶愵㐹㡤敡㥤昸攰㘶昶㘱㜹搳㠲ㄹ㙡㝥㠱昹昶换ち㥤昸ㅢ慢挲晢摡挶㔰〲㤶㘴㘰晡挲㜷㜴攲っ捡㌲㌰㕦㐱挳敥挴㍡㉡〵㌳扤㑣㕣㤸慤愶昵〳捦ㅣ摣攵㜷㜶挵㘷搰㉥㑤晢〳愸捥㥣㌲㔳㝤ㅣ搵ㅢ挰㌳㘷㤲戸昸搸㤲㌶攷攸捤㈸扤㠷㉤捤㈴㌶㙤ぢ昰㍣㈳挶摤ぢㅣ㡦㤸㙡㑣㘲挴㝣〰㤳愵ㄱ㌳〸敡つ㑣㐲摢戴挰㌰㘳㙤㈳〲㜳㠰ㄵ㤸㔹捤㠲挹㙢㝥㠱㜹〷敥昸捥㉥㙦㕢ㄵ摥户㐴㠶收挲㤲っ捣㄰昸㡥挰㉣㐰㔹〶收㑤㘸搸㠱搹㥥㔸敤㠳㉡ㄳ㔹㈶戲㘹㐳挱㌳〳攳㜳敡昳ㅡ戴㑢㠱ㄹ㑥㜵愶㥢㤹敡㡢愸㍥ㄲ扣敡㔰㤷㥥㤸搴㠸〷㔰㠹㤷㘰戲〴昵㈸㥡㘴㐶㥡㘹㤲㐹㜰摡㑥攰㤹戱づ㡢攷㉣〷捣㔸㌷愱愶㈱ぢ㤹㑤ぢっ㤳搹㝡て㑣㘰㠶ㄹ㤸㐰愶㔹㌰〷挴㉦㌰㑦挱ㅤ摦挰晣捤慡昰扥㤴㌲搴ち㑢㌲㌰扢挲㜷〴愶ㅤ㘵ㄹ㤸㈷愱㘱〷㈶㐲ㄸ㍡㔱㘵挲挰ㅣ㌷㉤〶㥥〷㔹捦戴敦㐰㤶㌷㜸晥〲㡢㈵㘴ㄳ挴慡ㅢ㠶㌶〲㉢挷戴捦㜴㌷ㅦ㡤㉡搳㍥㌳摦晣戰晡㜳㈵慣ㅥ戴㉡扣慦愴っㅤ〱㑢ㄲ慢㜱㈶㔶挷愰㉣戱扡摦㠹搵㜸㘲㜵㉣慡㑣慣搶㘰㑢摢愳㔷慣㍣㔹〲㜷扢戰㥡㐸慣㤸攳收戳攷摥㤹搸㠱ㄵㄳ攲㝣㌴慡㘰挵摣㌸㍦慣晥㔸〹慢摢慤ち敦ぢ㈹㐳愷挲㤲挴㙡㥡㠹ㄵ㔳攲㈴㔶户㍡戱㥡㐱慣㌶愰捡挴㡡㜹㜲摡㑣昰捣攳㔹㕡摣っ攱搲昱㙣㌶愵㤹扣㘶㑡㥦㐹改戹攰㜹㝡愱㝢㉡㜵㍣㜵慡㌱㠱㔵㥡ㅢ㘰戲搴ぢ昷愲㐹㈶戹㤹㈶㤹㔲愷㉤〰捦㍣㐴晡慣扢晣搶昲挸㍣㐴㉥㠲㘸挳㐵㔰昲㠱搹ㅢㄸ挷㈵敢挵㑡愳敡㈱㌲㜰㤰㌵攰攷㌴ぢ愶捤昹〵收ち戸攳㍢攰㝦㘳㔵㤴扤晦㤲㠹㜶扥搹㔱昲㤵㡣收摢ㄹ昹戸㈹愳㕢㌲ㅡ㜰㡣慥㉢昲〱㔹晤㡡㈶㥢戹㜱㜸㐴㔶㙢㕢㥢㝣扡㔴㝦扣戰慥㙢㤹搱㌵ぢ㙦㘵挴㙢敡ㄶ戴戶㕢て㈹挲摢ㅡ昹晥㉦昵㑡㌴㕤㤶愸慣ㄵ攷㜶攱ㅤ㘹㝤㡢㌳扡昱㌶捤㐲㝤晢扣㙣㑦㡦搱搵昱扦昰㌶㍢㍣敦慢㤶㜳㌹戲〸攵ㅢ㌱㝤ㅦ戵挵㘷㘸昹㈶㝡㤹㄰㤶昰㤸㠵昷㉣㌲攱慦㠶敦戹晢捦㕥慣愹敤㡦㉥愶摥㠸㔵㜰扣户戱㔶㕣㠶㄰㥢㝦ㅣ戲㈶昰〳㕤㐶㐳〱晤㐰挸㙢〷㠱昴㐱捡㥤㑣㘶〵挱ㅢ搰昸戸㌵㐹〲㜵㔷愱ぢ㜸㜷㡣て㍥㥢捡㍤慦㍢慣戵搰戳㔴㕢㙡戴㉥㔹摡㠳〷㥣昵攳摥慡㑦敤戵㔰慤㤶户挷㘱搱户㝤㜱戶慢㉢扢扡扥㝤㜱㥢搱戱愴㘷㘹晤攲㤵㐸㔴挴扢㈶㜱敥㔹㕦㕦慦ㅦ㑣ㄷ㈱㐸㘱挱㠴㌷㕡搵戳攰搲〱晥挴㉤㡡㥢㜳㜲晦〸㉥晢慦㤶〷搷ㅦ㤴昳㝤㐱㌱㈰慦ㄳㄴ㕦㐰〴搳挸〸㡡晡㠸㝢㔰㤰㑥㉤㜵㌶捦晣㉦挹㙤㜵㜲ㅦ㔶摣㐳挰愵ㄱ戹㕢㑦㘰㑢扡扡っ㕣㝦㔷搷晢扡摡㑥㉢ㅤ㈰ㄵ攳㈷㤸㌴攵㜲昷ㄹ攵挲㜲攸搹ㄸ㌲戵㐹扡㝢㈸㑤㉡挷㤸戱㈴戹㕤㑥㔹㈶昹搰㕤㥤摤慤㔶晣摣搷戵ㄵ愸慢㠲㈲㜳㠱㕣㙥扤慢㥡㕡攵㜴攰㐳挵㕤敤㜴㠰㠹㌸搲慤挳㥤㕣愶戸㌸摣㍡挱搷慤愳慡扢挵㑣ㄸ㤷㕢捣㙤㤱㑤慤㜱㌶㈵搰㌹㈵昷㔸㈷户㑥㜱㡦〳ㄷ㝡㘶㜰晢㠱㉢㠳㝢㍣戸㡥㌷慣戸挷攷㤱扥摥慥㠵㑡ㄵ㄰〷挰戴换摢捤㤴〷㈷㌹㍤搸摡昲㐰愷〷戵㘲愵㙦㔳愷㔴㙦㙡ㅢ㙦㔳摢慢愶㑥㜳㌶㌵㔲㌵挵㥥㕣㉢㤶晢㌶㜵㍡㥢㘲慦昵ㅦ㘰愳扣㑤㌵愹愶搶㐳挷敥戱㍦㔱摣つ攰摡㘸㐷ㄴ昷㉣愷㙣ち㕣㐷搷㔸敡敢搶戹搰愸〲㜶〶㌶㕣㘰㡦㔷㑤㥤敦㙣㙡愲攲㕥攰㜴㙢㡡攲㕥攸㤴㥤〹慥散ㅡㄷ㠱㕢戱㙢ㅣ散敢敤㈵㔰愹〲攲㙣㤸㜶㜹扢㤷昲攰㌲愷㕦晢㔸ㅥ攸昴愰㔶晣搴户愹㉢慡㌷戵㥦户愹〳㔵㔳㔷㍢㥢捡慢愶捣㔹㘳愱㙦㔳搷戲愹捡㜳慦攱㙤㡡户㍤攵㐰扣〱㡡㜶搷㘸㔷摣ㅢ㥤摣㐳ㄵ昷㈶愷㕢㠷㠱敢攸ㅡ戳㝣摤扡愵扡㕢慢㘱挳〵昶㔱慡愹㕢㥤㑤ㅤ慢戸户㌹摤㕡慢戸户㍢戹愷㠰㉢摤㌲挷散㘴㕦户敥慣敥搶愹戰攱㜲敢㜴搵搴摤㑥户捥㔶㑤㤹㠱㤹攰摢搴㝤搵㥢㍡搷摢搴〵慡愹〷㥤㝢㜵㠹攲晥搹改挰攵㡡晢㤰㔳昶ㅡ㜰ㅤ㠱㐹晡扡昵㘸㜵户慥㠵つㄷ〲㌷慡愶ㅥ㜷㌶挵摢㈰戲ㄷ㍤攱攴摥愶戸㑦㠲㙢㑦㌰扣㐷攰㜰㙢慣慦㕢㑦㔵㜷敢ㅥ搸㜰戹昵㠰㙡敡敦㑥〷戸扥㉦摤㝡搶改挰㘳㡡晢㥣㔳㤶㉢攴づ户㜶昴㜵敢挵敡㙥㜱㈱摤攵搶昳慡愹㔷㥣づ扣慣戸慦㍡ㅤ昸㠷攲扥收攴㜲㝤搸搱㡤㜷昰㜵敢㡤敡㙥㜱ㄹ搹攵搶㠷慡愹户㥤㙥㜱㜹搵㠱挰㘰摦愶摥慤摥ㄴ㔷㘱㕤㑤㝤慤㥡晡挰搹搴扦ㄵ昷㐳㜰敤㔹㐷愰㈰挳昵㤱㤳摢ㄷ〵㠷㕢㈱㕦户㍥㠱㔰㤵㘹㑦㐷戵换慤〱㘰挸愶㍥挳㠶敤挰㘶㡡晢戹㤳㍢㐸㜱扦挰㠶摤㡤㠷愰攰㜰慢摥搷慤慦㈱㔴挵慤敤㔱敤㜲㙢㌸ㄸ搲慤敦戰㘱扢挵㘵㌱挹晤㌷㌶㙣〷㥡ㄴ昷㝢愷㉣ㄷ㤶ㅣ晤㈵攰敢㤶挰ㅢ愷慢戸ㄵ㠱つ㤷㕢〹搵㔴㉤ㄴ㙤〷挶戹㥢晡收ぢ扦ぢ愴扥搵㥢ㅡ敦㙤㙡愲㙡㉡攸㙣㡡换ㅡづ戰㍦昳㙤㙡㐰昵愶㘶㜸㥢㥡慤㥡ち㐱搱〶㝢㉦挵摤捣改挰㈲挵摤摣㈱㕢㜷㈰戸ㅢ㝤㘹捡扦㐱摡〲ㄷ昱㙤㐶扥〷㔷㘷㤳昰㐶昹㕤摡㜰㠹搹挷敦〵攵昲捦戲搴〵慤扥〵ㅡ㙤攰㜵ㅣ㙤搴㌷㠱㌴㘴㔵㠹搷㍦つ扣㙥㤳㜵昲㙡㠸搷㕦㜴㑤摦㤲㝡扣愸戲敢ㅡ㕡㕤㈵㕥㐴搹㌶㐵㍢㑡㔲㙦㄰昵㜸㜵㔳搲㍢㔴㤵㘴敢扣㥡戱敢挴ち愵户ㄵ昵㜸昹㘱摢㙣攰㘵㠷㉤搹挰换つ扢㈴㡥㔲㝡㕢㔳㡦搷〷㜶㕤挳戱慥ㄲ慦〷㙣㥢㠲㈷昵搲捦挱搴攳㤹㝡愹㡥㘷攱戲㙥ㅢ搶昱搴扡㔴㜷扡慡摢㤶㜵㍣ㄷ㉥戵户㐱㤵㥡㠸㈷捦㝤敤㍡挱昳㕡㘹㜳〸昵㜸戲㙡搷㌵㕣愰㑡㔲㡦㈷愷㜶㥤戸㐴改㙤㐷㍤㥥㌶捡㍡㑡ち㥥ㄲ㑡㥢摢戳㡥攷㜹愵扡㙢㔵摤づ慣攳㠹㤹㙤戳攱㐶㔷㠹㈷㘲㈵扤㕢㤴摥㔰敡昱捣挹慥㙢攰ㄹ㔳挹ち捦㤴散㤲戸㔳改つ愳ㅥ㑦㙤㙣㍤挱搳ㄶ改攷㜰搶昱㕣挴搶㙢攰㌹㠸㉤搹挰㜳て扢㑥昰扣㐲敡㡤愰ㅥ㑦ㄶ散扡〶㥥㈴㤴㑡㍣㌹戰慤〸ㅥ昸愵摥㐸敡昱㘸㕥㤲攴㔱摣㤶㙣攰搱摢慥ㄳ㍣㌲㑢扤㐶敡昱㜰㕢㤲攴㘱搶㤶㙣攰攱搵㉥〹ㅥ㍡愵摥㈸敡昱㜸㘸敢㠹㜷㔵摤㡥慣攳〱捣慥㙢昸㔰㤵攴昸攳〱慢㘴昳ㄳ愵户ㄳ昵㜸㠴戱敢ㅡ㍥㜷㤵㜸㐴戱㙤ちㅥ㉤愴㉦㍢㔳㡦㠷㠰㤲摥扦㔵愹㠹晤㤳㔳扥㕤㈷㌸㥤㑢扤㈶敡㜱㡥㉥搹攴晣㉢敢㐶戳㡥㤳㙡愹㡥ㄳ愶慣摢㠵㜵㥣〵㙤㥢つ㥣晤㙣挹〶捥㝡㜶㥤攰㜴挴㤲㍥〶ㅢ敡㈳㌸搹㤴㜳㌹㤵㐸敥㑦㥣戲㥣㈸捡㘵㌹つ㤴㜳㌹挸换戹ㅣ摥攵㕣づ㙣挹㜵戵挶㘱㕢㉥换㐱㔹㉥换攱㔸捥攵㐰㉣户挰㘱㔶捥攵㈰㉡攷㜲昸㤴㜳㌹㌸捡戹散晡攵㕣㜶散㜲㉥扢㙤㌹㤷ㅤ戶㥣换敥㔸捥㘵㘷㉢攷戲㉢㤵㜳搹㠹捡戹散㍥㘵摣㤰敡ㅣ㈱ㄵ㡢㝥晦て㜰昵昸戲</t>
  </si>
  <si>
    <t>㜸〱捤㝤〷㝣ㅣ搵戵扥慥㉣㡤㌵敢愲つ搸〴㠳〱换挸㘰㘱㐷㙣㤹㙤㠰戱㙣戹攲㡡ㅢㅤ㜹换慣㉤慣㘲㈴戹㠵㘶㕡ㄲ㠸㈱㐰㈰搴㘰搳㈱搴㍣㈰㤴㐰㜰㘸㐹〸㉤㠱ㄴ㈰〴ㄳ〸㈵㠱〴㕥〸〹愶晤扦敦捥摣搹㤹搹搱捡捥晦扤摦敦慤㜷㡦攷㥥㝢捥戹㘷扥㜳攷捥扤㌳㐷㌳㔵愲慡慡敡㑢㝣昸㍦㍦㌵摣ㄸ扤㜸㐳㙦㥦搹搹摣摡摤搱㘱收晢摡扢扢㝡㥢愷昴昴㘴㌷捣㙤敦敤ㅢ〴〱慤慤ㅤ昵扤戵㙤扤敤㕦㌷敢摡搶㥡㍤扤㄰慡慤慡慡慢搳慢㔱㍦捡晥㠵㔵㐱愷㤶㕥㐳〲愹㉡㕤㈳ㄹ㑣㔲㐷愲㤳㠴㐸㠶㤰っ㈵ㄹ㐶㌲㥣愴㥥㈴㑣昲ㄵ㤲㕤㐸㜶㈵ㄹ㐱㌲㤲㘴㌷㤲慦㤲散㑥挲昶昵㍤㐸昶〴ㄹ㍡ㅡ㘴㔱敢搴〵戹ㄳ戰㌷㡢晢扡㝢捣㠹㘳㤶㔹㍥㑦㑡㌵挷㥢㌳挹㐸㜳㘴攲㤸搶㌵ㅤ㝤㙢㝡捣㐹㕤收㥡扥㥥㙣挷挴㌱ぢ搷攴㍡摡昳㜳捣つ㑢扡㔷㤹㕤㤳捣㕣㈴㥥换ㅡ改愸㤱㐸ㄴ㌳㤹昴搰扤㘰㜷㙥敢搴㠵㍤㘶戱昷㝦挶攲摥戴戸愰㜵㙡昳㝣戳敦㝦挶攲㍥戰㌸慦㜵敡戴敥捥㙣㝢搷晦㠸挹㕡挶㌲㌱捤捣户㌳攸愶搹搳摥戵愲ㄹ㉥㝢〰㐶㈹搵㍣愵户㜷㑤攷㙡昶㥦㔶戳愳㘳㤱㔹㤴挱敥㥣搶摢户㌰摢搳搹㍢戴㤳挸㤹㍤㘶㔷摥散ㅤ摥㌹㝤㝤摥散戰〵㝢敢㍡㤷㘵㝢收㘷㍢捤ㅡ㙥搴㜷㕡戱㥢㕤㌰扢晡摡晢㌶っ敢㕣摡㙢㉥捡㜶慤㌰㈹㔲摢㌹㜳㑤㝢㐱搴搴攰㕢㌵㘸晦㈰捦㘴㠸攰㑦㘷敢捡㙣㑦㥦㉣㌱㜸搱㈰㔹㔷㌷㤱㝢攱昱㡢㕤㘹㡣㑦㡢昱㕡摣摥㌹挷散改㌲㍢搸〸愳㌸挱㈷㈴〱戲愲攰㈰愵㜶㠷㌱ㄲ㐳散㠳㡥晢挲㔶戴㌱㈰晢捥敦敥改㐴㔷㥣摢摤扡愶㙦㔲㘴攲㍣㌳摢㌵㈹ㅡ㑦㑣㕣摣㔷㤸㘶慥㥤㤴㑣㌵㈷昴〶〸敡㘳愹戲㉦挸昸㐹慤ぢ收户㑥㔹㌲㝤㍥㝥攳㘷㌴挶㈶㡥ㄹ㉢扦㡤㔳攲〶㌶㔸㙡㥣ㅡ㌷㥡昴㐶敡㡤〳ㄱ㌵㉦㘳〸㜰㍢挰挳戰扡㉤㕢摤㤶慢㙥换㔷户ㄵ慡摢捣敡戶㘲㜵摢㡡敡戶㤵搵㙤敤搵㙤㈷㔴户慤㠲㡣晡搴つㅥ㕣㙤㝦戶㍦㍡昲㝢慤㤳昷㘹㌹晦扣㐵つ捤晢扦㝢戵攰㔱㉦〷㡤晤戱搱㄰扣㐳㐶㘹㠷昴昱㄰搳㥢㐰戴〳㐰㉡散㑥㈲敥散㑥㈲摥愴㑦愰摥㐴㄰㈱㕥挰敥㜰㤷敥慤㝡㔷晢搷戹㐷捥晢慦戹㝦摢㝣搵挸㝢ㅥㄶㅣ㝣愴㉦捤搸ㄸㄳ攴㑢㉡愲㕣㠹㈷昴〳㘹㌲〲愲㐵㐱扣慥捣㜴㈳㥢㑣㌸慥㈴ㄳ㑤㝡㡣㝡㜱㄰㈱㥥戶㕤昹昶㉢㠹ㄳ㙢㘲攷捥晤搶㤷户ㅤ昲攷晢㈳㜳〵㠷㐰改㑡〲ㅢ挱戰㈴ㅤ㕦搲ㄱ㍤㐹㥢㈹㄰㉤つ攲昵挵ㄳ攵㔸搲昱㈵㤶㙣搲㌳搴㍢〸㐴㠸㈷㙣㕦敡摥晥晤〳㍤攳㔶㑤扦晣扤昷敥㤹ㄱ扢㘹愴攰㐸㉣㝤㌹〴ㅢ㠱戰ㄸ㌱〵㑢㉣慡㑦愲挹㐳㐱戴挹㈰ㄵ㕣㠹㤶㘰㠹〲㤶ㄶ敡㑤〱ㄱ攲㈷戶㉢㈷㡥㍥改搶挴㠹挳攷㝤攷㘷㠷㑦捤㑤㙦㕢㈲㌸㐴㐸㔷㕡戱戱〳戰㑣愳捤改㈰摡っ㤰ち扥挴㑢扤㈵㡥摥㌲㤳㝡戳㐰㠴戸捦昶攵攲㍢ㅦ㌹昲㉦㉦㥦㌶攳慥㥢㙢㕦摥昳㠶捦敦ㄶ㍣㉤㐹㕦づ挳挶づ昸㌲㠷㌶攷㠲㘸昳㐰扣扥㜸扡㡢ㄱ㜵㐲㘴㐴㥢昴昹搴㕢〰㈲挴㕤戶㉦㝤㌷敤摤戲换搶戹ぢ敥㝥㘹搳㑤㠷摥㜳昷敢㠲㘷㐷改换攱搸〸っ㔱摣改㉤搱㠴扥㠸㈶ㄷ㠳㘸㑢㐰㉡戸㤲㉣昵㤶㈴㝡换㔲敡㉤〳ㄱ攲ㄶ摢㤵昸㤳㠷戵㡥摣昵昷㜳㌷㡤㍣晡敤㜷㕦㌸敥㔶㌱〴搵搲㤵㈳戱㜱散摣敥ㄵ扥攳㘸㔶扢ㅣ慣㥡㌳昲ㄳ㌳㤲搱㘸㉡ㄱ㑤㕢㠳㔷愴㌹㘶㔸ㄵ愹〴晥㡦愶搳㈹搵戳㜰ㄲ戶敡㔲㠹㐴㌴ㄳ㌵愲㐹晤㈸扡㜳㌴㠸㜶っ㐸㠵摤昰㐵昷㔸敡ㅤ〷㈲挴戵昶㙥㙣㥤㜰昰つ攷扣晤挰捣㉤㙦敡摡㌱㥦愴㑤挱㔹㠶摣㡤㌶㙣散㐰㜴㤷㐳㑣捦㠲㘸㌹㄰慦㉦㥥〳搰㈸つ戳〶㠶搹㍣昵ち㈰㐲㕣㘹晢㔲昷攳收挲戶㤶㥢愶㙣扡㘰昵㡤慤㝦晤攷㜲挱挹㡥昴愵㠸㡤㝤㝣㜸㕡㠳㝥㕡挱㤴搱㔷搰攲㑡㄰慤ㅤ愴挹㌳攰㑦㜷て㑢㡤㔱㡥晥搶㠸捦〳昰〴㉡慥〲ㄱ攲㘲摢㤵㜹攷ㅣ搴昳散戸㐷㕡捦㥦㌱攵敢晢㕤㜰搶㝦〹㑥戹愴㉢㥤搸〸㍥晦㘰戴戳捦㍦改ㄸ捥㍦㕤戴摡つ愲慤〶昱〲攳改昶昱㤴攳㑤㍣搵愴㥦㐸扤ㅥ㄰㈱捥戳扤戹㈹㝣搵㔵㑤昹㌷愶㕣昶㠳㈳摡捦戸㘶晣㑡挱戹㥦昴愶てㅢ㠱摤摥㌳㌲慤愱挹戵㈰摡㍡㤰ち慥㈴㑡㌱㑡㈰㐶敢愹户〱㐴㠸㙦搸慥散㝥捤㍢㘷㡤㥢㌳㝦敥挶晣㍢㈷慤㍥㜳摣㐹㠲㌳㔰改捡㐹搸〸敥㉦〹攷㄰㑣㈵昴㤳㘹昳ㄴ㄰敤㔴㄰慦㉦摥晥㠲戹愷ㅤ㈴㈳搲愴㥦㐶扤㡤㈰㐲㥣㘶晢㜲挶㡦㕥慥摥攷晣㈵昳㉦㝣敢搳〷㥦敢㔸㝥戱攰㐴㔸晡㜲〶㌶㠲㘱㜱㕣㠹㐵昴㌳㈱愵㥦〵愲㥤つ攲㜵挵搳㘱㡣搲㠰㙤愰扦㝣㠳㝡摦〴ㄱ㘲扤敤捡愲ㄱ慤㙦捥㝦㜱挸捣晢㐶ㅦ扢晦㠸昷㑥戸㔷㜰㍡㉥㕤㌹〷ㅢ㘳㠳扡㙥㉣攲昸ㄲ㡤㐴昴㜳㘹昴摢㈰摡㈶㤰㑡捥㘴㑡戸㘴㥡昴昳愸㜷㍥㠸㄰㈷摡捥㙣扥㙥挳㈷摦慡㝢敦戰㉤ㄳ㍦㍥攱搵㘱㥦ㅤ㉤戸㉣㤰捥㕣㠰㡤晦摤愱改㐲扡㜳ㄱ㠸昶㕤㄰敦㙥㜸㝡㝤戲搴搵㤲攸㙡ㄷ㔳敦ㄲ㄰㈱㑥戰㜷攳挷㝤挷㕦摤昰㠳摥挳捥晣攸愶㙢㍦㝦㜶搴攳㠲ぢㅢ戹ㅢ㤷㘲㈳ㄸ㔳㘷搴㡣挶㜱〸㕥㐶愳㤷㠳㘸㔷㠰㜸㥤昱昴㌵㥣㈴㔴㕦㡢愳慦㕤㐹扤慢㐰㠴挸摢捥㥣扡晣敡㌳㥡㥥㍤㜸捡㤶㘹㐷㍦扢攱㠹敤㡦㠸㤱愸㤶捥㕣㡤㡤ㅤ㜱㘶㌳㡤㙥〱搱慥〱搹搱攱〹㈷㥦㙢愹㜸ㅤ㠸㄰挷摡摥戴㝣㥥㕤昷捦扥㌳㕡㙥㑣敤㝢攳昵愱愶ㄱ㠲㉢㍤改捤つ搸㌸㌴愸扢愵㌲捤改㘴㍣㤳㐸㈶っ㈳㥤㠹㘶㥣㤹㑢㍣搳㥣㠹㐷㌳愹㜴㉣ㄵ㌳㡣㐴㈶愹摦挸〶㙦〲搱㙥〶昱挲收㌹㉥㤲愵㤱㉢㠹㤱敢ㄶ敡晤〰㐴㠸愵戶愳捦㍤摤昱昶挸捦㕦㥢扤〵ぢ㤱愷收㍣㝡㠸攰㙡㔴㍡㝡ㅢ㌶〲て搱戴㜳㔸ㄸㄱ晤㜶㥡扣〳㐴扢ㄳ挴敢㡡愷㍢㈵㑡㐷㐵〲㐷挵㕤搴晢㈱㠸㄰昳㙤㔷摥㤹㜹晡昴㔳捥㝣㙦晥攵㑢扦㥦㝦㘹慦扢㈷㡢摤㔱㉤㕤戹ㅢㅢ〳扢㜲て㑤摥ぢ愲晤〸挴敢㡡愷㌳昹㐶㡢晢愸㜷㍦㠸㄰㌳㙤㔷捥㑥㑣㌸散搲挳扥㌱昷昶㘷敥㕢㜷㘴捤扥愷㡡㔱愸㤶慥㍣㠸㡤晦摤〳昴挷㜴攷㈱㄰敤㘱㄰敦㙥㜸㄰㜵㥦㈴㘳㑤晡㑦愸昷〸㠸㄰㉤昶㙥㝣㔴㌳攲㠶扢㑥摢㘵摡㑦㥥捣晣晢敥挹㕦扢㑥散㠱㙡戹ㅢ㍦挵挶づ㥣ぢㅥ愵捤挷㐰戴挷㐱扣扥㜸㈱㉤ㅤ㥦㍣ㄷ㍣㐱扤㈷㐱㠴挸搸扥㉣㍤愷敥㍢ぢ㥥㥦㌴攷摣㜷㡦㝣㘶昴慦摥㜹㐳散㠹㙡改换捦戱ㄱ散ぢㄶ㝥捥㠲㔱晦〵㙤㍥〵愲晤ㄲ愴㠲㉦扥㠵挴搳搴㝢〶㐴㠸㤸敤换㤸ㄷづㅢ扡昴昸换㘶㕤昳慢㉢慦晤昸戴㜸㘱攸㜳愸㍥摣㕥挸㑥敢挹慥挳愵㠱搲㌵㠷㔸㌳㘶㜸㍢㜲愱〵搷㔹㡡㠹㘲慡ㄸ㡤ㄶㄲ㤱㙣㍣㕢摢〰戳㍢扡慥攷㘹㝡㘸昱㠸昶慥㐲昷㍡戹搰ㅦ㍤㌵摢㙢㤶搶晤ㄳ散扡愹摤㙢扡ち扤㝢〶㔷㉥敥换昶㤹㝢昸敢㑡㐶捡搴ㄶ攳㌲㠸搹㉢摢摢摢慦戶㉣摢戱挶㥣戲扥摤慡摥换㔷㡤㡢㈰摤戹晥㙢㘷昴㤸㈷㍡戵㘵ㅥ㑤挱搵戹戵搲㜶搹㕥㕡㔵㤶㕦㘳㕡㔷㜶昷㥡㕤搲扤〹㥤ぢ摢昳慢捣㥥挵㈶慦敤㤹〵戹慢㈳㔹㘵㕦㠹㤹戰愰ぢ㍢㡡㙢㉢㠵戱㙥㙥㜱晡晡㍥戳慢㘰ㄶ攰敦㙡戳愷㙦挳㤲㙣慥挳摣捤㈳㘲戵㠹㡡㔱ㅥ昶㡣敥晣㥡摥搶敥慥扥㥥敥づ㙦捤㤴挲摡㉣慥晥ㄴ收㜵ㄷ㑣㕣扣愹攱愷㑡㔴つㅡ㈴㐴搵〱㐱㔷㔰㘸户户㔹〶挲ㄵ攲扤㄰昳摤扤摤慥㜹ㄱ昶づ㝢搱㘱戲㑦㔶㌷づ㘰㑣摡愵㤹愶晥〵㕤晢挴ぢ愱㤴ㅥ摦扦戴昴搱㠹摣晦慥㜰㜵昵慥昶摥㑦㕦㡢㉢㘴戳戲㕤㠵づ戳愷攲㘵㕣㐱㡦昴攷㐱㙡て挴搱摣㉦㝡㌵㤰㄰敢挵㠶摡㜵敤㠵扥㤵摡㑡戳㝤挵㑡捥挵㜱愹户慥㡥搰㤶㝤昴㕦㠳愵扦㐰昲㈲㐸㈸㔴愵晤㠶㐲㕡㐸晦慤㔵慥ㅤ㡢晦㜷晥摡㕢㌵戴㜴㜹慤て㤷㘴㝢㙢㍢㘷㜴昷昴づㅡㄴ戴㤷戳戲扤㉢晢搸㍤㉢㔷搲摥敦㐸㝥て㔲摢〸㌲攰愵扤㝡〸搵昰ち收戰捥㘹㘶㌱㡢㉢挶昲攸ㄶ搹摡㑥敢㔲攴㌴戳㌷慦昳㥡攵㙣ㅣ㉢敢㌵㙣攱攰ㅦ摡挹摥㙦慥敦㥢㤶敤换づ敥挴搵㑦㐴㐹㠷搰〴愹㘵㙤㔱㜳㤸攴㈹敤㤰㕤㠲㠵戰摣㜴㔹ㄹ㈲ㄹ㤶㈵ㅣ㌸㌸㕥慡〶搹戴昲㑥挰昷扤戱ㄳ㥡扦愳㉦㘸㜵㕦挵挴挵搵挲㑣戳㙢挹㠶搵㘶㉦挵敢戴㡡㔰晡て㉦ㅡ㕢㤰捦㉤敤㙢敦攸㙤㠶愷㌳㝢扡搷慣晥㥦戴㐳㕢晡㑢㈰敡㔳扢ㅦ㝡昱㡥敦ㄳ攰慡ㅡ扣㤶戱㘹㙢慢慡愳㌵㜲戴㔷㐰㉡㥣ㄱ扤ㄷ㔰戵㍦㐰㕡摥㍤攱晦晣攸慦㠲㠴㜴㕡搱㔹〹㤷扥挴㝦昲㘳搵搵㡥㐳㘱㘷慥つ搷㐲㝥㘸㈷戰㕣搲㘳捡慢摤㜵戲㠰戸っ敢㍣愲扢㘷㔵慥扢㝢ㄵ㝢摥㜰㔹敡㕤㘹㥡㝤扣㠲㍣挴扥㘲㉥慦㡣ぢ㌱㘸㤰攷敡慥敢㔲昳㍥戰慦扤づ㌲㙣㑡㐷挷ㄸ㘵戱㔷晢ㄳ㔸㠳㜰㉤㕢㝢〳ㅢ扢捦㕤摡㍡㘶㈹〶敡㥥㍥摣㐵攸摢㌰㘶㙤捣㘸㕥摦搱扢㕥㡣挶ㅥ昲㑡㙢昲㡤㍢㕦敤戸戲愹昵㡥〷摥昹慦㙦晣攴㌱㑤散㘹㔷㤴㕤づㅥて㝢つ昸改㙦㠱㠸㔱㄰攳昸㠳㙤敦㐷㝦〷㘵晤㕤㤲扦㠰㘰ㄴ搱㌹㡡㘰㄰㜹捦㉡㡡㈶晣捦㠱㐴㝦㥦攴㙦㈰㘲〲〸て㘳晤敦㈰敡㈳挲戰捦摥㈱㈳晣㈱搸摥〸㝢收㠲扥㙢捡㘵㐱晣〷搴㐳㍡㡤㤴〷㔸搶㠹㠹愸㘳㤰㜵㠲慡ㄳ㐶㥤㄰ちつㅥ〴㈲㔵㙢㔷㤴㕤慣㍥㄰㙡ㄲ愹捦愸㍦〸㘲挱㐸㝤挱㌶㠸愰捥㑥散㐲慡摡㉡㡡〸敡㈴㔲㠳挰搰㜹㡢㑦挴挰㤲㐸搵愲愴㍥㘲晢ㄷ㉥愴〶愳愶〲㔲扥㑢摥㘵㐸改㔰て改㌴㔲㡥㤴慣ㄳ㜱戴ㅢ㠴搴〷昰㈲㄰愹扦摢ㄵ㘵搷搲㤳戰搴㠰㥦扥ぢ㥡ㄳ敦㐳㉣ㄸ愹ㄱ昴㘶㈴挹㙥㈰㉥愴㜶户㡡㈲〵㈳ㄲ愹㔱ㄴ摡〳㐴㘴挰㤲㐸敤㠹㤲晡㠸㌷摤㐸敤㠵ㅡ㉦㔲㥥㌹扤㙦ㅥ㕤㠶搴㍥㔰て改㌴㔲㡥㤴慣ㄳ〷愱摤㈰愴㕥敥て愹㤷散㡡戲㉢晤㤳㘰愹〱㍦㝤㍣㥡ㄳ扦敢ㄷ愹〳攸捤〴㤲㠹㈰㉥愴㥡慤愲㌸ㄴ㐶㈴㔲〷㔲㈸〲㈲㕡挰㤲㐸㐵㔱㔲ㅦ昱慣ㅢ愹㌸㙡扣㐸㜹㡥㍥摦晤㠲㌲愴ㄲ㔰て改㌴㔲㡥㤴慣ㄳ㔳搰㙥㄰㔲㡦昷㠷搴㘳㜶㐵搹㡤㠸㘹戰搴㠰㥦㝥㈸㥡ㄳ㍦敤ㄷ愹ㄶ㝡㌳㠵㘴㉡㠸ぢ愹㘹㔶㔱㑣㠷ㄱ㠹搴㜴ち捤〰ㄱ扣昹㈰㤱㥡㠹㤲晡㠸晢摤㐸捤㐶㡤ㄷ㈹㑦㥦昲㕤敦㉥㐳㙡づ搴㐳㍡㡤㤴㈳㈵敢挴㉣戴ㅢ㠴搴ㅤ晤㈱㜵扢㕤㔱㜶㥢㘴づ㉣㌵攰愷㉦㐱㜳攲搶㝥㤱㕡㐶㙦㡥㈰㌹ㄲ挴㠵搴搱㔶㔱捣㠵ㄱ㠹搴㌱ㄴ㍡ㄶ㐴捣〷㑢㈲㜵ㅣ㑡敡㈳慥㜵㈳搵㠶ㅡ㉦㔲㥥㍥攵扢搷㔲㠶㔴ㄶ敡㈱㥤㐶捡㤱㤲㜵㘲〱摡つ㐲敡戲晥㤰扡搴慥㈸扢㠹戳〸㤶ㅡ昰搳㑦㐰㜳攲㤲㝥㤱敡愰㌷㥤㈴㕤㈰㉥愴㔶㕢㐵戱ㄸ㐶㈴㔲㈷㔲愸〷㐴㉣〵㑢㈲搵㡢㤲晡㠸㑤㙥愴搶愰愶〲㔲扥㕢㐱㘵㐸慤㠳㝡㐸愷㤱㜲愴㘴㥤㔸㠶㜶㠳㤰㍡愳㍦愴㑥户㉢捡敥㌱ㅤ〵㑢つ昸改ㅢ搱㥣㌸慤㕦愴捥愰㌷㘷㤲㥣〵攲㐲敡ㅢ㈸㙡摦㈴戱搶㠹愱㉡㜱㌴散㐹搰扥㐵昹㜳㐰挴戱㘰㐹搰捥㐵㐹㝤挴ㅡ㌷㘸㥢㔰攳〵㙤㤶晢ㄶ换㐰〷攲昹㔰て改㌴㔲づ㥡慣ㄳ挷愱摤㈰搰㔶昵〷摡〹㜶㐵搹ㅤ慤攵戰搴㠰㥦㝥㈹㥡ㄳ㉢晢〵敤㜲㝡㜳〵挹㤵㈰㉥搰扥㙦ㄵ㐵ㄶ㐶㈴㔲㔷㔳㘸㌳㠸挸㠳㈵㤱摡㠲㤲晡㠸㌶㌷㔲搷愲挶㡢㤴昷㐰㉣㕤〷攷㙤戱戲敥㜵㍤搴㐳㍡㡤昴㔳㈷ち㘸㌷〸愹愵晤㈱戵挴慥㈸扢摦挶㍢㘸つ昸改户愳㌹戱愸㕦愴敥愴㌷㜷㤱晣㄰挴㠵搴摤㔶㔱慣㠴ㄱ㠹搴㍤ㄴ扡ㄷ㐴㥣〰㤶㐴敡㐷㈸愹㡦㤸敤㐶敡㝥搴㜸慦㡢㝢〶㜷晦㙤扢㌲愸ㅥ㠴㝥㐸愷㤵㜲愸㘴㥤㔸㠵㠶㠳愰㥡摣ㅦ㔴㠷摡ㄵ㘵昷〳扢㘰愹〱㍦晤㌱㌴㈷づ改ㄷ慡㈷攸捤㤳㈴㍦〳㜱㐱昵ぢ慢㈸扡㘱㐴㐲昵ㄴ㠵㝥〹㈲㑥〴㑢㐲昵㌴㑡敡㈳攲㙥愸㥥㐵㑤㠵㑥攵扢愵㔸㠶搴昳㔰て改㌴㔲㡥㤴慣ㄳ㍤㘸㌷〸愹愶晥㤰ㅡ㙦㔷㤴摤慢㕣〳㑢つ昸改㉦愱㌹戱㕦扦㐸扤㈲扤㈱㜹ㄵ挴㠵搴㙢㔶㔱慣㠵ㄱ㠹搴㌶ち扤づ㈲搶㠳㈵㤱晡ㄳ㑡敡㈳昶㜲㈳昵㈶㙡㉡㈰攵扢攳㔹㠶搴㕢㔰て改㌴㔲㡥㤴慣ㄳㅢ搰㙥㄰㔲扢昶㠷搴㉥㜶㐵搹慤搴㤳㘱愹〱㍦晤敦㘸㑥㠴晢㐵敡㐳㝡昳摦㈴晦〰㜱㈱昵㑦慢㈸㑥㠱ㄱ㠹搴挷ㄴ晡ㄷ㠸㌸つ㉣㠹搴扦㔱㔲ㅦ㌱搸㡤搴㜶搴㜸㤱昲ㅣ㝥㠶昷ㅡ㝣ㄹ㔲㥦㐱㍤愴搳㐸㌹㔲戲㑥㙣㐴扢㐱㐸㝤晥㜹㍦㉢㥢捦散㡡戲ㅢ扤㘷挲㔲〳㝥㝡㙤㌵昶㙤㍢挴㠲㔷㌶㠳㔱慤搷㤱㌰〱搳㠵搴㄰慢㈸捥㠲㤱戱㌴㌴㤴㐲挳㐰〴敦敥㑡愴㠶愳愴㍥攲㐳戴攱慣㤶㤹挰㔹〹㈹敦敤攲㌲愴㜶㠱㝡㐸愷㤱㜲愴㘴㥤攰捤攵㈰愴摥敥て愹户散㡡戲晢搰攷挲㤲㐴㙡㑦㌴㈷摥散ㄷ愹扤攸捤摥㈴晢㠰戸㤰㙡戰㡡攲摢㌰㌴ㄶ㍦㝤㉣㠵昶〵ㄱ扣昵㉣㤱㙡㐴㐹㝤挴㉢㙥愴昶㐳㑤㈵愴㑡㜷敤っ摣戵㉢㐳㙡㍣搴㐳㍡㡤昴㔳㈷捥㐷扢㐱㐸晤慡㍦愴㥥户㉢捡㙥㤲㕦〸㑢ㄲ愹㈸㥡ㄳ捦昶㡢㔴㥣摥ㄸ㈴〹㄰ㄷ㔲㈹ㄴ戵㌴㠹㌳户扡〸㌶挷攲愷㘷挰搶て〲ㄱㄷ愳㈸㐱㍢ㄸ㈵昵ㄱ㡦扢㐱㥢㠴ㅡ㉦㘸㥥戹㤵敦捥㜹ㄹ㘸㤳愱ㅥ搲㘹愴ㅣ㌴㔹㈷㉥㐱扢㐱愰㍤搸ㅦ㘸て搸ㄵ㘵户攴㉦㠳㈵〹摡㉣㌴㈷敥敢ㄷ戴挳攸捤ㅣ㤲戹㈰㉥搰收㕢㐵㜱㌹っ㡤挵㑦㕦㐰愱㠵㈰攲㑡ㄴ㈵㔲㠷愳愴㍥攲づ㌷㔲㡢㔱攳㐵捡㌳㘴昹㙥敢㤷㈱戵ㄴ敡㈱㥤㐶捡㤱㤲㜵攲㉡戴ㅢ㠴搴昵晤㈱㜵㥤㕤㔱㤶㉦戰ㄹ㤶㈴㔲挷愳㌹㜱㑤扦㐸㉤愷㌷㔹㤲ㅣ㠸ぢ愹㠲㔵ㄴ㕢㘰㘸㉣㝥扡㐹愱㈲㠸戸ㄶ㐵㠹搴ち㤴搴㐷㕣收㐶慡ㅤ㌵㍢㍡户㐲捥㐱ㄹ㔴慢愰ㅦ搲㘹愵㥦㍡㜱ㅤㅡづ㠲敡晣晥愰㍡捦慥㈸㑢㘶㘰晥㠱㠴慡て捤㠹㙦昷ぢ搵㕡㝡戳㡥㘴㍤㠸ぢ慡慦㕢㐵挱ㅣ㠶戱昸改㈷㔱攸㘴㄰挱ㅣ〵〹搵㈹㈸愹㡦㌸挳つ搵㘹愸愹搰愹㝣㐹て㘵㐸㥤づ昵㤰㑥㈳攵㐸挹㍡昱〳戴ㅢ㠴搴晡晥㤰㕡㘷㔷㤴㘵㔳㌰㍤㐲㈲㜵㉥㥡ㄳ㙢晡㐵㙡ㄳ扤㌹㡦攴㝣㄰ㄷ㔲ㄷ㔸㐵㜱〷っ㡤挵㑦扦㤰㐲ㄷ㠱〸愶㔰㐸愴扥㡢㤲晡㠸づ㌷㔲㤷愰挶㡢㤴㘷㘹攳换挹㈸㐳敡㔲愸㠷㜴ㅡ㈹㐷㑡搶㠹ㅦ愲摤㈰愴㜲晤㈱㤵戵㉢捡㤲㍤㤸扤㈱㤱摡㠲收㐴㕢扦㐸㕤㑢㙦慥㈳戹ㅥ挴㠵搴㡤㔶㔱摣ぢ㐳㘳昱搳㙦愲搰捤㈰㠲ㄹㅥㄲ愹㕢㔰㔲ㅦ戱捣㡤搴慤愸愹㠰㤴㉦㘵愴っ愹摢愱ㅥ搲㘹愴ㅣ㈹㔹㈷㤸㘰ㄲ㠴搴摣晥㤰㥡㘳㔷㤴攵愲晣ㄸ㤶㈴㔲㍦㐲㜳㘲㜶扦㐸摤㑦㙦ㅥ㈰㜹㄰挴㠵搴㐳攴昱㍣㠸㡢ぢて挱搸㔸晣昴㥦㤰昹〸㠸昸〹㡡ㄲ慤慤㈸愹㡦㤸散㐶敢㔱搴㜸搱昲㥣〰㝤㤹㈹㘵㘸㍤づ昵㤰㑥㈳攵㘸挹㍡昱〸摡つ㐲㉢搱ㅦ㕡㠶㕤㔱㤶昲昲㈸㉣㐹戴㥥㐱㜳㈲搶㉦㕡捦搱㥢攷㐹㝥〵攲㐲敢〵慢㈸ㅥ㠳愱戱昸改㉦㔲攸㌷㈰攲〹ㄴ㈵㔲扦㐵㐹㝤㐴㤳ㅢ愹摦愳挶㡢㤴攷〸ㅣ㘸捥晥㌲搴㐳㍡㡤㤴㈳㈵敢〴戳㙣㠲㤰摡愷㍦愴昶戶㉢捡ㄲ㜲㤸㘰㈳㤱㝡〳捤㠹搱晤㈲昵㘷㝡昳ㄶ挹摢㈰㉥愴摥戵㡡攲㈹ㄸㅡ㡢㥦晥ㄷち晤ㄵ㐴㌰〹㐷㈲昵ㅥ㑡敡㈳㜶㜵㈳昵㌷搴㔴㐰㙡愰扢ㄱㅦ㐰㍤愴搳㐸㌹㔲戲㑥㌰〷㈸〸㈹扤㍦愴敡散ち㝦扡㔰㉤搳て㜶㈲捤㘳〸挴昵攲戲㜶㜳ㅤ敦㑢て㉦攲㡦㠰㕡搷昴昶㜵换㥢攸挳㡡搳扡攷㜷昷㑤㙢敦㕤摤㤱摤戰㙢搱摥㌸㘲愵搹㠵ㄴ㤷ㅥ㘴扡昸㜸摤慢㔷㥢〵扤戸戸㝢㑤㑦摥㥣㍤敤晦㐲ち㡣っ㈸㙥搶ち㔱㔵㉤昰昹捦戲㍡慡愰㠹敥㠴㑦㔵敤慦㘱搲㝦㜳ㅥ昷收敤㍦㕡戳ㄲ㘹㘴敥㑢ㄸ㠲昵㈵㐴㤷戴昷㜵㤸㐳㡡㌲㠹㐵㙥搷ㄵ㠱㈲昲㠶ち㠳㡢㑢㔶攲㔶昴戴㘱挵㤹㍤敤㠵㡥昶㉥㤳挱ㄸ㘱㠹捥㌵㔷㈰㐷㘸㘱㜷㙦㍢晦敡㙢㔸㜱㐹㑦戶慢㜷㌵搳ㅤ昲ㅢ㜶昱㤴㘴㕥㐴㙤㜱㙡㝢㔷㉦㥡㤱㔱攴㜶㝤㜱昱捡敥㜵昸挳挳㌵㥤㕤㌳戳慢㝢晦㑦㐴㐵挸戸㤰挸搰㠸㙡㔱㕤㉤敡慡敢晥搳昸㘸㥦攰攸摡搵捡㕤ㅤ㠳㝥摡搷搳㥥㕢㐳挰㘴㍢㌱搰ㅡㄲㄹ挳慡摡ㄷ戰攵㑦㙣㜰㠵搰㤷㤵㐴㕦㍤㝦㔸ㄷ㤸㈰攳晣㌵攷㕥㄰搷户挳㥤愱㥦㠲捣㥡戹㜴㜶㈹㕦敦晦攳㑦㈳㙢㤹昹戳挳挹㔱㈳㈱㍣摣敡㐰㑣㤸㘲㝦挲㜱㠹㝥挰㤲扦㔳㠶㡡㔲㠶晤㜳㜸㘹㜳〶昲㙢㠶ㄶ攷㘶㜳㘶〷搲㠲㍡戳㝤挳慤〲昳戳昰〷㜴扤㜶㕤㙢㜷㘷㘷㤶ㅤ㡥㝦〶戸㌸㥦敤㌰敢㡡㔳搶昴㜵捦㙢敦搲㡢㈰戲㔷摡慣散㝡戰戲敢慤〴㥥攲㈲愶ぢ捡㙤摡敡㕥㤱敤㘹敦㕢搹搹㥥慦㘳㠱㈹㝤晦㈷㝡㉡捥㄰㌵〰㔳㝤搴㐸攲捦〸戲昲㜲㄰散㘶㉣攰〹ㅤ㠳㡦晥㕣㉤㌴晣ㄳ晦㘱㌶ㄹ挶ㅤ㤹愳愱㝦づ㙢扣㕥㈵〷㈲改换〷㕦摡挷搰〷愷㘱㐳づ㑤㠲挹㘰攴敡㕦㐰㤴ㅢ晣搵㌰ㅦ慢㘲慡搱㘰〸㠴收㜶㘷ぢ㌳戲㜹晣㈹敦㘰晢て㜹敢㄰㕡づ㌴㍤㘱㈶㝦戵㈲㥦㄰㜹㡡㙢摢ぢ㘶㑦ㅤㄹ㡢昱㠷捡㌵㑣ㅢ搳慣ㄸ昲㔰慥慡慤ㅤ㔲ㄷ搴搶㙣㘵慢搱㑥㤴㜱晦㈱昴散㌲晢敦ㅤ㥥㥥㍣㠸㕥㠵攴〹敡㑢散㡥捥㡣㕣挱戴㌲敥㡦㑦㐰愰㑥慦〶愹㝤〹㤵晥搸㜸昳戰㤰慤愵㐳愸㐶晥㈹㉣㌳挴敡㤰㑤㈵㔳换㙡攵㡥っ㜱愵㠴㘹㔶㌶㔸㥤晡晢㕡㙤㌱㝡戹㔹〸㔹愳㉢㔳捦㜰㕥愸慡慥慥㐱愸㌵㝦㍡㙤㔹戳㌰搶戹搸㤴戹㘲㠲昹㔱ㅡ〰慢㡡昰㘰㠱晤㌶捦摦ㅣ㜹㉦㐵㤴㙥昳昰㡦㑣㝦〳㔵㘴慥㌰㍤㐵㝥㐲㈱㕤晥〱㜱㐸扣㡡戲㐲㠷㥤搶㠶㑦㈳㍡㠳㐱〴ㄳ㠴㌸㐳㜰㥤捦〴戳㠲㜸㑥慢搲敡㈰戲愳㘳愸㜸ㄷㅡㅣ㐷㜵晥㈱扡昸ぢ戶㌸㐰㌹ㅤ㜶〸戸〳㜷㔸㈶ㅥ挹づ㍢㤴㐶散㠲㘰昶㤱摡つ昰搵㙥っ挳戶㍥㥣㠲㝦ぢㄶ愸愷㐰㤸〲㑣㔶㘲㑦搰扥㠲㔲㌰挲㥥戹慥㉦㐷㈹〰攱㕤㘱愸㉡㈴晥攱㙡搹㠵昰〸戶㍣㤲㉤㝦〶〱㍦挲捣㈶㤲〸敢㐴㔸㝥㝣㘷㈴挱㘰㑡㌴扦㑡㈳㠴挲㠳收㈸㜰〷㐶戳ㅡ㙡ㄲ捤㍤愴ㄱ慢㈰㤸愱ㄴ㠰收㥥㤰搱㐷㔳戰㈶㔸㘰㉦ち散㑤〱㈶㌴㐹㌴昷㐱㘹〷搰昴攵㌱〵愰搹〰㐳㐰㔳㜷戵散㐲㜳㉣㕢摥㤷㉤㌳昹挸㡦㈶㌳㡥㉣㌴㜹捥㤷ㅦ㍦㥡㈳㈱㈲搱ㅣ㐷㈳㑣㑣昲愰戹㍦戸〳愳戹㍢搴昰㐵㕥て㡤㘰㐳晥㤸挵ㄴ㠰㘶ㄳ㘴昴〳㈸戸㐷戰挰〴ち㑣愴〰㤳㥥㈴㥡㕦㐳㈹ㄸ㑤捦搱敦㕢㕤〴愰㜹㈰っ〱捤㝤㕣㉤扢搰㡣戰攵㈸㕢㘶㠲㤲ㅦ㑤㘶㈵つ搰㌷㤹戳㈴搱㡣搳挸㐴㤴㍣㘸㈶挰ㅤㄸ捤㘶愸攱㕢愵㈷㘹㐴愱挹㑣愷〰㌴㔳㤰搱搳ㄴ㡣〴ぢ㘴㈸㜰㄰〵㤸ㄸ㈵搱㍣ㄸ愵㘰㌴㍤㐷扡㉦ㅦ㉡〰捤㐹㌰〴㌴ㄳ慥㤶㕤㘸ㅥ捡㤶㜹㙥ㄲ㑣㘲昲愳搹〲摥〰㝤㜳ち㐴㈴㥡㔳㘸㘴㉡㑡ㅥ㌴㕢挱ㅤㄸ捤㘹㔰挳户㑡㥦㐶㈳ち㑤㘶㐳〵愰㌹ㅤ㌲晡っち捥〸ㄶ㤸㐹㠱㔹ㄴ㘰昲㤴㐴㜳㌶㑡挱㘸㝡晡愶㉦㔵㈳〰捤㌹㌰〴㌴㤹㈰愵㕣㜳愱㌹㤷㉤捦㘳换㑣㜴昲愳挹散愶〱晡收ㄱ㄰㤱㘸㉥愰㤱㈳㔱昲愰㜹㌸戸〳愳㜹㌴搴昰慤搲ㄷ搱㠸㐲㤳ㄹ㔳捡㘵昰搵㔹㘸㌱戶昵㈵ㄴ㘴㌶㔵㠰挰㔲ち㉣愳〰ㄳ慣㈴㥡㐷愰ㄴ㡣愶愷㙦晡昲慡〲搰㍣ち㠶㠰㘶搶搵戲ぢ捤愳搹昲㌱㙣㤹挹㔰㝥㌴㍢挰㤳㘸㙡挷㐲㘴㠷捦昳捣㤹㤲〸ㅦ㐷挳㕤㈸㜹㄰㙥〳㜷㘰㠴㔷㐳つ摦㉡㝤㌹㡤㈸㠴㤹㘹ㄵ〰㘰ㄶ㌲㝡㡥㠲捣挲ち㄰挸㔳愰㐰〱㈶㘶㐹㠴㑤㤴㜶〰㘱㕦㍥㔶〰挲㉢㘰〸〸㌳昹㑡戵散㐲㜸㈵㕢㙥㘷换ㅢ㈱攰㐷昸っ昰㉣㠴㑦㠰挸㙥㔸挵㜴挹㘷㡤っ戸㈰ㄵ㑣户㤲㈰慦愲敤戳㔰昲㠰摣〹敥挰㈰㝦〳㙡昸㈲挳㡤㐶ㄴ挸捣捣㔲㝢㐲愶㍤㈷散㠶㡣扥㥡㠲捣摡ち㄰㌸㤱〲㍤ㄴ㘰㈲㤷〴戹ㄷ愵㘰㤰㍤㤷㔸〷ㅥㄴ搶挰㄰㐰㍥摦搵戲ぢ攴戵㙣㜹ㅤ㕢㘶搲㤵ㅦ㘴㘶㕡つ㌰㈸㕣〱ㄱ㠹收〶ㅡ㘱㐲㤶〷捤㤳挰ㅤㄸ㑤㈶㙥攱㡢㕢㍦㌴愲搰㘴昶㤶〲ぢ㝣㠵收㈹搸搶㑦愵攰收㘰㠱搳㈸戰㤱〲㕢㈰㈰搱㍣ㅤ愵㘰㌴扤㠳㐲㘹昲捦ㅣ慦㠰㉥㝢㈶っ〱捤敢㕤㉤扢搰㍣㡢㉤㥦捤㤶㤹㤸攵㐷㤳搹㔸㔶㤷晤〶㐴㜶㜸㔰戸ぢ㙡ㄲ攱㙦搲㌰ㄳ戹㍣〸㥦〳敥挰〸㌳攱ぢ摦㉡晤㕣ㅡ㔱〸㌳敢㉢〰攱㙦㐳㐶摦㐴㐱㘶㠴〵〸㥣㐷㠱昳㈹挰㈴㌱㠹昰㜷㔰㡡づ扣扣昲攷㠶〵㐰㝣㈱㉣〱攲〷㕤㑤扢㈰扥㠸㑤㝦㤷㑤㌳愱换て㌱戳戸〶攸戰㑦㐲㐴挲㜹〹㡤㌰搹换〳攷愵攰づっ㈷㤳挲昰慤搲㉦愳ㄱ〵㈷㌳挳〲搰扡ㅣ㌲晡ㄵㄴ㘴搶㔸㠰挰㤵ㄴ戸㡡〲㑣㈴㤳㜰㝥ㅦ愵ㅤ攸戰扥晣戱〰㌴㌷挳㄰搰㘴戲㤸㙡搹㠵收ㄶ戶㝣つ㕢㘶搲㤷ㅦ㑤㘶㝡㔹㘸昲㉣㈶㍦㌱㔰搷搵㍤昱〷㠸㐸㌴慦愳ㄱ㈶㠴㜹搰扣〱摣㠱搱㝣つ㙡昸㔶改㌷搲〸㌶攴㙦ㅢ愸㜲㤹捤摢㠳改㑤搸搶㙦愶攰敢挱〲户㔰攰〷ㄴ㘰戲㤹㐴昳㔶㤴㜶〰㑤㕦㡥㔹〰㥡户挳㄰搰㘴㐲㤹㜲捤㠵收ㅤ㙣昹㑥戶捣挴㌰㍦㥡捣〶戳搰散㜷㉤挵㕣㌱㠹收て㘹㠴㐹㘳ㅥ㌴敦〶㜷㘰㌴㤹㕣㠶㙦㤵㝥て㡤㈸㌴㤹㘱愶㕣〶㕦愱㜹㉦戶昵ㅦ㔱㤰搹㘷〱〲昷㔱攰㝥ち㌰㈱㑤愲昹〰㑡挱㘸㝡收慢扥㝢㕡〱㘸晥ㄸ㠶㠰㈶㤳捥㔴换㉥㌴ㅦ㘲换て戳㘵敥戳ㅦ㑤㘶㡣つ㠰㈶昳挹㈴㥡㡦搰㠸㡥㤲〷捤㥦㠲㍢㌰㥡㐳愰〶晦慡昴㐷㘹㐴愱挹㉣㌴攵㌲昸ち捤挷戰慤㍦㑥挱㘱挱〲㑦㔰攰㐹ちっ㠷㠰㐴昳㘷㈸敤〸㥡摥㕣戵〰㌴㝦〱㐳㐰㤳㠹㘹捡㌵ㄷ㥡㑦戱攵㕦戲攵㍤㈱攰㐷㜳㉦昰〶㐰㤳㌹㘷ㄲ捤㘷㘸㘴ㅦ㤴㍣㘸㍥〷敥挰㘸㌶㐰㑤愲昹㍣㡤㈸㌴挷㠲慢㕣〶㕦愱昹㉢㙣敢扦愶㈰戳搸〲〴㕥愰挰㡢ㄴ㘸㠴㠰㐴昳㌷㈸敤〸㥡摥㝣戶〰㌴㝦〷㐳㐰㤳㠹㙤慡㘵ㄷ㥡扦㘷换㉦戱㘵㈶愱昹搱㡣㠳㈷搱搴㕥㠶挸捥捣㑤㤹慥㈶㐱㝥㠵戶ㄳ㈸㜹㐰㝥ㄵ摣㠱㐱㘶㝥㥢〴昹㡦㌴愲㐰捥㠰慢昶㠴㑣㝢㌸㝤つ㌲晡㌶ちㅥㄴ㉣昰㍡〵晥㐴㠱㠳㈱㈰㐱㝥〳愵㘰㤰㍤㜳㔳㕦晥㕢〰挸㝦㠶㈱㠰㍣搹搵戲ぢ攴户搸昲摢㙣㤹㐹㙢㝥㤰㤹愹㌶㐰㤷㥤〳ㄱ㠹收扢㌴挲㠴㌶て㥡㝦〵㜷㘰㌴攷㐳㑤愲昹ㅥ㡤㈸㌴㤹晤愶搰〴㕦愱昹㍥戶昵扦㔱㜰㘱戰挰摦㈹昰〱〵㤸㉣㈷搱晣㄰愵㘰㌴㍤挳愹㉦㐷㉥〰捤㝦挰㄰搰㕣敡㙡搹㠵收㐷㙣昹㥦㙣㤹㠹㙤㝥㌴㤹捤㘶愱挹戹愹晣挴㐰摤愷晡㉣㐴㈴㥡晦愲㤱ㅣ㑡ㅥ㌴㍦〱㜷㘰㌴ぢ㔰㤳㘸㙥愷ㄱ戴㈰㝦㈶戸〱㘸㝥ちㄹ晤㌳ち㌲㝢㉥㐰攰㜳ち㝣㐱〱㈶搴㐹㌴扦㐴㘹㘷攷愱挸愳ぢ㠰㔳摥㡡ち㠹㔵慥愶㕤㜰攲㌶㐴㤵㍥〸㐴㌰昹捤て㈷㌳摥〶攸㥣捣㠷㤳㜰搶搲挸㝡㤴㍣㜰づ〶㜷㘰㌸扦づ㌵〹㘷ㅤ㡤㈸㌸㑦〲㌷〰㉤㍥挰㔶て㔱㤰ㄹ㜶〱〲㐳㈸㌰㤴〲㑣扡㤳㜰づ㐳㘹〷㍡愷㉦搷㉥〰捤㝡ㄸ㐲攷㍣摤搵戲攴㔸㌷㥤挲搸搶扦〲㈲㤸㈰攷㐷㤳㔹㜱ㄶ㥡㜵㠸慥晣昸㍢攷㜹㄰㤱㘸敥㑡㈳攷愳攴㐱㜳㈴戸〳愳㜹〱搴㈴㥡扢搱〸摡㤱㍦㘶摡〵㠰昵㔵挸攸扢㔳㤰㔹㜸〱〲愳㈸戰〷〵㤸㤸㈷搱摣ㄳ愵㘰㌴㍤换㔰㕦㍥㕥〰㥡㝢挱㄰搰㘴昲㥤㙡㔹㜲㉣㌴昷挶戶扥て㠸㘰ㄲ㥤ㅦ捤㙢挱ㅢ〰㑤收搵㐹㌴ㅢ㘸攴㝡㤴㍣㘸敥ぢ敥挰㘸㌲ㄱ㑦愲搹㐸㈳ち㑤㘶攳㈹㤷ㄹ㑣晢㌴㌴づ㌲晡㝥ㄴ㘴愶㕥㠰挰晥ㄴㄸ㑦〱㈶敦㐹㌴㥢㔰摡〱㌴㝤㌹㝢〱㘸㑥㠰㈱愰挹〴㍤搵戲攴㔸㘸㑥挴戶晥㌵㄰挱㐴㍢㍦㥡昷㠳㘷愱挹㜳扤晣昸晢收〳㄰㤱㘸ㅥ㐸㈳て愲攴㐱㌳ち敥挰㘸㌲㔹㑦愲ㄹ愳ㄱ戴㈳㝦捣搶㔳㉥㤳㘱愳ㄹ㠷㡣㙥㔰㤰㤹㝣〱〲〹ち㈴㈹挰攴㍥㠹㘶ち愵㘰㌴㍤㈷㜵㕦㑥㕦〰㥡ㄹㄸ〲㥡㑣攰㔳㉤㑢㡥㠵收㐱搸搶て〶ㄱ㑣挴昳愳挹散扢〱晡收昳㄰㤱㘸㑥愲ㄱ㈶改㜹搰㥣っ敥挰㘸㌲㤹㑦愲搹㐲㈳ち㑤㘶昴㈹㤷㕤㝤㜳ち㘴昴愹ㄴ㘴戶㕦㠰㐰㉢〵愶㔱㠰〹㠰ㄲ捤改㈸〵愳改㌹搲〷㕥㈳捤㠴㈱愰昹戲慢㘵挹戱搰㥣㠵㙤㝤㌶㠸㘰戲㥥ㅦ捤㍦㠳㘷愱搹敦晡㥤昹㝢ㄲ捤㌹㌴挲㐴㍥て㥡昳挰ㅤㄸ㑤㈶晣㐹㌴攷搳㠸㐲㤳㔹㝦〱㘰㉤㠰㡣扥㤰㠲捣〸っ㄰㌸㥣〲㡢㈸挰㈴㐱㠹收㘲㤴㜶〰捤㠱敦摥㉤㠵㈱愰挹㐴㐰搵戲攴㔸㘸㉥挳戶㝥〴㠸搸づ〱戹㐷㐷戲㘴敦㔱㉤ㄳ㐳晣昹づ㘵戹㈸搲㕥㤱㔹㈹㡢晢㌶㜴㈰ㄳ㠸㥢捣㝦戰戶㤸挹ㄱ㤲㍣㘴㘵㜴昷攰㝥㜰㡤晦攱㐵㡥敥㜳㘸㜸挸〸摦㠳愱愴ㅡ㙢㤸昴㔲㝢搳愷攵て㍦㜲昴改㜸改㈹㌱搴攱㐷㍢ㅡ㉥㡥㤸搷㥥敦改敥敤㉥昶㡤㔹㡣ㅣ户㌱㝣搰㔶㤱㈰搷摥〰㡢㠱㙤㜲挷㙡扡昸挰昲戵㝣昰㑣㘸㔵㔷昷扡㉥改㑤㙤㉦㥦㌷㈶昱ㅡ㍣㤸捤㠴搸づ㍦晢〲扣㌰ㄳ㘴愸慣ㅦぢ㍡㙣㔰㤸ㄹ㈶㍣扣戴攳㔰ㅥ搷㍡戵㜵㔱㕢㍣㥤㑣㘵㡤㐸㌴㤵挹挷㡤㘲㈱㤷㌶㜲ㄱ戳㘰ㄴ㈳搱㘲摣㌰㡤㠴㜶扣㈳ㅡ㉢㥡挵㜴㍡㤷㠸㈴㤲㐹㈳㤷㡤㐲㌶㥥㡤㐴㌳搹㕣㈱㥤㈸㈴ち㕡㥢㈳㥡㉥挴㡤㔸㌶㡥㠷㈹愶㜳㐶搴㡣㘵捣㔴㈱ㄵ挹㐴昳㜸㥣㙦㈶㘷挴挳㜴㠳㥥攸换愱愳㘷㐹㜲㈰㘱愱昸㜹戲ち㈴㈶昹搵㡡敦㤵慦慤〵㝦㐷㌳㔲㘰〷戳㘷㤱ㄷ〵㘱搶っㅥ㉣挶昹㥥挱㔵㤶挹攲㍣挴㐸搳㤸挸㔲㝢㈹〲戴㘳㑡摥昸㔳㔹敥散〹摣㥦㔵㈰愱戰㘶敦㤰搶㠱攲㔷㕡愷戶㜹ㅦ㔴慦㜵㠲㍤ㄴ㙣㤹慣㠳㈷攰昷㙡㕤攰っ〷挷㤵户ㄷㅥ慣㘰改㐶愵㍥㤶㠰㌶㜰㉦㜵昰㘵慦攸〱㥦ㅢ昲㌷〴㕣ㅥ㐹攲㍣散〸晢㉦㉡慡戴㍥㠸昴摢㈹挵户㈱挶㡥改敤㔸㐳㘱〹㙡㜸㘴㉥㈸㍡搶㌰摢て㙤ㅤ捡㔶挷捡ㄵㄲ挹戸㤹㉦㈶㔲㠹㤸㔱㌴愲戹㥣ㄱ㉢攰㥢㑦㤹昹㝣㍡ㄱ搷搶㍢愲改㜸㈴ㄶ㌵戲改㘸㈲ㅦ㌳㈲㔹㌳㥤捣㈴愲㠹㘲㌶㡢慥㤹㡥ㄷち摡〶㐷㌴㘶挴搳戰ㄸ挹ㄶ㡣㠴㤱㠹ㄶ戳㠵㔸㉣㤶㐸㈵㡢㘹㙣ㄹ㠹㐸㜸戸敤㠹晥㜵攸攸㈷㤱㥣っㄲ慥㔷晣㔳挸㍡㤵攴㌴昲挳㡡敦㤵ㄷ扢㠲捦捥㈵㑥挱捥㌳昰搸挶戳〲愸㜷㌶㐸㈸㍣㐲㈹㌲㠰㍡挳愵㌳㐲攱㤱㡡㝦づ㔹㑤搴ㅡて㈲扥㑡㘳㉣㙤〲摦〹挹㈸㜰㘵㐸㝡搱㠴ち㠹捥㤰㜰㐸㄰㈷㠲㕢㡥晥ㅥ㔰愲㠴㝥〱㈸搰摦搳㙥㔲扢㄰㘵ぢ㝤ㅣ㘷挵㔸㍥㤱㑢挵㔳㜱㈳㘱挶戳ㄹㅣ戱戱㘸㈲㘳㥡搹㤴㔹㑣㘸ㄷ㌹愲㔹㈳ㄵ挱昱㙣㘴昲㠵愲㤱㌵戳ㄹ挰ぢ㔰㔳㤱㔸㉡㤷㉢ㄴ攲摡㜷ㅤ搱㝣㌱㡦㜷〸ㄸㄱ㈳㤱㡤ㅡ挹㐲㌱㤷㑡㈳っ㠵㐴摥㑣挶ち〵㌳ㅥㅥ㙤㝢愲㕦っㅤ晤ㄲ㤲敦㠱㠴昷㔲㝣ㅦ晡㝢㉢扥㈳㉡㌵㐵〳昸ㄲ晤扣ㅢ晤慢㘹㙦㌳㐸㈸㍣㔶㈹晡搰摦㔷昱慦愳㙣㠴㈰ㅤ〸㈲挶㠱㉦搱扦ㄱ㝣〷晤晤挱㤵攸ㅦ攵㐶㥦愳戴㐴晦㠸㐰昴挷㐳㠹ㄲ晡て㐰㠱㝥㤳摤愴㜶㉢捡ㄶ晡㠶㤹〱㈰㐵搳㠸愰敦ㅢ愹〴〶捡㐲㌲ㄷ㑤㈶搲搱㜴搴㑣㐴戵摢ㅣ搱㐴ㄴ㑦慣㉣㘶昳㠵㐲㌱㙡㤸㤱㔸㈶㥦㠸㈵㜳㐵㌰攳昹㐲㌲㘵㙡户㍢愲改㐴㍥㘵ㄸ昱㐸㉡㤲㉢ㅡ㌹㐴㌸㘲㈴㡢㈹㌳㥥挹ㄴ㔲㤹㙣㈶ㅡ㍥挰昶㐴扦〳㍡晡㥤㈴㜷㠱㠴㈷㈸扥㙦㔰㥤愸昸㔲㔴㉡㔱㕥ㅣ〸扥㐴㝦戶ㅢ晤晢㘹敦〱㤰㔰㌸愲ㄴ㝤攸㐷ㄵ晦㘱捡愶〸ㄲ㥦戰㈴攲攰㑢昴户搲㍣㌹晣㈵挰㤵攸㑦㜶愳敦昴晤㐹㠱攸㌳戱〶㐶㜰戱ㄷㄴ攸愷散㈶戵㈷㔰戶搰捦ㄷ昲㐹㡥㈴㠰㄰〸㘵昳改㉣挶㤴㘲㌱㔲㠸愷昲挵㜴愶愸㍤改㠸ㄶ㈳〸ㄱ㡥㠹㝣づ㑦㤰挷㌹㉡㤳㠸攴㡤㔸〶敦㘹㐱愴㔲戹愴昶㌳㐷㌴㥢㑣ㄷㄳ戱㔸㌱㤲㡣ㄶ㡣㘴㍣㥡㑤挵ㄸ愰㘸㈶ㅤ㌱愳㘶㍣ㄲ㘶㈶て扥㔵晡捦愱愳晦㠲攴㈹㤰㜰㐶昱㝤㝤晦㈰挵昷捡㡢㐹攰㑢昴て㜴愳晦㙢摡㝢〱㈴ㄴ㍥㔴㈹晡搰㥦慣昸扦愳散愱㜴㘵ㄲ㜱㥥〲扥㐴晦㘵昰ㅤ昴㕢挱㤵攸㡦㜳愳敦昴晤㝤〳搱㘷㈲づ㡣㔴改㝦〴〵晡搳敤㈶戵搷㔰戶搰㡦ㅢ昱㕣㍣㥥㉣㐴ㄲ㔹㠰㡢ㄱ㍣ㄹ㉦㐴㘲昱㑣㌶㤵㡤㘶昳挵㤸戶捤ㄱ㑤ㄵ㜳挵㐲戲㔸挸收㔲愶㤱㑦攴搳愹㍣挶愹〲攰㌴ㄲ戱㙣搲搰㕥㜷㐴昳㤹㠸㤹㉢挴攲㜸㠷㑥挶㐸ㄷ㤲㜸戸㉢㈶ㄳ改㝣㌴㔵攰攴㈳ㅡ㥥㘱㝢愲晦〹㍡晡ㅢ㈴㙦㠲㠴㘷㉡扥慦敦捦㔲㝣㐷㔴㙡㡡㌹攰㑢昴㐷扡搱㝦㡦昶摥〷〹㠵攷㉡㐵ㅦ晡昳ㄴ晦㐳捡㑥㈷㐸搳㠸晥〲昰㈵晡ㅦ㠱敦愰㝦㌸戸ㄲ晤㈱㙥昴㥤扥慦〷愲捦挴ㅤㄸ愹搲晦つち昴ㄷ摢㑤㙡㥦愰㙣愱㕦㌴搳㤱戴ㄱ换㐷㌱ㅥㄸ愹㉣摥㍣㤴挹愷愳搹㌸㘸㌲㡥㠱㐵摢敥㠸攲〹搷改㐸㈴㤶换攷捤㠸ㄱ㑦㤹改〴愶㠰戹㘸㈶ㄲ㑢愷㌲㤸〸㙡㥦㍡愲㌹挳㑣挶㡤㑣〲㐷㐴㑡扥㠴㈱㡦㔳㐸㍡㠹㔱㈸㠶㐷敤收愳攱㈵戶㈷晡㘷搰搱㍦㈷昹〲㈴扣㔴昱㝤㝤㥦㠹㐳昸㕡㔲㈵㈵㜱ㄴ㤸ㄲ晤㑦户扢捥扡㕡㉤㈴〷㠳㠴挲㐷㉢㐵ㅦ晡挷㈸晥㄰捡昲㜹㔰晡ㅣ愲㝦ㅣ昸ㄲ晤攱攰㍢攸户㠱㉢搱晦㄰捤愸戳慥ㄶ㠶㐸晦ㄳ愱扦㐳戴晣㔴扣ㅣ㤶戰愳㜸㠰ㅣ㤴ㄱ㤲慣敤㠷戶㉢捡昶㜰㔴挴㘱㠰攷ㄲ㐷昳㌸㜱收㡤㑣㉥㥢㌲攲㜹㤳㈳㑤㈲挷㠹搰〸㐷ㄴ㐳㑦戱㄰㑦ㄴ㤲改㜴挶挰㔰㤵㉢愶ㄳ搱㕣㌶〷㤰㌳搱㕣搴搴㐶㍡愲改㔴搴㠸㐵攲改㔴㌱㘹攲搴㥤㑡攷㌳㔹㥣扦㌳昱㔸㈶㠷戰收挳㌹摢ㄳ㝤㌷攸攸㕦㈵搹ㅤ㈴㥣㔷晣㔱㘴敤㐱戲㈷昹捣㌴挲ㄷ㑦戸㈳换㤱ㄷ㉢挰㤴㈱㜹摤ㅤ㤲㌱ㄴ㙡〰〹㠵㔷㉡㐵㕦㐸摡ㄵ㝦ㅣ㘵ㄷ搳昴㈲㠶㘴ㄵ昸㌲㈴攳挱㜷㐲搲〹慥っ挹敦摣㈱㌹〰㈲晤㠷攴㌷㠱㈱改㠲㈵ㄹ㤲㠹㔰㐶㐸扡敤昶戴慦愱㙣㠵㈴ㄵ㡦㘲㐹ㄲ㑤㜲戵㘳㘴㡡㤹㕣㌲㡤㌳㠰ㄱ㠹攳㈹挵㜸改㐰㈴扣㕡昹搸っ㥤昰㠹慡㜴㈰㑢㌲㕢㠸㝢挳㍡戱〶㜵ㄲ㥥攷㙣㜸㘴搳㌱㔴改㜱㤰㔰㤸㜹㍥昸㔶改㍥㜸搶㈹㝥㡡戲㝣挴㤴㝣㘹㠹搸〰扥㠴攷㈰㥡㈷㘰晣㥤〴慥㠴攷〹ㄷ㍣愵㜹攲㘳㠱㐸㥣っ㈵改捥愱㌰〵㈴㑥戱㥢搴㈶愳㙣㈱㤱挰㈱ㅣ㑢ㅡ㠵㙣㌲㠱㈳扢㤰㑦㐷戰捡㑢ㄷ愳搹㘲㌱㤹㌱攲愶搶攲㠸ㄶ㔳㤱㙣愶㤸㡥㐷㈳ㄹ㡣昱㘹㌳㔳㉣㘲㈸捥攷攲挹㜴㌴㡦㐹㠹㌶挵ㄱ捤㐷㑤㜴㜳㑣敡攳戹㤸㠱〱㍡㥢㡥攵㌱㈵㉡挶戲㈶㜴愳㘶昸㔴摢ㄳ㝤㉡㜴昴㔶㤲㘹㈰攱搳ㄴ摦㌷㕥㙣㔴㝣㑡㤵㤴挴㤹攰㑢昴敦戵搱㐷ㄹ㠷㍦㠵收㠱㠴挲捣ぢ㤲㍣ㅦ晡㘷㉢晥攱㤴捤㔲㙢㌹㜱晥㈶昸ㄲ晤㈵攰㍢攸㥦〳慥㐴晦㔶ㄷ晡摡㌲㠸昴摦㌹㙦〹っ〹㤳㠰㘴㐸㡥㠴㌲㐲昲㙤摢て敤㈸㤴慤㤰㈴ㄳ㤸扦愴㡣㙣ち搸ㄹ㔸㐳㘵㌱戵㑥㈷ぢ㤹㜸㍥㔳㑣〲㔰敤㘸㐷ㄴ㜳敥㐲挱㌰昳〵慣挶つ攸愴㜳㔹㑣捦戱㝡㑡挴攲挵㜴㌲慦ㅤ攳㠸愶戰㐶挲捡㡡㤳㐶㉣㥤戰㥤㌴㈳㤹㜴㉣㘶ㄶ㄰挶㔸㉣ㅡ摥㘴㝢愲ㅦぢㅤ晤㌸㤲攳㐱挲攷㈹㝥ㅢ㔹换㐹戲攴㥦慦昸㡥愸搴ㄴㄷ㠲㉦㐳㜲愵㍢㈴㐵敡慤〰〹㠵㤹㐷㠴㙦搹〱昱㕤挵㕦㐵㔹㍥ㅦ㑢扥慦㐶㕣〲扥っ〹摦ㄳ攸㠴攴㔲㜰㘵㐸㉥㜴㠵愴㜴㐰㝣㈷㄰㝤收っ㐹昴㝢㘰ち攸㕦㙥㌷愹昵愲㙣愳㡦搹㑡㍡㠶㌹㌸㠶㔴㑣〳㔳改㕣扡㤰挱㉡㌶㕤㉣挶㡡改㐸㑡敢㜳㐴㌱㜳㌷愳㤹㕣㈶㤵挱〹㌴ㅢ㐹攴昲㤸敡攴昲㠵㤴㤹㑡㐶㘳昹愴戶挶ㄱ㑤㘰敥㙥㐴㌱晤㡣ㄷ戲㤸攵挷㌳㐹ㅣ㈰挹㘸㌶㤷〳昶㔸㈶㠷慦戰㍤搱搷㐲㐷㕦㐷戲ㅥ㈴㝣愵攲晢づ㠸慢ㄴ㕦㡡㑡㈵捡㡢捤攰㑢昴㑦㜷愳扦㤱昶㑥〷〹㠵户㈸㐵摦〱㜱㡤攲㥦㑤搹㙥愲捦扦㉡ㄴ搷㠱㉦搱晦ㄶ捤㤳挳摦つ攰㑡昴搷戹搱攷〹㔴㉥㥣搶〴愲㝦㈳㤴㈴晡㥢㈰〷昴㙦戲㥢搴捥㐳搹ㅥ㡥戲㌸㠵攱㘲ㄴ㜰挱㑡〷㔷〰ㄲ搹㑣ㄶ昳っ㌳㠱搵㝤㉣ㅡ搱捥㜷㐴㌳㐹晣㌳㜲㔸㘳ㄵ戳㐶㍥㠷愳〵愳戹ㄱ挹攴㘲㜹㕣㌴挸㘴戵敦㌸愲搱㐸戱㠰〵㔵㈱挲换〶ㄹ㡣㘱ㅣ昹㜱㍡㑤挵㜳㠸㕡扣ㄸ扥搹昶㐴扦〰㍡晡㠵㈴ㄷ㠱㠴㙦㔱㝣摦戹㤲㌹㑥昸摡愲㔲㠹昲攲㜶㌰㈵晡㉢摣攸㕦㐱㝢㔷㠲㠴挲㜷㈸㐵ㅦ晡㜷㉡晥㘶捡昲㌱㕥晡ㅡ㄰昱㐳昰㈵晡搷搲㍣㌹晣摤つ慥㐴晦㌸㌷晡捥搴晤㤸㐰昴敦㠱㤲㐴晦㐶㤸〲晡昷摡㑤㙡㌷愱㙣愱㡦㠵㔲ㅣ摤㌳ㅦ挹ㄸ㔹㐳㡥㌵ㄹ㕣慣㐹攰㜵㈸昱㔴挱㑣ㄴ戵㥢ㅤ搱㍣挷づ昴昵〴摥㘹㘹㘰㝣捦收㡤㌴㘶㤰㠵っ收昴㜱捣㐹戴㕢ㅣ㔱㈳㡤㔳㑡㈴㥢㠸㥢㐹㑣㐹㜱愵㈱ㄶ㡢㘴ㄲ搹㍣搶挳㐶㈱㘷收挳㑣㠲挲ㄷぢ㙡攸攸户㤲摣〶ㄲ扥㑦昱㝤㔳㜷收㐴㤵攴㈹㉡㤵挴㡦挱㤴攸捦㜳愳㝦て敢敦〵〹㠵ㅦ㔲㡡㍥昴ㅦ㔶晣〷㈸换㐷㠳挹㜷㌰㠹㐷挰㤷攸㍦〴扥㠳晥㑦挱㤵攸户〶愲㍦㈵㄰晤㐷愱㈴搱摦ち㔳㐰晦㌱扢㐹敤愷㈸㕢攸㐷攲挹㘲㈴㤲㐸㘱㜸㈸ㅡ㔸㝦㘶㔳㐵っつ㔸挹ㄶ昳〵㉣㌷㤳摡愳㡥㘸ㅣ搷㘸愲㠵㔸㈱ㅥ㉢㐴㌰换捦㘶㜳㤹㐴ㅥ㤳㝤㌳㤷挱〴㌳㤵搶ㅥ㜳㐴㘳㘶ㄶ攷敢㈴㠶㝤㑣ㄸ愳ㄸ挲昰捤㘰愴捡㈴㜰搹㉣㘳ㄶ挳㑣㥡挲ㄷぢ㙡攸攸㑦㤰㍣〹ㄲ㝥㐲昱㝤攸㍦愹昸㔲㥥愲㔲㐹晣〲㝣㠹㝥摣㡤晥戳慣㝦づ㈴ㄴ㘶ㅥㄴ扥㘵攳晥㉦ㄵ晦〵捡㥥㐵㠹㌳㐱挴㌳攰㑢昴㝦ぢ扥㠳晥㜳攰㑡昴㥢〲搱摦㍦㄰晤攷愱㈴搱㝦ㄹ愶㠰晥慦㔰挶ㄷ㡦㙤㐷㔹㡤㍣㠵〴㝡愴㠹㉢㘶㔸搶ㄸ㠵㜴㈶㥥换ㄴ㡡搹っㄶ慥戸㤰㘶㘸㝦㜰㐴㈳㜹㉣㍦㤳㈹挴ち扤㍦㡤ㄹ㔰捡捣ㄶ㜱挹㈱㥢㌷捤〴㈶敦摡慢㡥㘸㌱㠹ぢ攴㈶慥敥攰㐰㌲㄰摡㜴㍡ㄹ挱㤵搰〸㍡㝦㈱㥢捦ㄶ挲㑣戲愲㈷晡ㅦ愱愳扦㐶戲つ㈴晣㠲攲晢搰㝦㔱昱㈹㔵㔲ㄲ扦〳㕦愲㍦捡㡤晥㍢ㄴ㝡ㄷ㈴ㄴ㘶摥ㄴ扥㘵攸扦愴昸敦㔳㤶㡦㌰㤳敦搹ㄲ慦㠰㉦搱晦〰㝣〷晤㔷挱㤵攸搷扢搰搷晥ㅢ㈲晤㑦㠴㠶〵㠶攴㡦戰㈴㐳昲ㄱ㤴ㄱ㤲搷散昶戴㝦愲㙣㠵㈴㡡㜱ㅢ㤷㙣戲㠶㠱扢〹〹慣㐸㌱㠳攴扣㈵㤷㑦㐴㜲愹㔸㉣扣㑤昹昸㌱㜴挲慦慢搲扦㔸晡㤳㉡戱㑥晣ㄹ㈵〹捦㘰ㅢㅥ搹昴㜶㔴改㥦㠲㠴挲㙦㐱〰摦㌲㜸摥㔶晣㉦㈹㝢ㄱ㈵昸ㄴ㌴昱㉥昸ㄲ㥥㙡捤〵捦㕦挱㤵昰㝣晥㐹㘹㕤愹㍢〳昳愷攰㤶㉦㈱摦㠳㤲㜴㐷㠳㈹㈰昱扥摤愴㌶ㄸ㘵ぢ㠹㙣㉡ㅡ㠹挶搲㘶㌴㡥攳ㄸ挷㌹㤶㠷㤸ぢ收㈳改ㄴ㔶㤰戸㘱愳搵㌹愲㤸㉦㘶㈲㤱㕣㍡㤵㉥㘲搵㥥挸愰㜳攲昲㘰㌶㥤挶㡣㍥㥥㡡挵㌵扥㐲搹戲㡡挵㘵戱㤸㡢攲㐲㑡㈴㘲㘰つ挹㙢㘰〵㑣㈹捤㘸㍥㤶㑣挴㜲攱扦搹㥥攸㈱攸攸㐳㐸㠶㠲㠴晦慥昸扥捥昹㠱攲㑢㔱愹㐴㜹昱て昰㈵晡敦〳〰攷㕡晡〸摡ㅢ〹ㄲち㝦愴ㄴ㝤〳昳㍦ㄵ㝦ㄴ㘵㉦㈷晡㝣㥣㥡昸ㄷ昸ㄲ晤搱㌴㑦づ㝦㥦㠰㉢搱㝦挳㡤晥㌲〴㑥㑥㑡㕥て㐴㝦㍢㤴㈴晡㘳㘰ち攸㝦㙡㌷愹㌵愰㙣攱㤴㐹挵㈲㘶㌲ㅤ挳㙤㌲㑣〹㜹攱㈳㠳㕢㕢戹㜸㈴ㅦ挹挷ㄳ戸愶㌲搶ㄱ挵㍤戱㕣㉣ㅥ挳㜹㌴㤵挱㘲ㅥㄷㅦ㜹扦愳㤰㡥攱㐲㙤㈶㤱㉢㘸晢㍡愲㜹㕣㤸㌴㜰㌷っ㘷㑦㥣〷㡢愹㌴㉥〰愷攳昹㜸〴㝤ㅣ㈱㌳挲㥦搹㥥攸㡤搰搱挷㤱散〷ㄲ晥㕣昱㝤ㄳ昲㉦ㄴ摦ㄱ㤵㥡㐲㘰昷㈴晡㉦戸搱㙦愶扤〳㐱㐲㘱㈶㔴㐱户慣敦て㔲晣㌸㘵户㔰㘲㌳㠸愸〵㕦愲㥦〴摦㐱㥦㘹㔳ㄲ晤㕦戸搱㜷晡晥捦〲搱慦㠳ㄲ扥昸㉢㐷㤸〲晡㍡ち㜴㐵㍢ㄸ㘵ぢ晤ㄴ㉥㐹㘵愲戸戹㔰挴戴㈴㥥挵㥡㌳捦㕢㤳戹㘸㉥㙥ㄶ愲挵㠲㜶㠸㈳㥡挶㘵㉡〴㈸ㄳ㌷㜱攷ㄲㅤㅥ㠷㐷戴㠰昹㜹㉥㡦晢㡦挹㘴㐶㥢攴㠸攲㤶㘵ㄱ㌷愷㤲挹㘴㈱㙦愴㜰愹ㄷ㈷摣㕣〶ㄷ〰㡣㘸〱戳㤳㐸㤸搹㕡ㄲ㤴㐳愱愳㑦㈶㘹〱〹て㔱㝣㕦摦ㅦ慡昸㡥愸㑥㑤㔱て扥㐴晦〱㌷晡戳㘸㙦㌶㐸㈸ㅣ㔶㡡扥扥晦ㄵ挵㥦㐷㔹㍥愷㑤扥㜵㑥散ち扥㐴㝦㈱捤㌳ㅥ晣㡤〴㔷愲㝦愷ㅢ㝤攷㝡攲敤㠱攸敦〶㈵㝣昱㠷㝥㌰〵昴扦㡡㠲㐴㝦㈹捡㜶摦㡦愵愲㜹昴摤〲慥〵ㄸ㈶㕥扡㡡ㄵ㘶㌱㥦挲摣㈴ㄷ㉤收昲㌱㙤㤹㈳㡡㈳㈳ㄵ捤㘱㙥㘷ㄶ㤲㐶摣挸收昲㈶收昱挵㔸ち戳㡦っ慥㈹㘸㐷㌸愲戸て㠵愵ㄳ挶㌴㠴挵挸攲戲㘲ㄶ㐳㝢㍣㥢捡㐷㤲戸ぢ㤲挸㠴㜷户㍤搱㡦㠴㡥㝥ㄴ挹搱㈰攱㔱㡡敦㕢づ敤愱昸㔲㔴㉡㔱㕥散〵扥㐴㝦戳ㅢ晤ㅣ敤攵㐱㐲攱扤㤵愲て晤㝤ㄴ㝦〵㘵昹散㌷昹愲㍤搱〰扥㐴晦〴㥡㔷攸敦ぢ慥㐴晦㤲㐰昴扦ㅢ㠸㝥㈳㤴昰挵㍡ぢ愶㠰晥㌸ㄴ㈴晡摤㈸㕢攸㐷搲戹㈲㉥搲㘶㡣㈴〶㥦㠴ㄹ挱㜲〵ㄷ扥㤳㤱〸㔶㥥挵㐴摣搰㔶㍢愲愶㘹攰扤㠵攸挳㜹慥㌰㌳㐹ㅣㅤ㔹㕣捥㑤ㅢ愹㐲㉣㔱挸㈶戴ㄳㅤ搱㜸㌴㤷㉣攰㉣㠱ㄱ慤㘸攰㘸㐹愷攲㜸晣〹捥戵戱ㄴ㉥〵攳㑥〶戳挱㘴摦敦㠱㡥摥㑢搲〷ㄲ㘶㈶㤸攴晢搰ㅦ慦昸㕥㜹㌱〱㝣㠹晥搹㙥昴㑦愶扤㔳㐰㐲攱㠹㑡搱㠷晥搷ㄴ晦㜴捡摥㑢㤰敥㈱搶〷㠲㉦搱㍦ぢ㝣〷晤㈸戸ㄲ晤㤳摣攸㜳㔲㈲挷晤つ㠱攸挷愰㠴㙦㤵晥㉤㤸〲晡㜱摢戴㜶づ捡ㄶ晡戸户㠰㕢ㄶ㤸戴昱晥㌵㐶㜱㕣改捡㘷㘳戸昱㠶戱㍡㥦㑡挶挳㠶慤愳㥦ぢ㥤㜰㐲㤵攴晣㈳愹㑡慣ㄳㄹ㤴㈴ㄲ扤㌶ㄲ㈸攳敦戸㔰愵㝦〷㈴ㄴ㍥〸っ〹慤て〹收㙢㐹晥㜷㈹换㘷挵改㝣晡㥣㤸〴扥㐴攲㝢㌴㑦づ㝦㤳挱㤵㐸戴扢㤱㜰㐶㠱ㄵ㠱㐸戴㐰〹㕦晣愱ㄴ㑣〱㠹㈹㈸戰㐹敤㑡㤴㉤㈴ち㤸挷愲搷㘱愶ㄱ挷愵㍦㉣换㔳㈹㉣〸㡢搱㔴捣挴戲ㅣ㌷㙡慥㉡㠹攲昰挷敡愵㠰ㄹ㑢ㄲ㑢㤱㐲㍡㠵搵㈰㈶挱㐹㉣㐲㜸㘵㔱晢㝥㐹㤴㘷挶㌸〶つ㌳㙤ㅡ扣㡣㠸㠵㘱ち㘷摡㐸㈶㠵㍣〱搳〸㌳昳㑢敥晣搵搰搱㌷㤳㙣〱〹户㉡扥慦ㅦ㑥㔳㝣㑡㔹昲搴ㄴ捣攴㤲攸ㅦ㘵愳㉦㡤摥㑣愱㕢㐰㐲攱㔹㑡搱㠷㍥昳扢愴散敤㤴㝤㡣㈰㍤㑡㥣攷㠰㉦搱扦㡢收挹攱㙦ㅥ戸ㄲ晤〵㙥昴㥤㡢㈲昳〲搱㥦て㈵㝣搱挱㘱ち攸㉦㐰㠱㑤㙡昷愲㙣愱㥦㡢ㄴㄲ㔸㤳攰搲㌴晡㘱㌲㠹攳㌵㤵㑣攵㜰㡤ㅦ〳㙥っ搳ぢ敤㐷㡥㘸㉣㥤㌶昲ㅣ㜱㜱㐱搷㐰挸戰㌰挴㔵挳㐲㈱㠹ぢ㝥戹㈴愶㉡昷㌹愲㐵㕣㈸挴㤵㉡慣摣㜱扢慤㤰㐸㘷㑤戳㄰㉦愴戱㌴挴㉤㠷㥣㤱ぢ㉦戴㍤搱敦㠷㡥晥〰挹㠳㈰攱挳ㄵ摦㜷㔱㘴㤱攲㑢㔱愹㐴㜹戱ㄴ㝣㠹晥㘴㌷晡㡦搲摥㘳㈰愱昰㌲愵攸㐳㥦昹㘰ㄲ晤㥦㔱昶㈹㠲挴㈷攴㠵㡦〴ㅦ㕦戰挰ㅦ㌶愸㤶挹㑤〷晢㜲㜹㠲㥦㜳㌵挱晦㉡挲改㜸戵攰〶㘴挴㔴つ挲㈳㝥慣〷攳搴㔴ㅦ昴㥦搹㘲戶㄰㥦㡡挵㕦㙤〲晢晡晦㘱㠷晤愹㤴㍦㐶㡢晢攰愷㍦㡤ㅤ慥㕤㡥摤㡤〴戹㘸㘵㄰㉤挶戳㡤㑣㍣愷㉤搵㍣㝤㝤摥散㘸㌵㍢㍡㤰㍥〴挵慡㤱㥤戳㝢戱㘹昶昴㉥改㥥㠲昷戴慤㤰慦〵晢㡡捡㌰㥡愰摥㤰㌷慥挴㤹㤲敢挵ㄳ搵晡㑣愵戶愰挷搱挳ㅢ攷㤰㡢㠶㡡〹㝣㥦摥挸㔲挹昵㘰愱㍤㑢摣搹㕤扤㜸〹㤸㔹㔰ㄶ㝢昱っ㥤㥡敡㐱㈲昰㔹㕦搳扡㍢昱扡戰㘶㍥㐹㠸搶昰昶挷搹〵〲戰㘷挰㘳㤵愶戶昷挹㠷㤲㡤㐶扤搰㡦〳㌸摡戳搸摢摤㈷㌵捥㘸㡣ㅢ〷㉣散挸㜶昵㉤㌴昱愴㍥愶〵ㄶ捣戵戵㔱㠴㘶㠷㕢昵〶㠲㍥戰㐷㠶昴攷搱㠴挸愲㌱㐶㐳攸挷戳搹㕦㠳愷㔹捤㡡慦愱ㄱ㌶挴扥ㄵ搲㕦愴㌴昳摢㉣改㌶㑡晦ㄶ扣〹㥥愷㈱挱㘱扥㜵㕤㝥ㅢ愷挰㜹㙣㔹慦㘰挷㜶㔳㙤ㄳ捣〵㍥昳搰㐶ぢ敦㕣㔳㜰㑦敦㕡挳〷ㅡ戸扡㄰㍤攷〷㡦戲愴㉦㥣扣搲㍤敥㡣㈸搸〵晡㡡捣戸慡㉡戶㐴攱㝡收慢昱㌴ちㄵ昷攷㠳挹㜶愹挵晡扦捥晥㍦摣㔲扦㑡㘹ㅣ㈷ㅡ㉥㥡㔲扢敤㌴㕢戲㙡昳㠷㍦㌸㜸摣昷敦戴捡摢㤶㕢ㅡ摢ㄶ戶㠸㙥㘸㡣㠳㤴晥㍡挹㥦㐸摥〰ㄱ㡤㜰攲㘵㍣晦愹散〵㜱晢摡ㄵ晥ㄷ挴㠵㝢㘰〹㕦㕣ㄶ㠱扦挳〶㠹戵㈸㜰㙣㄰つ搰攰〱戹て㉢户㜱晦扦づ戶ㄵぢ㈶慣㘹㝦〲敦慢㤳ㅡ㘷㌶㈶攲〷㉣敥㙥敦㜰昷ㄷ戱ㄷ㌴ㄵ㔶㜸捦〱搵㤹㔶㘶愹慦愷晡㕢攰㈱昰㔴ㄷ愳㙣㘹㉢昰敦㔰㥡昹㘷㤶昴〶㑡晦〵㍣㕦攰㍤㤹挹戰㔲ち㝣㈲摥㈴㐶挲愴ち〹摥㘲㐷㤳㍣昱㈹㥦挴愹㜶㐱挶敦㌴ㄴ㤴㜰晤㔹㈸散㕣晣捥㔶ㅡㄵ攳户搵㡥摦㔶挴㡦㘹㙥㐱昱ぢ挳敢挰昸搵摢ㄵ晥搷搶㠵㌷挱ㄲ扥㜸㜱〳㜶ㄱ昱扢〰〵ㄹ扦㘱搰㜰攲昷ㄱ昷晦㘲㔴㔹㤰㕥㠸㉤敤攳㠱㈰㜵㍤慢愹㌱㤹㘸ㄲ扡〷搲㝦搳㈴㌳搰㉣㤳ㄷ搱攴㜶昰㘴㤷㐸㈶捡扢㐴㉤搴ㄵ晣㈱晤㌳慡㝦捦㔱㘷扡㥣昶〵㜸戲㑢㈴ㄳ㐲搸搲㔶㤷愸挲㜳攸敡慦㠶捣捥〵㘶戳搲愸ㄸ㤸㡤㠷户〰挰慡慡㡤㔳㕡挴㜵搰〸ち捣㘷晦敥㈷㌰㥦摡ㄵ晥户攴㠵㤹㌳㠷㙦㤵慥挱㜷〴㠶㠹㙦㌲㌰㥦㐰挳〹㑣ㅤ㉡〵㤳挸㉣ㄴ㙦挵㤶ㄶ〲㑦づ㠹戱愴昸㈷㠴〹㥡〵挳㔰㑡摦改㐸摦㐶改攱攰挹㜱㍢㤶㉣ㅦ户挵㠷戶扥㌵〰㠷愹捦㙣㌵慢戵摢愹扦ぢ㜸扥㈳换㍢愴扡搲搴ㅢ㘳挹㈶昱㍥㑣慡㠳㈵愴㡦㠰㝡晤晤㌰戴㜳㤱㜹㐰㘹㔴㡣㑣㔵愱㠵㠱愹慡㕡搲㈲ㅥ㠶㐶㔰㘴摥㠱㍢㠱㠷捣摢㜶㠵晦慤㝣攱慤戰㠴㉦昲㌸攰㍢㈲昳㌸ち㌲㌲㝦㠶㠶ㄳ㤹搱挴㡡㔹㘶ㄶ㔶㑦㘰㑢摢ㅢ㍣搹扦愳〱晤晢㜵㘸㤷晡昷ㄸ慡㌳㥦捤㔲㘷昶㥣㌶ㄶ㍣搹扦愳〹昱慡㉤㙤〵戶㤱搲㑣㝣戳愴㤹㐰愷敤〷㥥㉦㌰摥㈱捦昵扣慡挶㈸㡥捦㤷㘰戲ㄴ㤸昱㔰慦晦㌵っ敤㕣㘰㤸㉤㈷㌵㉡〷㘶㝡ぢ挳㔲㔵㤵㘸ㄱ㑣㥣ぢち捣㡢㜰㈷㌰㌰㉦搸ㄵ晥㤷〰㠶㕦㠶㈵㝣㤱㈴〲摦ㄱ㤸㍦愲㈰〳昳㉢㘸㌸㠱㠹愰㔲㌰㘱捤挲敡㌵㙣㘹㌱昰㝣㔸㜹㍢戱敢挱㌳㡤㜱㥣ㅥ㥥昱㘰㘵搰攴ㅢ㡥挹㙤㌴㤹〴捦㥡て挵〳㡥慢㕦㐰扦ㄴ散㌴昵摦㜴昴㕦愷晥㐱攰挹愳㌸ㅥㄷ㑦搸搲㔶戰て㐱㑤晤㝢㤰搹戹挸扣慦㌴㉡㐷挶㜵挸㝣〸㡤愰挸㙣㠵㍢㠱㤱㜹挴慥昰扦㜴㌰晣ㄱ㉣攱㡢㉣ㄲ昸㡥挸晣ㅢ〵ㄹ㤹㠷愱攱㐴㘶ㅡ㘱昸っ㔵㔶㘴㍥挱㤶㌶挳㠲㘱㘶愳ㄱㄵて㜸㘰㤸㐵改捦ㅤ改敤㤴㍥っ㍣㕦ㅣ扤㝤摥昵ㅣ㉣㔸㙣ㄲ昷挲㘴愹捦捦愵挹㉦ㅣ㤳捣挵搳收㠳㈷㡦㔹㈳㕡㝥㑥晡愱敤㤱㌵㍣㉥㠴㘸扤㠶愸散㕣㘰㤸㘴㈷㌵㜶㌸㌰捣户ㅢ㐷㌸㝤搳户摢攰㑥㘰㘰㙥戵㉢晣敦㌸って㠷㈵散㈵㥥㉡〶摦ㄱ㤸㕤㔰㤶㠱戹〵ㅡ㑥㘰㡥㈴㉥扢愱捡ちっ搳散戴愳ㄵ㉥挹㘴㌹㉥㌷㜸㜰㌹㤶敡㕦㜵搴㐷㔰晤㜸昰慣㜳㜵㔲㕣㘳㑢㕢摤㝢㌹愵㤹㌵㘷㌵挶散㍢㉤〷㕥挵戸扡㥥扥搵㤸挴㐹收晢㌰㔹㡡㙢㠱㈶戹㜲㔶㠷㥣搸挳㉥戰㐹戱㈷ち㑡戸㝥っち昸敥挴昴扢㐱㘹㔴㡥摦愱㉤戰㡡㑦㜳㡢㘰㜲摥㌸㙣晡攳㜷ㄹ扣づ㡣摦愵㜶㠵晦捤㡢㘱愶昳挹昸㥤㠰㕤㐴晣㈶愲㉣攳㜷〹㌴㥣昸㜵㜰晦㥢㔱㘵㐱捡㥣㍣慤慢ㅣ㔲捦㕦㍥㘲㤸㉢捤㠸㌹攴㕤攸㠱㜴㌵㑤㌲㌵捦〱㉥㠶〲扥〳〱㌷愲〵㌲昸散摥㔲捦㕣扤〰㡤慡慡㐳㥢㕢昱㍥挵扦㑦扥敡摣摦㙦晦昲换攷㈶慦扣愱昶㥦㤷㕥㝥昹㘴㤱㠲昸㌸㈸晢㠱摢搴ㅦ㜰摦戶㉢晣㙦㕦っㅦ〴㑢ㄲ戸戵ㄶ㜰捣搶㤳挰㥤攳〶㙥㍤昷㤲改㜲ㄶ㜰㤳戱愵㝤ㅤ㍣搹㜳つ㐳㥣つ攱搲昴敡㘴㑡㌳慦捥㤲㙥愱昴愹攰㔵散戹㠶㙢挵㠹愷㜰㠹搳㘱㔲㘱ㅡ搲㌷搲㈴昳敦㉣㤳㔳㘸昲っ昰慣ㄱ挹㈸㍦昲㑥戱㍤戲㐶愴戳㈰㕡㍦ㄷ㑡昸づㄴㄸ搷㠲㤲㘹㝣㔲愳㜲㡦㜶㥤㉡㤸搱㌷㉥㈰㌰敢攱㑥㘰㡦㕥㘷㔷昸㕦昶ㄸ㕥〲㑢㌲㌰攷挲㜷昴㘸收散挹挰慣㠱㠶搳愳㌷ㄱㄷ㈶捤㔹戸ㅣ㠵㉤敤㝣昰㝣㔰㝢㑦攲慥㍦收㤵ㄳ㥥ㄳ㘱戱〴昵〵㌴挹扣㍡换攴搱㌴㜹ㄱ㜸昲㈴㡥〹㕢搹㐵つ搱〹㝤㌵愲㠴昴㡢愹捦散㍤㑢晦ㄸ敡㝦て㍣㜹ㄲ挷㡣慤摤㤶戶㐶戹换㈸捤㥢㠹捡㠰㔸㙥ㄷ攴㤰㤴㐵㐱戹㔶㕦㐴〱摦㥤〸㈰㤳晥愴㐶攵〰挶㕡㘰ㄵ㥦戱㉤㠲昹㝦攳戰改㍦戲ち昰㍡㌰㠰㜹扢挲晦ち捡㜰ㄷ㉣挹〰㕥㡤㕤㐴〰㝢㔰㤶〱捣㐲挳〹攰ㄶ敥晦㕡㔴㔹㘸㌱ㄷ㔰扢搶㐲㙢㘶㘳㍣㈵㡥昳愰㜵㍤愵搷㌹搲㝤㤴扥ㄱ㍣㜹ㄸ挴㔳攵㠷挱㔱戶扡㜵ㄸ摣㑣㜵愶敡㔹㡤㌱㐵㔰晢〱㜸扥摥攲㥤㉡戸ㅥ㌶〶㠷㥡挴㔲㤸㔴㈱〹改户㐱扤㝥㈳っ攱扢ㄳ㠱㌹㕤㘹㔴っ捣ㄶ晢挸摡㠲㜵ぢ㔳〳挷〵〴㘶㈱摣〹っ捣〲扢挲晦挶换㌰㤳〹㘵㘰晥ぢ扥㈳㌰㥢㔰㤶㠱㤹〷つ㈷㌰昷㄰㉢㘶搷㔹㔸㌱㑤㔰晢ㄱ㜸㜲挸㑢ㄸ㘲㌶㠴㑢㐳摥晤㤴㘶敥㥥㈵㝤㍥愵ㅦ〴㑦〶㈶ㄱ㌰㍥㑤户搵慤挰㍣㐴昵㡢ㅣ㜵㘶て㙡㍦〱慦㘲㘰㕣捦㉤㙢㑣㘰挴㥣〲㤳愵挰㙣㠵㝡晤ㄵ㌰㠴敦㑥〴收㑡愵㔱㌱㌰㔵搳㕢㘰ㄵㅦ慣㕢㌶㐳㘳ㅣ㌶晤㐷捣㈱㜰㈷㌰㌰〷摢ㄵ晥ㄷ㙣㠶㤹㘷㈸〳昳㈴㝣㐷㘰㙥㐴㔹〶㈶〳つ㈷㌰㍦㐷愵㘰戶㥥〵㌵㌳〸戵愷挰㤳攳㤳ㄱ〹ㄸ㥦ㄲ㔰㔷挳㑢㐸㝦㥡晡㑣昴戳昴㤹㔶愸㍤ぢ㥥て㙢敦㤰改晡㡢晤㐶㈳搲㈴愲㌰㔹挲晡㜹㥡㘴㉥愰㘵㤲改㠷摡慦挱㤳㐳㥥ㄱㄱ㕦戳ㅤ戰㠶扣ㄷ㔱㔳㝦て㘴昰摤㠹挸㌰㡤㔰㙡㔴㡣捣搶㕣ぢ慣㔶㔵㙤㕤搴㈲㤸㔱㌸づ摢晥挸㡣㠷㍢㠱㤱搹摦慥昰扦搰㌳捣ㅣ㐴ㄹ㤹㤷攱㍢㈲戳ㄵ㘵ㄹ㤹㜱搰㜰㈲昳〷挲挰捣㍣ぢ㠶㥦㘲㑢晢㈳㜸㔶㘴㠲捥ㅣつ㌶㌰搶㔱戰㡤晡㑣〲戴昴㤹㜲愸晤〹扣捡㤱㈹㍤㈱慤搱挰敡㝤㉦㤸㉣㐵收㑤㥡㘴㥥愰㘵㤲愹㠹摡㕢攰㔹㤱㐹㠸㔱戶〳㔶㘴摥㐱㑤晤戳㤰挱㜷㈷㈲挳ㄴ㐳愹㔱㌱㌲㔵搳㕡㘰ㄵㅦ愳㐵㌰摢㜰ㅣ㌶晤㤱ㄹ〱㜷〲㈳戳慢㕤攱㝦㠱㘸昸户戰㈴㈳昳㌷昸㡥挸扣㡣戲㡣捣㔷愰攱㐴收〳挲挰㉣㍦ぢ㠶㔷戰愵晤户〳㐳㐶っ昳挰昰ㄱ愵㕦㜳愴㤹㝣愸㝤っ㕥攵㌸㤴㥥慤搶㠸㤷㠵ちㅤ㈶㑢㜱昸㌷㑤㙥㜳㑣㌲㐹㔱摢づ㥥搵㌵㌲〱〷㙤慤敤㤲搵㌵㍥㠳㙣㍤㌳ち昱摤㠹挸㌰晤㔰㙡㔴㡥㑣㝢ぢ慣攲㜳㔴㡢㘰㈶攲㌸㙣晡㈳㔳〵㜷〲㈳昳攵扦慣ち晦ぢ㑢挳捣㕤㤴㤱愹慥㤳㤱昹〸㘵ㄹ㤹捦愱攱㐴愶〶㤵攲㘳㔴㔹㤱㘱〲愲愶㠱攷挳摡扢㈴㜱㍤㘲慤㌱㠹㤱晦ㄳ㔸㉣㘱㕤㐷㤳捣〳㔰慣晡敤㈸攰㍢㄰㜰慥㈵挹愷挱ㅡㄵ㤶㈴㕦㐲㘳㕣〰㜰ㅦ搹昸㤴摤㑡昹㠷㕤攱㝦㘹㘹戸㕡戳㠱ㅢ㙥〱挷搴㐴〹摣㠷㙥攰挲摣换㄰慡㉣攰㤸慦愸敤〲㥥㍣戲攳ㄱ昱㍥㠴㑢攷攷ㄱ㤴㘶㘶愰㈵㕤㐷改摤挰㤳晤㉦ㅥ㜴搲㜸搷搶户晡摦敥搴㘷㍥愱愵捦㍣㐶㙤て昰㝣㘱昲㥥㌴㕣捦㙥㙢㡣攳愴昱㘷㤸㔴㌱〹改愳愱㕥㍦〲㠶㜶㈰㌲慥㌵〹㤳ㄶ愵㐶攵㉥㝤㜰ぢ㘲㠱捦㠴ㄶ㌱ちㅡ㐱㤱搹〶㜷〲扢昴㙢㜶㠵晦㈵愹攱搱戰㈴扢昴㔸昸㡥挱㘶っ捡㌲㌲慦㐲挳改搲㡤挴㡡㜹㠳ㄶ㔶捣㘵搴昶ㅢ〸㉢捦㥡〴ㄷ㉥㕥昲㘰㌵㥥㈶㤹㕡㘸㤹ㅣ㑢㤳〷㠰㈷挳ㄷつ扡㘰晦ㅢ攸㤷捥昹ㄳ愹捦〴㐶㑢㝦㕦敡㌷㠳㈷㍢㑢㌴㈹㝥㘵㑢㕢愷㠱〸㙡敡㤹愳戸㜳㤱㘱㐲攳捥㐵㠶戹㡤㐱㤱㜹ㅡ敥〴㐶收㤷㜶㠵晦㥤慣攱㈴㉣挹挸㈴攱㍢㈲㜳㄰捡㌲㌲扦㠰㠶ㄳ㤹㌴㘱㌸ㄴ㔵ㄶっ捣㜳搴づ〲慦㘲㉦㜶㍤攴慤㌱㠹昹晦ㄳ戰㔸敡挵㠷搰㈴搳づ㉤㤳㠷搰攴愱攰挹挸㈴㔳〱〳晢㑦愱㕦㡡㑣ぢ昵㕢ㅣ㝤㈶㐹㙡㔳挱㤳㤱㐹愶挴挳戶戴ㄵ㤹㘹愸愹㥦〵㤹㥤㡢っ㤳ㅤ㉢㐶㘶敤昱㠵昰㥣㝦㉤㙥戱晥㙦㙤ㄱ捣㝢っ㡡捣晤㜰㈷㌰㌲昷搹ㄵ晥㜷挰㠶㤹㈹㈹㈳㜳ㄸ㝣㐷㘴㤶愰㉣㈳㜳㉦㌴㥣挸捣㈵っ㐷愲捡㠲㤱㌹㤰摡㝣ぢ〶摣搹捤㠸ㅦ㝡㘰㔸㐸㘹㘶ㅢ㕡搲换㈸扤〸㍣㙢戵㤱㈹㕦〶摥㙥慢㕢㠳搹ㄲ慡ㅦ敤愸㌳㌵㔲㕢〶㥥慦ㅢ㜸㤷㠱慥愷搳挱愱㈶㜱ぢ㑣㤶扡挱㤱㔰慦捦挱搰捥〵㈶慦㌴㉡て㘶㑢㕡攴㔸㠶ㄹ㤴㘰㑡㘴㔰㘰慥㠷㍢㠱㠱戹捥慥昰扦㜲㌶㝣〲㉣挹挰ㅣて摦ㄱㄸ㘶㐲捡挰㕣〳つ㈷㌰换㠹ㄵ㔳ぢ㉤愸㤹ㅥ愹攵挰戳㉥㍣〵摣扥晡㍥戴㑢摤扢㐰㜵㈶㌱㕡敡㑣㤹搴㡡攰愱㝢攳㔲㝥㐲㕣㙥㑢㕢摤㝢㈵愵晢ㅣ㘹㘶㑤㙡㈷㠰㔷㌱㌰慥〷摤挹〹昰㈵㌰㔹ち㑣〷搴敢㑦㠶愱㥤ぢっ㔳㈴愵挶づ〷㠶搹㤲㐱㠱戹〰敥〴〶收㍢㜶㠵晦つ户㘱收㔷捡挰昴挰㜷〴收㕢㈸换挰㥣〷つ㈷㌰㝤挴敡㕣㔴㔹挸㌲㜳㔲㕢㕢㡥㤵㜷攲攴㌹换挴㥡挴㌹ㅥ慣搶ㄳ㉢收㐵敥〰㔶慥戹ㄲ㤳㈸〳㌴㉡捣㤵㤸㑦ㄹ㠴搵㔹晤㘱㜵愶㕤攱㝦扦㙤昸㝢戰㈴戱㍡搵挲敡ち㤴㈵㔶愷扢戱摡㐸慣㤸㡤㘸㘱挵摣㑡敤㡣㜲慣扣〷扣㝦挹㝢㡡〷慢戳㘸㤲㔹㤱㤶挹慢㘸昲ㅢ攰㔹ㅤ㍢㈲㌶㐰扡㌴晤晡ㄶ愵户㌸搲㑣挳搴捥〵捦㍡㡡㈲攵〳搶ㅡ㕢摤ㅡ戰㌶㐱戴晥㘶㈸〵挰㕣㈱ㅦ㠸昹㤵㔲愳㘲㈷摥㥡戳㐶ㄷ慥㤸㤹㙡ㄹㄴ㤸搵㜰㈷戰ㄳ㜷摢ㄵ晥搷改㠶㤹㥣㈹〳㜳ㄱ㝣㐷㈷扥〷㘵ㄹ㤸㑥㘸㌸㥤昸㘲攲挲㙣㐵ぢ㐵愶㕤㙡摦〳㑦愲㠸戴㠵㜶ㅢ〶㙢㜸戸㡣搲㑣㜰戴愴㝦㐴改㉢挰㤳㈸㈲㙤愱㉣㝢挸戴搵㉤ㄴ慦愲晡㠳㡥㍡戳㌱戵慢挱慢㌸扡昸戳ㄶ戲㌰㔹ㅡ㕤戶㐰扤晥㔱ㄸ摡戹挰㍣愶㌴㉡〷㘶戹ㅤㄸ㈴晡㌰ぢ㌳㈸㌰挷挲㥤挰挰ㅣ㘳㔷㤴扤扤昷㈹㔸ち捣㘴㤳㉦㤴戵摥㉤换挷攲㤹扤㤲㔱㡦㌳㑦㙤㤱て昲ㅢ㔲戴搸㑣戵挴愳晣摡㍢㍡攴㔳昰㠶攲㜵㥢㍤慢捣㥥戹㜸愷㉣㕥戲戹戸扤搳㝥㤸ㅡ摥㌵换户ㄷ慡ㄷ㍡敡戲㐴㘵慤戸愰〷㙦㜸ㅣ㕣㥣摤㡢㜷〱ㄷ敡㍡ㄷ㘶晢晡捣㥥慥晦ぢ敦攲挴㜳〹㙢搸搹㤰㙡㈸摦攷ㅢ昸㐸㐰㍥敢㉦㌰㠹搱㠲戰㠴挷㕣扣㈵㤶昹愳搵㝣㑢攷㝦昶㕡㘰敤㐶㜴㌱昵搲㤴㠲敢慤戳㌵攲㈸㠴搸晡㡢戶㡤㔵㕦搲㘵㌴㠴㜷㐴㐰㕥扢〵㘴㄰㜲ㄲ㘵㙥㌴〸摥摦挸㐷㤶㑡㔲㔵换㑣㔶晦㡥昱〱㡤㌳戸攷戵敢摡ぢ㝤㉢戵㤵㘶晢㡡㤵㝤㜸㄰攳㄰敥慤晡搴㌰昵戲㔲㈲㈸㡦戴挱㥤㙤搹㥥㥥散㠶扡捥戶づ戳㙢㐵摦捡扡戶戵挸㝢挵㥢㜲㜱ㄱ愳慥慥㑥扦ㄵ摥戱㈹晥挴㡢戰㐸慢晡㙤㙥㉥ㄳ㈵㈵昷㜶敥づ攴㘸㔸㌰户㤰晤㔷扢〳摣㘰㔰づて〴攵㉥挸敢〴㈵㄰㄰戱つ㌶〹㡡晡〸㈶ㅡ捡收敦㠶㡥攳敡㍢㡡㝢㡦㥢换㥣㐰㈹㝢㉦戸㌴㈲㕤㘵ㅡㅤ㕤搵改㙡㡤㤸ㅤ攸搶晤愸慢攰搶㐷搰昷戸挵㕣㌹搹搴㡦摤㑤㝤愶戸て㠱敢㌸㕢〵戰愵散挳㙥慥〶慥㜴㡢摤慡㐶㑣〹㜴㙢㉢敡㉡戸㔵〷ㅢㅥ户㠶慡愶ㅥ㜳㌷ㄵ㔶摣挷摤摣ㄱ㡡晢〴戸㜰摣㐲㙢て㜰㕤㘸㘵〲摤晡㜹㘵户㐶挳㠶挷慤㌱慡愹㕦扡ㅤ㘸㔴摣愷摤摣昱㡡晢㡣摢慤㘶㜰㕤㘸㐵〳摤㝡扥戲㕢ㄱ搸昰戸㘵愸愶㕥㜰㌷㤵㔶摣ㄷ摤㙥ㅤ愲戸扦㜱㜳愷㠲敢㐲慢㈹搰慤摦㔷㜶㙢ㅡ㙣㜸摣㥡愵㥡㝡挵摤搴㕣挵晤〳戸㑥戸ㄶ㉡敥慢㙥搹㘵攰搲㉤敤㡦攰〶ㅦ㥤つ㠱慥㙥愳敤搷㐱晡ㅤ戲挴㤱戰敤㜱昷㔸攵挲ㅢ㙥ㄷ㤶㉢敥㥢㙥㙥㐱㜱晦捣㠶㔴㥦㘳愶㠴㜴昷㉤㜰㕤㙦慢昰づ戲愳〲㍤㝥〷㉡㍡㍤づㅥ㑦㍡㘰摡攳敤㙡攵挱㕦摤ㅥ慣戵㍤戰挷㠸㕤〳㥢晡ㅢ㥢敡㝦攸㕡敦㙦敡㘴搵搴㠷㔰㜴㐶㠳㡤㡡晢摦㙥〷捥㔲摣㝦戸㘵㜹挳㕤〲昳ㄱ戸挱㜱ㅣㄲ攸敡挷㤰慦攰敡㈶搸昵愰㜲㠱㙡晥ㄳ摢㈹㜹㐲戸㔸㜱户扢㥤扡㑣㜱㍦㜵㜳㜹㙢搹㜵㈴っち㜴敢㡢捡㙥㙤㠱つ㡦㕢搷慢愶〴㕥攲散㈰㜸戳攲㔶扢戹户㈹敥㈰㜰㥤慥挵ㅢ慢搲㉤ㅥ〹㌵攲搳㡦㠳㑥搴ㅡ㌴㉡昴愱㝢㘰挳攳搶晤慡㈹摤敤挰㐳㡡ㅢ㜲㜳户㉡敥㄰户㕢扣慤㈸摤戲〶晦㝦〴扡㌵㥣㙥昵摦摦㝥づㅢㅥ户㥥㔶㑤㝤挵敤挰昳㡡扢㡢摢㠱ㄷㄵ㜷㔷户㉣敦愹戹摣晡㙢愰㕢扢㔵㜶敢て戰攱㜱㙢㥢㙡㙡㤴扢愹㌷ㄵ㜷て户㕢敦㈸敥㥥㙥㔹摥㔰㜲戹昵㐶愰㕢㝢㔷㜶敢〳搸昰戸昵㤱㙡慡挱摤搴扦ㄵ㜷慣摢慤捦ㄴ㜷㕦户㙣㌵扡ㄴ摤搲ㅡ挱敤㜷搸㝡㈵搰摢晤愰㔲㈱戶㌵㌰敤昱戶づっ㌹㠷㘸㜲晢㌵摣昶㐰户扡搱㙦〲㥢㥡㔸戹愹戰扦愹ㄱ慡愹〳愱攸ㅣ㜴扢㉢㙥挴捤ㅤ慤戸㔱户㕢㘳挱㤵昱攲戰㔵㈳㥥〹㜴换愸散㔶㈳㔴㍤〸㡣㔷㑤愵散愶攴㄰㌵㔱㜱搳㙥户㈲㡡㥢㜱㜳㤳攰扡扡搱ㄳ㠱㙥ㅤ㔲搹慤㌴㙣㜸摣㍡㐴㌵㌵搹㜶㑢捥㌹㕢ㄴ户挵敤挰㌴挵㥤攲收昲㙡慣㜴换㥡㥦㍥ㅣ攸搶戴捡㙥捤㠵つ㡦㕢ぢ㔵㔳㌳摤㑤㉤㔱摣㔹㙥敥㤱㡡㍢ㅢ㕣㘷攴㍣ㅥ㕣㤷㕢昷〶扡㌵户戲㕢换㘱挳攳㔶㐱㌵戵挰敤挰㑡挵㕤攸收㜶㈸敥攱㙥户㜸㈵㑥扡挵㠳慥㐶摣ㅥ攸搶ㄲ搴㔵㌸扡晡㘰挳攳搶㝡搵搴ㄱ敥愶㑥㔵㑤㔹㠱戹㈹戰愹愳㉢㌷戵搱摦搴㔹慡愹攳摣㑤㝤㑢㜱㡦〷搷㌹收㌶㈹㙥㥢㥢换换㌸ㄲ〱敢㤴戶㌹搰慤ㅣ摤敡㝦㕡㜴㌱㙣㜸㄰戸㑣㌵㘵扡㥢扡㑡㜱㡢㙥敥ㄶ挵㕤〱慥敡㉦戵㌷㠳扢挳㑢㜱晥㔵摥慥戸㘸搱㘱收晢戰ㅡ㥤㥡敤㌵㈷㜴㘰㐹㍤㘸㜴挰㥦㌶捡扦㙢㔴ぢ㜸㝤㈵ㅡ慤攷扡㤵㌶敡㜸戴搵摦收㈹㜱㥤㉡敢㥡㌸㈹扣ぢ㈵扡愶户㔳㡦㡢挸㤲摥㍤㥥ㄲㄷ㡤㈵扤晢㔱㤲㝡㈷㔰㡦慢㍣愷慥晥㈱㔵㤲慤㜳㔵攷搸ㄴ㕢㤵摥㉡敡㜱ㄹ收搴搵㍦敥㈹㜱搹攵搸ㄴ㍦㔷㝡ㅤ搴攳㍡愹愴昷戴愷挴㜵㔱㐹敦㜹愵搷㐹㍤㉥㘴㥣扡晡ㄷ㔵㐹晡挹㠵㡢㘳㔳晣㕥改㜵㔱㡦㉢つ愷慥晥て慡搴㐴㜴戹戲㜰敡挴㌶愵搷㑤㍤㑥昹㥤扡晡㌷㍤㈵㑥昱㘵ㅤ慤㠸㜷㤴摥㙡敡㜱昲㕤慡攳挴㕡㘲㝤㈲敢㌸㕢㉥搹攴㉣搹㤱慣攷散搸愹ㄳ㥣攵㑡扤ㅥ敡㜱敡㉡敢ㅡ攸㌵愷慣㡥㘴㍤愷慡㑥㐹㝣愱昴㝡愹挷戹愵㔳㔷捦㌹㘵愹挴戹愴㉣㌵㜱ㅦ㌸㑦㤴敤昵㘱愳㥥㤳扦㤲㈴㈷㝤愵ㄲ㈷㝢㈵㍤㑥攴愴摥ㅡ㙣搴㜳㜶㔶㤲攴慣捣㤱慣攷㙣捣愹ㄳ㥣㘹㐹扤戵搸愸攷昴挹愹慢攷戴愹愴挷改㤲㔳㈷㌸ㄵ㤲㝡敢戰㔱捦昹㡤㔳㔷捦㜹㑤㐹㡦昳ㄹ愷㑥㜰㔲㈲昵搶㘳愳㥥㌳つ㐷㔲㜰ㄶ㈱敢㌶戰㡥㔳〳㐷慦㥥㔳㠲㔲㠹㔳㠱㤲ㅥ㑦昳㔲敦敢搸愸攷戹㕢搶㌵㌰㐶㍣㘷㤷昴㜸慥㜶㑡㠲攷㘱愹㜷ㄲ㌶敡㜹㜲㤵㜵㑤搴攳㐹搵㤱慣攷挹搴㈹〹㥥㈸愵摥挹搸愸攷搹捦愹慢攷㔹慦㔴攲搹㑥㤶㥡ㄸ㕢㥥挹愴摥㈹搸愸攷改愹㈴挹搳㔲愹挴搳㔱㐹㡦愷ㅡ愹㜷㉡㌶敡㜹晥㈸搵昱摣㈰敢㑥㘳ㅤ〷㝣愷慥㥥〳㝤挹㈶〷㜸愷㈴㌸㜸㑢扤㡤搸愸攷㠸散搴搵㜳㈴㉥㤵㌸〲换㔲ㄳ昷㠱㐳㈳㑢晡改搸㔰ㅦ挱㠱慦㥣换㘱慤㥣换㐱慢㥣换㈱愹㥣换〱愷㥣换攱愴㥣换挱㐲㜲捦挰㠶晡〸づ〵攵㕣づ〲攵ㄶ㜸㠸㤷㜳㜹〰㤷㜳㜹㜸㤶摢攵挱㔷㉥换㐳慢㥣换〳愷㥣换挳愲㥣换〳愲㥣换敥㕥捥㘵㘷㉥攷戲慢㤶㜳搹ㄱ换戹散㘶攵㕣㜶戰㜲㉥扢㡦攴扡㔱て慢捥ㄱ㔶摣㈱晦て戸㡥攵㤸</t>
  </si>
  <si>
    <t>㜸〱捤扤〷㝣ㅣ搵搵㍥慣㉢㑢㘳捤扡散搲㡢つ搸㐶〶换㜶挴㤶搹〶ㄸ㑢㤶ぢ挶挶〶摢ㄸ㠸㈱昲散敥㉣ㄶ愸ㄸ㐹㙥㠴ㄶ㈰愱㤹㑥㈸愱ㄳ㑡攸ㅤㄲ㐸〸㥤㐰〲〹㈴㈱搴㔰〳㙦㠰㔰㐳〹㤰昰㍤捦㥤戹愳㤹搹㔹挹捥晦晤㝥扦㜷扤㝢㍣昷摣㜳捥㍤昳㥣㍢㜷敥摣㌹㥡愹ㄱ㌵㌵㌵摦攲挳晦昹愹攳挶搸挵敢晡晡慤慥收戶㥥捥㑥慢搸摦搱搳摤搷摣摡摢㙢慥㥢摦搱搷㍦っ〲㕡㝢〷敡晢敡摢晢㍡㡥戰ㅡ摡㔷㕢扤㝤㄰慡慦愹㘹㘸搰㙢㔱扦㡤昳㡢愹㠲㑥㉤扤㡥〴㔲㌵扡㐶㌲㥣愴㠱㐴㈷㠹㤰㡣㈰ㄹ㐹㌲㡡㘴㌴㐹㤴㈴㐶戲〹挹愶㈴㥢㤱㙣㑥戲〵挹㤶㈴㕢㤱㙣㑤挲昶昵㙤㐹挶㠰㡣ㅣぢ戲愸㙤挶挲挲愱搸㥢挵晤㍤扤搶搴㜱㑢㙤㥦愷㘵㥢㔳捤昹㑣扣㌹㍥㜵㕣摢慡捥晥㔵扤搶戴㙥㙢㔵㝦慦搹㌹㜵摣㍥慢ち㥤ㅤ挵㜹搶扡㈵㍤㠷㔹摤搳慣㐲㍣㔵㌰㡤㕣挲㐸愷换昹㝣㙥攴㜶戰㍢扦㙤挶㍥扤㔶戹敦㝦挷攲昶戴戸戰㙤㐶昳〲慢晦㝦挷攲づ戰戸㜷摢㡣㤹㍤㕤㘶㐷昷晦㡡挹㝡挶㌲㍤搳㉡㜶㌰攸㤶搵摢搱㝤㐸㌳㕣昶〱㡣㔲戶戹戵慦㙦㔵搷㑡昶㥦㌶慢戳㜳㤱㔵㤶挱敥㥡搹搷扦㡦搹摢搵㌷戲㡢挸㔹扤㔶㜷搱敡ㅢ摤㌵㙢㙤搱敡㜴〴晢ㅡ扡㤶㥡扤ぢ捣㉥慢㡥ㅢ搱㉥㍢㜶㜳㑢㔶㜷㝦㐷晦扡㔱㕤晢昵㔹㡢捣敥㐳㉣㡡搴㜷捤㔹搵㔱ㄲ㜵㜵昸搶っ摢㌹捣㌳ㄹ㈲昸搳搵戶挲散敤㤷㈵〶㉦ㄱ㈶敢改㈶㜲㉦㝣㝥戱㉢㡤ぢ㘸㌱㕥㡢㍢扡收㔹扤摤㔶㈷ㅢ㘱ㄴ愷〴㠴㈴㐰㜶ㄴ㕣愴搴敥㌰㐶㘲㠴㜳搰㜱㕦搸㡡㌶づ㘴㠷〵㍤扤㕤攸㡡昳㝢摡㔶昵㑦㡢㑦摤摢㌲扢愷㈵攲㔳ㄷ昷㤷㘶㕡慢愷愵昵昱㄰搲㈷㔰㝣㐷㤰㐹搳摡ㄶ㉥㘸㙢㕤㌲㙢〱㝥㤳㘶㌵㈶愷㡥㥢㈰扦㡤慤㐶〶ㅢ㉣㌵捥㌰㌲㑤㝡㈳昵㈶㠲㠸扡ㄷ㜱昸㝢ㅢ攷㈱㔸摢㙥搶戶ㄷ㙡摢㡢戵敤愵摡㜶慢戶扤㕣摢㝥㐸㙤晢㡡摡昶㡥摡昶㐳㙢摢て㠳㡣晡㌴っㅦ㕥敢㝣㐶ㅥ㜸挴㡦扦㍢㝥摣㡣㕦㙤㝥摣捤㝢㍥扢散づ挱㈳㕥づㄸ㍢㘳㈳攷散㡣摣㠹㜸㜳㉥㤵挹て㝣㜲㙡㥦攲捤挹㜸㍥㘹っ搴ㄸ㜹㝤ㄲ戴昵㈶㄰㙤㌲㠸㝦㉦摢扣㝢㤹ㄸ搸换〴昶㜲ち昵愶㠲〸昱㐷散㈵昷昴昲㑢㜶㉥㝦戴摦挸㠵ㄷ㉤㜹戱昵挰昹㍦摦㔲㜰㍣㤲㉥㌶㘳㘳㝣㈸摥ㄹ搷戹㥣愱敦㐲㥢㜱㄰㉤〱攲昷㘵戶搷㤷㌴搱户ㄱ㑦㈷㥢昴㈴昵㔲㈰㐲晣捥昱攵挵攷慦㍥㘷挴ㄳ〷戴摤㝤攴戸㑢晥㙥㔹㐹挱㘱㔱晡㤲挶㐶戸㉦㔹㌷昸戹戴㥥愱捤㉣㠸㤶〳ㄹ挴ㄷ㈳攱晡㘲㈴㥡昴㍣昵㜶〵ㄱ攲㔱挷㤷搵搷敤㜱搱㑥㐷㉣㥤㝢摢㜷挶㕥昲昴搴昹戳〴㐷㘷改换敥搸㌸㘸㝥捦㈱〱㘸昶散㤰㕤戲搹づ㔴搲挸㈴ㄲ搹㜴㈲㘷㜷㔱〴搱㠹㘰㌶つ㠱㐴㉥㤷ㅤ㠸㙦摣慥换愶搳㠹㝣挲㐸㘴昴㘹㜴㘷て㄰㙤㍡㠸㝦㌷收㜸㈱捤愴摣摤挸愴㥡昴ㄶ敡戵㠲〸㜱扦戳ㅢ㤷㉤晥攰昲㜹㔷㝤戲昷㡦㑥晣㘲捥晢换㝥晣㤰攰㤰㈳㜷愳つㅢ攳〲晢㈰㝢㘲摥㐵搴㐸敢㌳㘹㜲ㄶ㠸㌶ㅢ㘴㄰㔷㡣㠱攸ㅡ㠸敥ㅣ敡敤〹㈲挴㍤㡥㉢户扦㜲攸㤸㡦㕦慣摦敢愲㌱敦㉤扢敦换愹摦ㄳ㍣换㐹㔷昶挲挶㠴㌰㔷㤲㜱搷㤷㐴㍣慥捦愳搱昹㈰摡摥㈰㑤搵て敥挶挴㠰㌷〹愳㐹㕦㐰挵㠵㈰㐲摣敡㜸㜳敦愵㠷摤㜱摥㘶㕦散㜹昹〱晦戸㘶摢㌷㜶㌹㐶昰㜴㉢扤搹ㄷㅢ㉤㘱摥㈴㤲捤改㕣㍡㥥㑣挶㜳昱㘴㍣㤹挹戹㠷㐱愶㌹㤹㑦愶ㄳ㠹戸ㄱ㑦挴ㄳ㈹㈳㤵搳ㄷ戱挹挵㈰摡ㄲ㄰㍦㜰扥挳㈲㤳ㅥ㠸㘱扡㐹摦㡦㝡㑢㐱㠴戸捥㜱戵敥昰ㅦㄶ攷㕤㔵㤸㜷攳晢㝢㙢户㉥㝢昹㜳㌱〲搵搲搵〳戰㌱㜴って愴挹敦㠲㘸换㐰晣慥昸挷挴〱搴ㄸ挳㠳愸㜷㌰㠸㄰㔷㍡慥㙣㌱㙣㤳㕦扥㜳捥㡡〵挷敤㝦搲㔳㤳扦戹昱っ挱愹㠹㜴愵ㅤㅢ扥〱捤㘸捥愴㜲昱㠱てづ㝦㘷㤴㑥㌴㈷搲昹昴㐰㑤㈲愵㉦㠷戶㙥㠲㘸〵㄰扦㡢扥〱㉤㥤㜷搱㑡攷㥢昴㈲昵㑡㈰㐲㕣攴戸戸㐹昳㑤㉢摦㍢㙡挲㠲㙢户戹攳敤㝢㌷㝤慦㈰㌸㜱㤲㉥㤶戱㌱攴〹攴㄰㕡㕣〱愲㜵㠰昸㍤昱挵㉤㙤っ㜸㠲㉥㜶㈸昵づ〳ㄱ攲㕣挷㤳敤㘲て摥㜹搶晢㝦㥦㜵敤摡ㄱ㜷㙦搳昰攰㘳㠲戳㌷改㐹ㄷ㌶挲㠷戳㡣摢攱㜳㜱扤㥢㌶㝢㐰戴㤵㈰ㅢ摡摦ㄱ戹挳愹搸ぢ㈲挴㘹㉡㜲户㍥㝤晣㌷扢扦㌸㙦晤晡㠹㙦㙦摦昳昲つ㠲戳㐸改㑣㍦㌶挲㥤ㄹ㌸晡搲㜱㝤ㄵ㙤慥〶搱搶㠰昸㠱昱て㑡㔹ㄷ㤸㑣戶㐹㕦㑢扤㜵㈰㐲晣挸昱攵慤攷愷摦㍥昹攳㘵慤户㕦昴搰戹ㄷ㥤㜷搵〹㠲㤳㔹改换昷戱ㄱ摡愱㔳〳㥤㈷慤ㅦ㐹㤳㐷㠱㘸㐷㠳昸㕤昱挵㈸㌹搰㕢㤲攸㉤挷㔰敦㔸㄰㈱㡥㜱㕣昹晣摢㈳㝥戶㘶户㑦昶扣㘰慢攷捥戹㙥昳㈷攷〸㑥愹愵㉢挷㘱㈳搴ㄵ㜷攴㑥㌵愷昵攳㈱愵㥦〰愲晤㄰㘴㄰㔷㔲〳㘷攲ㄴ捥挴㍦愲摥㠹㈰㐲慣㜵㕣㌹慣攷㠱㍢扦㥣㜳㕢摢晡摡戵扢㙦昳昴攷昳〴㈷昶搲㤵㤳戱㌱搶ㄹ㤱㥣挹㠲㘱㈸㐰攲捤㠹㠴㝥ち捤㥤ち愲慤〷昱扢攱㍢㝥㔲〳㘷㡣ㄴ捥ㄸ愷㔱敦㜴㄰㈱づ㜷摣ㄸ晢慦㌹户㕤摡㜶改晣㝢戶摣昱ㄷ㜵〷晥㜳戵攰愵㠵㜴攳㑣㙣昸づ昱㜸㜳㈶敢㥤戳攴㌳ㅥ愷㌲扥㐹㑢㕥㍦㡢㑤㥤つ愲㥤〳㌲㠸㡢㠱㜹挲戹搴晢㌱㠸㄰㠷㍡㉥㍥昸㥢㔸昳戲㌱㜳ㄷ㕣㔶晣散愰㍦㡤㜸㝡㥣攰㠵㡦㜴昱㝣㙣攴扤㐸㈵㜸㍥ㅥㄸ㙡攲㐹户㈳挵㥢㜱㐶捥㝡㠶愱㜴㑥扦㠰㙤㕤〸愲晤〴㘴㄰ㅦㄳ〳㠳㜶〲㠳昶㐵搴扢ㄸ㐴㠸愲攳攳㤶㙦㡣㙥扢昷挴愷㘶㥥㜳㔷晢挹攷㍣晣㡦昷挴ㄶ愸㤶㍥㕥㡡㡤昰攳㉤敤ㅥ晣搹戴㝥ㄹ㙤㕥づ愲㕤〱攲昷挵㍦㙡て㠴搴㐰㐸慦愴摥㑦㐱㠴㌸挸昱㘵搷攷㕢㉥戹晣㠲㠷㘶慣㑦扦昹㡢戳㍢扥㍥㕦昰昲㔰晡㜲㌵㌶㝣㜸㈵㥢㌱㘸て捣㌵昳ㄹ户户挷㥢㌱㘸慢㔹っ㈵ㄲ㔹晤ㅡ戶㜵㉤㠸昶㌳㄰扦㡦扥㙥ㄷ㌸㄰慦愳摥昵㈰㐲散攷昸㌸㘳捤㠷㍦晡㈴戵昷挲㥦摤㔵扣㘳捥㑤扢㝥㈱㜸昵㉡㝤扣ㄱㅢ攱挳戶㝢晥捤敢㌷搱攲捤㈰摡㉤㈰㝥㑦晣㐳㐲捥ㅤ㥤㤲戹㈶晤㔶敡摤〶㈲挴〲挷㤳㌹戵㥦㈵ㅥ摤㙦摢㌹㍦摣晣㍢收〹敤㝦㍡㕦㙣㡤㙡改挹ㅤ搸昸敦て㠰㍢搹搴㕤㈰摡摤㈰㝥ㄷ㝤㘰ㄹ〳愳㤶㠱㔱敢ㅥ敡晤ㅣ㐴㠸㌹㡥㡢㘷㍤扥晦攳㈷ㅣ㜷㕦换㐵挹ㅤ㥦㤸㝡摥㤲愵㘲ㅢ㔴㑢ㄷ敦挵㐶㜸攷㌲〶㍡㔷㕣扦㡦㌶㝦〹愲晤ち挴敦㡢て㉥㜴㐹㜷搲ㅥ㙦搲敦愷摥慦㐱㠴㘸㔱扥㥣㌱敡㠷挷㥣戸㘳敢㐹㥦敢ㄷ㙣㌶昶搰㤳挵戶愸㤶扥㍣㠸㡤㜰㕦㝣㈷㤶㠷㘸昳㘱㄰敤ㄱ㄰扦㉦扥ㄳ㡢攱敦攸㡦㔲敦㌱㄰㈱昲㉡㜴㉦㝣㝡挸つ㥤敢攷慦㕦㥥㡥㍦昷昱㙢扦ㄵ㘳㔰㉤㝤昹つ㌶㌶㘴㡡昹〴㡤㍥〹愲晤ㄶ挴敦㡣敦愸㑢づ㥣攵㤲㌸换晤㡥㝡㑦㠱〸㤱㜴㥣㌹收戴㠶捦摥㥥晥㝣敢㉤㤱晦㑣㍣攱㥡搷收㡥晣㍤慡昷㜵慥㙡㘷昶㥡㙢戰㑥㌰戰〰㤱㙣挶㥡换㠶慣扡㘰搱愵㥣㉥㘷换㠹㐴㈹ㅤ㌷㔳㘶晤㜸㤸摤搰㡢㝣㥥㘸㐷㤶昷敦攸㉥昵慣㤱㔷晤㘳㘷㤸㝤搶挰㈲挰ㄴ愷㙥㐶捦慡敥㔲摦㤸昰捡挵晤㘶扦戵㙤戰㙥挰㐸㠵摡㘲慣㠹㔸㝤戲扤敤㠳㙡㑢捤捥㔵㔶敢摡づ扢㝡扢㐰㌵㔶㐴㝡ち搵㙢㘷昷㕡㠷扢戵ㄵㅥ戵㘲愹㙥戵戴㕤戱㤷㜶㤵敤搷戸戶ㄵ㍤㝤㔶户㜴㙦㑡搷㍥ㅤ挵挳慣摥挵ㄶㄷ晡慣㤲摣搵㉤㔸攵㉣换㑣㔹搸㡤ㅤ挵㐲㑢㘹㠲㤷㕢㥥戵戶摦敡㉥㔹㈵昸扢搲敡敤㕦户挴㉣㜴㕡㕢晡㐴散㌶㔱戱㡤㡦㍤扢愷戸慡慦慤愷扢扦户愷搳㕦搳㕡㕡㙤㘲㈹愸戴㜷㑦挹挲㑡㑥ㅤ㍦㌵愲㘶搸㌰㈱㙡㈶㠷㉤愷搰㙥㕦戳っ㠴㈷挴摢㈱收㕢晢扢㕤昳㈲散ㅤ昶愲搳㘲㥦慣㙤ㅣ挲㤸戴㑢㌳㑤搵〵㍤晢挴㔵㔱㑡㑦慡㉥㉤㝤㜴㈳昷晦慦㜰㙤敤㘶捥摥捦㕡㡤攵戲㍤捤敥㔲愷搵㍢攸㥡慥愰㐷晡ㅦ㐰敡㜷挱搱㕣ㄵ扤㍡㐸㠸戵㘲㕤晤㥡㡥㔲晦ち㙤㠵搵㜱挸ち㑥愷戱敥摢搰㐰㘸㉢㍥晡戳㘰改㝦㈴昹ㄳ㐸㈴㔲愳晤㤹㐲㕡㐴㝦捥㉥搷㑦挰晦ㅢ扦㄰㔷ぢ㉤㕤㉥晣㘱㝤戶慦扥㙢㜶㑦㙦摦戰㘱㘱㝢戹愷搹户愲㥦摤㜳昰㑡摡晢ぢ挹昳㈰昵㡤㈰㐳慥昳㐵㈱㔴挷攵捣㔱㕤㌳慤戲㠹攵㘳㜹㜴ぢ戳扥换㕥㤷㥣㘹昵ㄵ㜵㉥㘰捥挵戱戲㔶挳ㄶづ晥㤱㕤散晤搶摡晥㤹㘶扦㌹扣ぢ㑢愱㠸㤲づ愱㈹㔲换摥愲收㈸挹㔳摡ㄱ愷〴ぢ㌱戹改戱㌲㐲㌲㙣㑢㌸㜰㜰扣搴っ㜳攸攰㍢〱摦户挷㑥㘸挱㡥扥戰捤扢愴㠹㤵搶搲ㅣ慢㝢挹扡㤵㔶ㅦ挵ㅢ戴㐱愱っㅥ㕥㌴戶戰㔸搸慦扦愳戳慦ㄹ㥥捥改敤㔹戵昲㝦搳づ㙤改㉦㠰愸㑦晤㑥攸挵ㅢ扥㑦㠰慢㘶昸㙡挶愶扤扤愶㠱搶挸搱㕥〲昱㥦ㄱ㝤㔳〵晦㡡慡昶㌲愴攵慤ㄴ晥捦㡦晥ち㐸㐴愷ㄵ㥤㤵㜰改㕢晣㈷㍦㜶㕤晤㐴ㄴ㌶㘶愱戸ㅥ昲㈳扢㠰攵㤲㕥㑢㉥㝤㌷挸〲攲㌲慡㙢晦㥥摥挳ち㍤㍤㠷戱攷㡤㤶愵扥ㄵ㤶搵捦攵攴ㄱ捥昲戹㕣㈶ㄷ㘲搸㌰摦㜲慦㘷摤㜹〷搸搷㕥〷ㄹ搵摡搹㌹㑥㔹散搳摥〰㙢ㄸㄶ戶戵㌷戱戱昵晣晤摡挶敤㠷㠱扡户ㅦ户ㄴ晡搷㡤㕢㥤㌴㥡搷㜶昶慤ㄵ㘳戱㠷㕣㘳捤扣㜹换㉢㥤ㄷ㌵戵摤晣㡢晦戹晤㐷昷㍦慣㠹㌱㑥㐵挵晡昰㈴搸ㅢ㡦㥦晥㌶㠸搸〶㘲ㅣ㝦戰敤晦攸晦㠳戲晥㜷㤲㜷㐱㌰㡡攸ㅣ㐵㌰㠸扣㙦ㄷ㐵ㄳ晥攷㐰愲晦㠳攴〳㄰㌱〵㠴㠷戱晥㈱㠸晡㠸ㄸ散戳㜷挸〸㝦っ戶㍦挲㌳扤换㡤㠱搵攴㡡㈰㝥ち昵㠸㑥㈳㤵〱㤶㜵㘲㉡敡ㄸ㘴㥤愰敡㠴㔱㈷㠴㐲㠳〷愱㐸搵㍢ㄵㄵ换搴扢㐰㑤㈲昵つ昵㠷㐱㉣ㅣ愹晦戰つ㈲愸戳ㄳ㝢㤰慡戵㡢㈲㡥㍡㠹搴㌰㌰㜴摥敦ㄳ㐹戰㈴㔲昵㈸愹㡦昸敡㍦ㅥ愴㠶愳挶㡦㤴敦㔸〸㕣挳㔶㈰愵㐳㍤愲搳㐸㈵㔲戲㑥愴搰㙥ㄸ㔲ㅦ挱㡢㔰愴㍥㜴㉡㉡ㄶ搱㌳戰㌴ㅥ㍦㝤㔳㌴㈷晥〱戱㜰愴㌶愷㌷㕢㤰㙣〹攲㐱㙡㙢扢㈸戲㌰㈲㤱摡㠶㐲摢㠲㠸㍣㔸ㄲ愹㌱㈸愹㡦㜸换㡢搴㜶愸ㄹ〴愹挰㑡㝣〵㔲㍢㐰㍤愲搳㐸㈵㔲戲㑥散㡡㜶挳㤰㝡戱ㅡ㔲㉦㌸ㄵㄵ㑢晣搳㘰㘹㍣㝥晡㈴㌴㈷晥㔲ㄵ愹挹昴㘶ち挹㔴㄰て㔲捤㈸㙡扢㤰搸昳慦㐸㡤搸〳昶㈴㘸㜱捡㈷㐰㐴ぢ㔸ㄲ戴㈴㑡敡㈳㥥昲㠲㘶愰挶て摡㥥摥〳㌱戰敥㕦〱㕡〶敡ㄱ㥤㐶㉡㐱㤳㜵愲ㄵ敤㠶㠱昶㜰㌵搰ㅥ㜲㉡㉡㙥㈸捣㠴愵昱昸改搳搱㥣㜸愰㉡㘸慤昴㘶〶㐹ㅢ㠸〷戴㔹㜶㔱捣㠲ㄱ㠹搴㙣ち捤〱ㄱ扣㡢㈰㤱摡ㄳ㈵昵ㄱ昷㜸㤱摡ぢ㌵㝥愴晣搷㡣晥㈵敤ち愴收㐳㍤愲搳㐸㈵㔲戲㑥散㠹㜶挳㤰扡愹ㅡ㔲㌷㍡ㄵㄵ昷㍢收挱搲㜸晣昴晤搰㥣戸扥㉡㔲晢搳㥢〳㐸づ〴昱㈰戵捣㉥㡡昹㌰㈲㤱㍡㠸㐲〷㠳㠸〵㘰㐹愴扥㠷㤲晡㠸㉢扣㐸㉤㐷㡤㝦つ搹㌷㘴〵敦㤹㔴㐰㔵㠰㝥㐴愷㤵㑡愸㘴㥤㔸㠸㠶挳愰㍡扦ㅡ㔴攷㌹ㄵㄵ㌷㘳ㄶ挱搲㜸晣昴挳搰㥣㌸户㉡㔴㕤昴愶㥢愴〷挴〳搵攱㜶㔱㉣㠶ㄱ〹㔵㉦㠵晡㐰挴㝥㘰㐹愸晡㔱㔲ㅦ㜱慡ㄷ慡搵愸昱㜷㉡ㅦ㔴㠱㕢㌶ㄵ㐸慤㠵㝡㐴愷㤱㑡愴㘴㥤㔸㡡㜶挳㤰晡㐱㌵愴㡥㜵㉡㉡敥〵ㅤ〸㑢攳昱搳㝦㠰收挴搱㔵㤱㍡㥥摥㥣㐰昲㐳㄰て㔲㈷摡㐵昱㕤ㄸ㤱㐸㥤㐴愱㤳㐱挴㐱㘰㐹愴㑥㐱㐹㝤挴㉡㉦㔲敢㔱㌳〸㔲㠱扢㠲ㄵ㐸㥤づ昵㠸㑥㈳㤵㐸挹㍡㜱㌰摡つ㐳敡戰㙡㐸ㅤ敡㔴㔴摣慡㕡づ㑢攳昱搳捦㐷㜳㘲㐵㔵愴㉥愴㌷㍦㈱戹〸挴㠳搴㈵㜶㔱㤸㌰㈲㤱扡㤴㐲㤷㠱㠸㈲㔸ㄲ愹换㔱㔲ㅦ搱敥㐵敡㑡搴昸㤱昲捤慤〲㌷戶㉡㤰扡ち敡ㄱ㥤㐶㉡㤱㤲㜵愲㠴㜶挳㤰摡慦ㅡ㔲㑢㥣㡡㡡㍢㘶扣〷㌶ㅥ㍦晤㈶㌴㈷ㄶ㔵㐵敡ㄶ㝡㜳㉢挹㙤㈰ㅥ愴敥戰㡢㘲〵㡣㐸愴敥愴搰㕤㈰攲㔰戰㈴㔲㜷愳愴㍥㘲慥ㄷ愹㥦愳挶㡦㤴敦攸ぢ摣㜸慢㐰敡㕥愸㐷㜴ㅡ愹㐴㑡搶㠹挳搰㙥ㄸ㔲搳慢㈱戵㠷㔳㔱㜱㐷慦ㅢ㤶挶攳愷㍦㡣收挴敥㔵㤱㝡㤴摥㍣㐶昲㌸㠸〷愹㈷散愲攸㠱ㄱ㠹搴㤳ㄴ晡㉤㠸㌸ㅣ㉣㠹搴敦㔰㔲ㅦ㤱昲㈲昵㌴㙡㌶㜴㐸挷㙤挱ち愸晥〰晤㠸㑥㉢㔵敡㐴㉦ㅡづ㠳慡愹ㅡ㔴㤳㥣㡡㉤㠲昷ㅢ㔷挱搲㜸晣昴ㄷ搰㥣搸愹㉡㔴㉦㐹㙦㐸㕥〱昱㐰昵慡㕤ㄴ慢㘱㐴㐲昵ㅡ㠵㕥〷ㄱ㙢挱㤲㔰扤㠱㤲晡㠸敤扣㔰扤㠵ㅡ㝦愷昲捤ㄳ㜰㥦㐳慤㜳昳愶㘵〵㔲㙦㐳㍤愲搳㐸㤵㍡戱づ敤㠶㈱戵㔹㌵愴㌶㜵㉡㉡敥㠶ㅥ〹㑢攳昱搳㍦㐴㜳㈲㔶ㄵ愹㡦改捤㈷㈴㥦㠲㜸㤰晡捣㉥㡡愳㘰㐴㈲昵㌹㠵扥〰ㄱ挷㠰㈵㤱晡ㄲ㈵昵ㄱ挳扤㐸㝤㠵ㅡ㍦㔲扥挳㉦㜰㉢愷〲愹㙦愰ㅥ搱㘹愴ㄲ㈹㔹㈷㡥㐵扢㘱㐸晤晢摦㔵㉥㙤扥㜱㉡㉡㙥搶ㅥて㑢攳昱搳敢㙢戱㙦㕦㐱㉣晣搲㘶㌸慡昵〶ㄲ愶㘳㝡㤰ㅡ㘱ㄷ挵〹㌰㌲㠱㠶㐶㔲㘸ㄴ㠸攰ㅤ㕡㠹搴㘸㤴搴㐷㝣㡣㌶摣换㘵愶㜳づ㠲㔴攰㤶㙦〵㔲㥢㐲㍤愲搳㐸㈵㔲戲㑥昰〶㜱ㄸ㔲敦㔴㐳敡㙤愷愲攲㕥昲㈹戰㈴㤱ㅡ㠳收挴㕢㔵㤱摡㡥摥㙣㑦戲〳㠸〷愹昱㜶㔱㥣ち㐳ㄳ昰搳㈷㔰㘸㐷㄰挱㥢挸ㄲ愹㐶㤴搴㐷扣攴㐵㙡㈷搴昸㤱昲㥤晣〲㜷愵㉢㤰㥡〴昵㠸㑥㈳㤵㐸挹㍡㜱㍡摡つ㐳敡㤹㙡㐸晤挱愹愸戸摤㝤ㄶ㉣㐹愴ㄲ㘸㑥㍣㕤ㄵ愹ㄴ扤㌱㐸搲㈰ㅥ愴戲㜶㔱㥣つ㐳ㄳ昰搳㜳ㄴ捡㠳㠸㜳㔱㤴㐸敤㡡㤲晡㠸㐷扤㐸敤㡥㥡㐱㤰ㅡ㙡㘱㘱て愸㐷㜴ㅡ愹㐴㑡搶㠹ㅦ愳摤㌰愴敥慢㠶搴扤㑥㐵挵㕤昷ぢ㘰㐹㈲㌵〷捤㠹㥦㔷㐵㙡㉥扤搹㡢㘴ㅥ㠸〷愹扤敤愲戸㄰㠶㈶攰愷㉦愰搰㐲㄰㜱ㄱ㡡ㄲ愹㝤㔰㔲ㅦ㜱㡢ㄷ愹㐵愸ㄹ〴愹挰㉤晡㡡㍥戵〴敡ㄱ㥤㐶㉡㤱㤲㜵攲㘲戴ㅢ㠶搴搵搵㤰扡捡愹愸戸昷㝦ㄹ㉣㐹愴づ㐶㜳攲捡慡㐸戵搳㥢攵㈴㈶㠸〷愹愲㕤ㄴ㤷挳搰〴晣昴ㄲ㠵㉣㄰㜱㈵㡡ㄲ愹㌲㑡敡㈳㉥昴㈲戵〲㌵㝥愴㝣㈳㝡攰扥㙡〵㔲㠷㐲㍤愲搳㐸㈵㔲戲㑥晣ㄴ敤㠶㈱㜵㐶㌵愴㑥㜷㉡㉡㌲ㄳ㤸㔱㈰㤱敡㐳㜳㘲㝤㔵愴㔶搱㥢搵㈴㙢㐰㍣㐸慤戳㡢㠲㔹〹ㄳ昰搳㡦愰搰昷㐱〴戳づ㈴㔲㐷愲愴㍥攲㜸㉦㔲㐷愳挶㡦㤴㙦㥣ㅡ敡摣㜷㉣搴㈳㍡㡤㔴㈲㈵敢挴昵㘸㌷っ愹㜵搵㤰㕡敢㔴㔴攴㐷㌰攳㐱㈲㜵㌲㥡ㄳ慢慢㈲㜵㉡扤㔹㑦㜲ㅡ㠸〷愹㌳散愲戸ㄹ㠶㈶攰愷㥦㐹愱戳㐰〴戳㈲㈴㔲㘷愳愴㍥愲换㡢搴戹愸昱㈳攵敢㔳㐹㝦㥡㐵㐵㥦㍡て敡ㄱ㥤㐶㉡㤱㤲㜵攲㌶戴ㅢ㠶㔴戱ㅡ㔲〵愷愲㈲㝦㠳㠹ㄷㄲ愹换搰㥣㔸㕥ㄵ愹㉢攸捤㤵㈴㍦〵昱㈰㜵戵㕤ㄴ㜷挱搰〴晣昴㙢㈸㜴㉤㠸㘰㜲㠶㐴敡㘷㈸愹㡦搸摦㡢搴昵愸昱㈳攵敢㔳㠱㙣㡦ち愴㙥㠴㝡㐴愷㤱㑡愴㘴㥤㘰㙥㐸ㄸ㔲㝢㔷㐳㙡扥㔳㔱㤱㐶㜲ㅦ㉣㐹愴敥㐲㜳㘲慦慡㐸摤㐳㙦㝥㑥昲ぢ㄰て㔲昷搹㐵昱㑢ㄸ㥡㠰㥦晥㑢ち晤ち㐴摣㡦愲㐴敡㝥㤴搴㐷戴㝡㤱㝡〰㌵㝥愴㝣㝤㉡㤰㡢㔲㠱搴㐳㔰㡦攸㌴㔲㠹㤴慣ㄳ扦㐶扢㘱㐸㘵慢㈱㤵㔱㐸〵㤳㕣ㅥ㠲㈵㠹搴㙦搱㥣㌰慡㈲昵ㄴ扤㜹㥡攴昷㈰ㅥ愴㥥戱㡢攲㘱ㄸ㥡㠰㥦晥㉣㠵晥〸㈲ㅥ㐵㔱㈲昵㈷㤴搴㐷㑣昱㈲昵ㅣ㙡晣㐸昹慥㘶㠶ㅡ搱㥦㠷㍡㙥㌸㠳㔶㈲㈵敢〴昳㙡挲㤰ㅡ㕦つ愹㜱㑥挵㥣㘰ちづ㌳㙡㈴㔲慦愳㌹戱㝤㔵愴摥愴㌷㙦㤱晣つ挴㠳搴㍢㜶㔱㍣〹㐳ㄳ昰搳晦㠷㐲㝦〷ㄱ捣扡㤱㐸扤㡢㤲晡㠸㉤扣㐸扤㡦ㅡ㍦㔲扥㍥ㄵ㐸攳愹攸㔳ㅦ㐰ㅤ㜷搵㐰㉢㤱㤲㜵㠲㐹㍦㘱㐸㡤愸㠶㔴挴愹〸收〷搵㌳摦㘰㈳昲㍡㐶㐰㕣㉦㉦敤戰搶昰㐶昴攸㌲晥〴愸㙤㔵㕦㝦㡦扣㙢㍥慡㍣戳㘷㐱㑦晦捣㡥扥㤵㥤收扡捤捡捥挶晥㉢慣㙥攴戴昴㈲戵㈵挰敢㔹戹搲㉡改攵挵㍤慢㝡㡢搶摣㤹晦ㄷ㜲㕥㘴㐰㜱㜷㔶㠸㥡㕡㠱捦㝦㤷挶㔱〳㑤㜴㈷㝣㙡敡㥦㠵挹攰摤㜸摣㡣㜷晥㘴捤捥㥣㤱挹㉥㌱〸㐶〷㄰㕤搲搱摦㘹㡤㈸换慣ㄵ戹摤㔰〶㡡㐸ㄴ㉡つ㉦㉦㔹㠱㝢捦㌳㐷㤵攷昴㜶㤴㍡㍢扡㉤〶㘳㜳㕢㜴扥㜵〸㤲㠲昶改改敢攰摦㝣㡤㉡㉦改㌵扢晢㔶㌲扦愱戸㙥㔳㕦㐹㈶㐲搴㤷㘷㜴㜴昷愱ㄹㄹ㐵㙥㐷换㡢㔷昴慣挱㥦ㅤ慥敡敡㥥㘳慥散晢㍦ㄱㄵ㈱攳㐲㈲㐳㈳㙡㐵㙤慤㘸愸㙤昸㙦攳愳㝤㠱愳㙢㌳㍢㘹㜷ㅣ晡㘹㝦㙦㐷㘱ㄵ〱㤳敤㈴㐱敢㐸㘴っ㙢敡晦㠸慤㘰㈶㠳㈷㠴㠱㌴㈴晡敡晢戳扡搰㡣ㄸ昷㙦㌹户㠳戸晥㈵摣ㄹ昹㉦㤰㍤攷散㌷㜷㈰㐱敦晦攱て㈳敢㤹敡戳挱搹㔰㕢㐰㜸戴摤㠱㤸㈱挵晥㠴攳ㄲ晤㠰愵㘰愷㡣㤴愵っ晢攷攸㠱捤搹㐸愸ㄹ㔹㥥㙦ㄶ慣㑥攴〱㜵㤹晤愳敤〲ㄳ戲昰攷㜳㝤㑥㕤㕢㑦㔷㤷挹づ挷㍦〲㕣㕣㌴㍢慤㠶㜲敢慡晥㥥扤㍢扡昵㌲㠸散㤵づ换㕣ぢ㤶戹搶捥搸㈹㉦㘲㝥愰摣愶慤㥥㐳捣摥㡥晥ㄵ㕤ㅤ挵〶ㄶ㤸挳昷㝦愲愷攲っ㔱〷㌰搵㐷㡤㈴挱ㄴ㈰㍢ㄱ〷挱㙥挶㕤㕢㐲挷攰愳㍦搷ちつ晦挴㝦㤹㍥㠶㜱㐷㈶㘵攸㕦挳ㅡ搷愷攴㐰㈴㝤昹攸㕢攷ㄸ晡攸ㄸ㙣挸愱㐹㌰晢㡢㕣晤ㅢ㠸㜲㠳扦㍡㈶㘰つ㥡㕢㌴ㅣ〲㤱昹㍤㘶㘹戶㔹挴ㅦ昲づ㜷晥㡣户〱愱攵㐰搳ㅢ㘳戶㔷ㅢㄲ〸㤱㤸戸扡愳㘴昵㌶㤰戱ㄸ㝦愶㕣挷㍣㌱捤㡥㈱て攵㥡晡晡ㄱつ㘱㙤捤㔵戶ㅡ㥤捣ㄸ敦㥦㐱捦慤戰晦晥扥戹改挳攸㔵㐴㥥愰晥㡤摤搱晦挳㝤㘲ㅥㄹ昷㈷㈰昰㉤〵㤸愴㕢晦〲㉡㠳戱昱㈷㕥㈱㍤㑢㠷㔰㥤晣㐳㔸愶㠴㌵㈰㝤㑡收㤲搵换ㅤㄹ攱挹〱搳散昴慦〶昵搷戵摡㘲昴㜲慢ㄴ戱㐷㔷收㥡攱扣㔰㔳㕢㕢㠷㔰㙢挱晣搹㡡㘶㘱慣㙢戱㈵㤳挳〴ㄳ愲㌴〱㡦攳㍣㔸㘰扦摤昷㤷㘸扥昹㠵㍦㈹㑡㜶〸愴慡㌰ㅦ㐵㝥㈲ㄱㅤ挸〳㉣昱ち愸㐲㠷㥤搶㠱慦づ戵㍡晦挲㔸㌰㈳㠸㌳〴捦昹㑣㌰つ㠸攷戴ㅡ㑤㠳挸㠶㡥愱攲敦搰攰㌸慡て愷攱㜷戱挵〱捡敤戰晣攳昴愱㍢㉣㌳㡤㘴㠷㡤搰㠸㔳㄰㑣㌷㔲扢〱扥摡㡤ㄱ搸搶㐷㔲昰㠳㜰㠱㔱ㄴㄸ㑤〱㘶㈷戱㈷㘸㔱㤴挲ㄱ昶㕤㍦〵㤲㤲晥っ搵〰挲㥢挰㄰㄰晥ㄴ㔴戹收㐱㜸㔳戶扣ㄹ㕢晥〶〲㐱㠴㤹㍥㈴ㄱ搶㜹㤶㤲㥦挰ㄹ㐹㌰㤸ㄲ捤㉤㘸㠴㔰昸搰摣ち摣愱搱慣㠵㥡㐴㜳㙢㘹挴㉥㠸㘱㘰㈹㤷挱㔷㘸㙥㠳㙤㝤㕢ち搶㠵ぢ㡣愱挰㔸ち㌰㠳㐹愲戹ㅤ㑡攱㘸晡晡㙢㘰㝤㌱〴捤ㅤ㘰〸㘸㌲㑢㐹戹收㐱㜳ㅣ㕢ㅥ捦㤶㤹㙤ㄴ㐴㜳㜳昰散晥㍡〱㈲ㅢ摣㕦㤹㤴㈴ㄱ摥㤱㠶户㐴挹㠷昰㐴㜰㠷㐶㜸㙢愸攱㕢愳敦㐴㈳搸㤰㍦愶㌲愹摤〰㕦㈱扣㌳戶昵㐹ㄴ摣㌶㕣愰㠹〲㤳㈹挰捣㈷㠹昰ㄴ㤴㌶〰攱㐰挲㔳〸挲摦㠱㈱㈰扣㠳愷㘵て挲捤㙣㜹ㄷ戶捣㉣愵㈰挲㤳挱戳ㄱ㡥㐳㘴㑢㥣㡤扢攵㕦捣て㌹戱ㄲ捣㘷㤲㈰㈷㘸㝢㉡㑡㍥㤰㔳攰づつ㜲㌳搴昰挵挲㌸㡤㈸㤰㤹晡愴㐰㈶搳ㄹ摢搲㤰搱㌳ㄴ㘴㕡㔴㠸㐰㤶〲㌹ち㌰㔳㑡㠲㥣㐷㈹ㅣ攴挱ㄲ愴㐲㐰摥つ㠶〰㜲挶搳戲〷攴摤搹昲㌴戶㍣ㅤ〲㐱㤰㕢挱戳㐱摥〳㈲ㅢ摣㡤㘷㐰㑤㈲捣昳愳㘰ㄶ㤴て攱㔶㜰㠷㐶㤸搹㔲昸㈲㤵㡡㐶ㄴ挲㑣㤹㔲〰㠲慦㄰㙥挳戶㍥㤳㠲㑣愷ちㄱ㤸㐵㠱搹ㄴ㘰㠶㤵㐴㜸づ㑡攱〸晢㤷ㄸ晣㠹㔵㈱〸捦㠵㈱㈰㍣摦搳戲〷攱扤搸昲㍣戶捣㙣愸㈰挲㑣㠱戲ㄱ㥥て㤱つ㐶昸〰愸㐹㠴昷愶㘱㘶㑦昹㄰㕥〸敥搰〸㌳换ち摦ㅡ㝤ㅦㅡ㔱〸㌳搵㉡〴挰㝤㈱愳㉦愲㈰搳戰㐲〴ㄶ㔳㘰〹〵㤸㤹㈵ㄱ摥て愵挴搰㔳㠷㘰㐲㔶〸挴晢挳ㄲ㈰㉥㜸㥡昶㐰㝣〰㥢㍥㤰㑤㌳㡢㉡〸㌱㔳愷㈴挴搵捦㙣摤㄰㤱㜰㉥愳ㄱ㘶㔸昹攰㍣ㄸ摣愱攱㘴㈶ㄶ扥㌵晡昷㘸㐴挱挹㜴慣㄰戴摡㈱愳㉦愷㈰㔳戵㐲〴㑣ちㄴ㈸挰散㉤〹㘷ㄱ愵昰づ敢㍢戳〵㤲戶㐲搰戴㘰〸㘸慥昵戴散㐱戳捣㤶て㘱换㍦㠰㐰㄰㑤愶㔷つ㠱收〹㄰㤱㘸㜶搰〸戳戰㝣㘸ㅥ〶敥搰㘸㌲㕢ぢ摦ㅡ扤㤳㐶ㄴ㥡㑣搹ち〱慢ぢ㌲㝡㌷〵㤹捥ㄵ㈲搰㐳㠱㤵ㄴ㘰㠶㤷㐴昳㜰㤴㌶〰捤㐰㘲㔷〸㥡㝤㌰〴㌴㑦昷戴散㐱㤳㡦㑤搲㔷戱㘵㘶㘳〵搱㘴ち㤶㡤㈶攷戵昲㤳〴昵慣〳㠸㥦㐰㐴愲戹㠶㐶㤸愹攵㐳㜳ㅤ戸㐳愳挹㡣㉥㝣㜱㤳㠸㐶戰㈱㝦㑣敢ち〱敢晢㤰搱㡦愴攰㘵攱〲㐷㔱攰㘸ち㕣づ〱㠹收㌱㈸㠵愳改㥢挳〶㤲扦㐲搰晣〱っ〱捤慢㍣㉤㝢搰㍣㡥㉤ㅦ捦㤶㤹戱ㄵ㐴㤳㘹㕡㐳昴㑤㈶㜱㐹㌴㝦㐸㈳捣收昲愱㜹㈲戸㐳愳挹慣㉦㝣㙢昴㤳㘸㐴愱挹搴慦㄰㌴㑦㠶㡣㝥ち〵㤹ㄶㄶ㈲㜰㉡〵搶㔳㠰㤹㘲ㄲ捤搳㔰ち㐷搳㜷愴〷ㄲ挴㐲搰㍣〳㠶㠰收扤㥥㤶㍤㘸㥥挹㤶捦㘲换捣敡ち愲挹㔴㉥ㅢ㑤㥥㥡攴㈷搸㌷㤹攸㈵搱㍣㠷㐶㤸昱攵㐳昳挷攰づ㡤㈶㌳挳昰慤搱捦愳ㄱ㙣挸ㅦ搳挳㐲挰㍡ㅦ㌲晡〵ㄴ㘴敡㔸㠸挰㠵ㄴ昸〹〵㤸㑤㈶搱扣〸愵㡤㍤つ㈱㠹㉣〴捥㑢㘰〹㜰㌲㥢㑣㌵敤㠱昳㔲㌶㝤ㄹ㥢㘶收㔷㄰㑥愶㝢㐹㌸戵换㈱戲挱㘷晡㤷愱㈶㈱扥㠲㠶㤹㈹收㠳昸愷攰づつ昱慢㔰挳户㐶扦㡡㐶ㄴ挴慦㘱㑢敤〶昸㙡㉥㜵㌵戶昵㙢㈸昸㝡戸挰戵ㄴ昸ㄹ〵㤸㠵㈶㈱扥づ愵昰づ敢㥢㑢〵㤲捦㐲㄰扥〱㠶㠰㌰戳搰㤴㙢ㅥ㠴㙦㘴换㌷戱㘵㘶㡣〵ㄱ㘶㥡㤸摤㘱㜹搱㈵㍦挱づ换㈴㌲㠹收㉤㌴挲㙣㌲ㅦ㥡户㠱㍢㌴㥡捣㍡挳户㐶扦㥤㐶戰㈱㝦㑣㍤㔳㉥戳㜹㘷敥㝦〷戶昵㍢㈹挸戴戴㄰㠱扢㈸㜰㌷〵㤸愹㈶搱扣〷愵㜰㌴㝤㠷㝦攰㈶㝤〸㥡扦㠰㈱愰挹㙣㌴搵戲〷捤㝢搹昲㝤㙣㤹晢ㅣ㐴㤳愹㘴㌶㥡㔵ㄷ〴ㅡ㈰㈲搱晣ㄵ㡤㌰攳捣㠷收慦挱ㅤㅡ㑤㘶愶挱扦ㅡ晤〱ㅡ㔱㘸㡥〴㔷戹っ扥㐲昳㐱㙣敢て㔱㤰愹㙢㈱〲て㔳攰ㄱち㡣㠶㠰㐴昳㔱㤴㌶〰捤㐰ㄲ㕢〸㥡㡦挳㄰搰摣搴搳戲〷捤摦戰攵㈷搸㌲㌳捦㠲㘸㌲摤捣㐶戳敡㠹㝥㝢㠸㐸㌴㝦㑢㈳捣㑡昳愱昹ㄴ戸㐳愳㌹ㅥ㙡ㄲ捤愷㘹㐴愱挹ㄴ戶㄰戰㝥てㄹ晤てㄴ㘴㝡㕢㠸挰㌳ㄴ㜸㤶〲捣㜸㤳㘸晥ㄱ愵㜰㌴㝤㈷晡㐰愲㕢〸㥡㝦㠶㈱愰㌹挹搳戲〷捤攷搸昲㕦搸㌲戳搳㠲㘸㌲㈵㙤〸㌴つ㠸㐸㌴㕦愰ㄱ㘶慥昹搰㝣〹摣愱搱捣㐲㑤愲昹㌲㡤㈸㌴㜳攰㠶㠰昵ち㘴昴扦㔲㌰ㅦ㉥昰㉡〵㕥愳〰戳攲㈴㥡慦愳戴〱㘸づ扤㔸昵㈶っ〱捤㍤㍣㉤㝢搰㝣㡢㉤晦㡤㉤㌳㠳㉤㠸㈶搳搶㠶㐰㜳㉦㠸㐸㌴摦愱ㄱ㘶户昹搰晣㍢戸㐳愳挹㉣㌸㠹收扢㌴愲搰㕣〰㙥〸㥡敦㐱㐶㝦㥦㠲㑣㤳ぢㄱ昸〷〵㍥愰〰㌳攷㈴㥡ㅦ愲戴〱㘸〶ㄲ收㐲晡收挷㌰〴㌴㤷㜸㕡昶愰昹〹㕢晥㤴㉤㌳换㉤㠸㈶㔳摢㠶ㄸ㌷㤷㐳㐴愲昹ㄹ㡤㤸㈸昹搰晣〲摣愱搱㘴愶㥣㐴昳㑢ㅡ㔱㘸㌲㕤㉥〴慣㝦㐱㐶晦㡡㠲㔶戸挰搷ㄴ昸㠶〲捣慥㤳㘸晥ㅢ愵㜰㌴㝤㘷愱㐰ち㐶〸㥡摦挲㄰搰㍣搴搳戲〷捤ㅡ㙣敢扣㝤㈵㤸〹ㄷ㐴㤳改㙦㐳昴捤搵㄰㤱㘸づ愳㤱㌵㈸昹搰慣〷㜷㘸㌴搷㐱㑤愲愹搱㠸㐲㤳㈹㜵㈱㘸づ㠷㡣摥㐰㐱愶摢㠵〸昰㠱户㝡㠴〲捣挰㤳㘸㡥㐰㈹ㅣ㑤摦戸㌹昴㌹㝤ㄴっ〱捤㘳㍤㉤㑢㡥㝤ㄷ㙡㌴戶昵㈸㠸㘰戶㕣㄰㑤愶挸つ搱㌷搷㐳㐴愲戹〹㡤㌰㤳捥㠷收㘶攰づ㡤㈶㌳敥㈴㥡㥢搳㠸㐲㤳㘹㜷㈱㘰㙤〱ㄹ㝤㑢ち㌲㈵㉦㐴㘰㉢ち㙣㑤〱㘶改㐹㌴户㐱㈹ㅣ㑤㕦摦っ㈴攷㠵昴捤㌱㌰〴㌴㤹㠹愷㕡㤶ㅣㅢ捤戱搸搶户〳ㄱ捣愸ぢ愲㜹〵㜸㐳昴㑤㈶搹㐹㌴㜷愰ㄱ㘶摢昹搰ㅣて敥搰㘸㕥つ㌵㠹收〴ㅡ㔱㘸㌲㌵㑦戹㉣て㌰摢攵ㅤ㈱愳㌷㔲㤰㘹㝢㈱〲ㄳ㈹戰ㄳ〵㤸挹㈷搱摣ㄹ愵㜰㌴㝤㝤㌳㤰挰ㄷ㠲㘶ㄳっ〱捤ㅢ㍤㉤㑢㡥敤摡㘴㙣敢㔳㐰〴戳敥㠲㘸摥〳摥㄰㝤昳攷㄰㤱㘸㝥㠷㐶㝥㠱㤲て捤㕤挰ㅤㅡ㑤㘶敥㐹㌴攳㌴愲搰㘴晡㕥〸㔸〹挸攸㐹ち㌲戵㉦㐴㈰㐵〱㠳〲捣昶㤳㘸愶㔱ち㐷搳搷㌷〳㐹㝥㈱㘸㘶㘱〸㘸㌲愳㑦戵㉣㌹㌶㥡㌹㙣敢㜹㄰挱捣扣㈰㥡㑣挷戳搱攴搵愶晣㈴㐱扤ぢ㑢㑦㐳㐴愲戹ㅢ㡤㌰㙢捦㠷收㌴㜰㠷㐶㤳搹㝤ㄲ捤㍤㘸〴㉤挸ㅦ㔳晣㤴换㥥扥㌹ㅤ㌲㝡ぢ〵㤹晥ㄷ㈲搰㑡㠱ㄹㄴ㘰㐶愰㐴戳つ愵㜰㌴㝤㔷㤶㐳㥦㠵㘶挱㄰搰㘴搶㥦㙡㔹㜲㙣㌴㘷㘳㕢㥦〳㈲㕥㠷㐰㄰㑤愶散搹㘸㔶扤戲㘴㐲㥦㐴㜳㉥㡤晣つ㈵ㅦ㥡昳挰ㅤㅡ㑤㘶〰㑡㌴攷搳㠸㐲㤳㘹㠰捡㘵て㥡㝢㐳㐶㕦㐰㐱愶〸㠶〸㉣愴挰㍥ㄴ㘰搶愰㐴㜳㕦㤴挲搱昴昵捤㐰戲㘰㐸摦㕣っ㐳㐰㤳㤹㠱慡㘵挹戱搱㕣㠲㙤㝤㍦㄰挱ㅣ㈳戹㐷㑢㔹㜲昶愸㥥㤹㈲挱〴㠸㡡攴ㄴ㘹慦捣㌴㤵挵晤敢㍡㤱ㅡ挴㑤㈶㐴搸㕢㑣敤㠸㐸ㅥ搲㌴㝡㝡㜱㠳戸㉥昸昸㈲㔷昷昷㘸㜸挴收㠱㐷㐳㐹㌵搶㌰ぢ愶晥扡慦㉢ㅦ㝦攴敡搳昱㠱攷挴㔰㠷ㅦ敤〰戸戸昹摥ㅤ挵摥㥥扥㥥㜲晦戸挵㐸㝡ㅢ挷㐷㙤㤵〹㜲晤戵戰ㄸ摡㈶㜷慣慥㥢捦㉦㕦捤㐷捦㐴づ敢敥㔹搳㉤扤愹敦攳ㄳ挷㈴㕥挳㠷戳㤹〸摢攱㘷㐷㠰ㄷ㘳挶っ㤵昵敦㠲㡥ㅡㄶ㘳捡〹㍢㠴戶っ攵㠹㙤㌳摡ㄶ戵ㄷ㡡㘶㉡㤱戰㔲㐶戶㡣㈷㌳愷㤳㌹愳㤸捣ㅡ改㘲〶㡦㘹㉥挶㡤㤲㜶㤰㉢㕡㑣ㅡ㜸㙣㜳㍥㔳㠸㕢㐹㈳㔷㉣ㄶ㡣㠴㤱挷晦攵戴㤵换㔸㠹慣㜶戰㐷㌴㥢㉢㘶㤲㜱㈳㘱ㅡ㠶㔵捡ㄵ㡡攵㙣㉡㤱捡㤴昲攵㔲慡㤸㌲㘲捣㝢愱㈷晡昷愰愳户㤳㉣〷㠹㌱攷㐵昲㑤戲ち㈴㐵昲挹㤴㝣㑡つ㈸搵て〳㜳㐳㔳㔴愰㔹㠳㍢㐲㐵㔱ㄲ㔶摤昰攱㘲㘲攰㈹㕣ㄵ愹㉤敥㘳㡣㌴㡤㤹㉤昵ㄷ㈲㐰ㅢ愶攴㡦㍦㤵愵昳㉢攸㝣〷㐸㈴㔶攷散㤰㜶㈸㡡㥢戴捤㘸昷㍦户㕥㍢っ散㤱㘰换散ㅤ㍣㄰扦㑦敢〴㘷㌴㌸㥥㐴扥㔸扤㘳㐵敦㐲愵㍥㠱㠰㡥攷㕥づ〷㕦昶㡡㤵攰㜳㐳晥㜴㜰㜹㈴㠹㌳戰㈳散扦愸愸搱㝡㈱㔲戵㔳㡡搳㈰挶㡥改敦㔸ㄱ㔸㠲㕡㡤摥て㡡㡥㌵挲昱㐳㕢㠵戲摤戱㑡挵㘴㈹㤳㑢挶㡢搹㜲摥㠸愷昱㘴攸㙣戹㥣㌷昳㐶戱㤰㉤挵㤳㘵㙤戵㉢㙡㥡㘶㈹㔵㉥㈵慤㔲㈲㡢敥㠷㌷㈶愴ㄳ愹㝣摥㉣㤴㜲㈵搳捣挷戵㌵慥㘸愶㕣㡡攷攳㜸㐶戲㘵㤵㡤っㄴ戳搹㘲㈶㙢㤵搳改㍣㥥㍥㙤㥡戱㤱㡥㈷晡㕡攸攸敢㐸㡥〰㠹㡤㔲晣敦㤳㜵㈴挹㔱攴㡦㔶㝣㑡搹昲搴ㄴ㥢㤰㡦㥦㌸〶㍢捦挰㘳扢㐶㍦㡥㐲挷㠳㐴㘲㥢㉡㐵〶㔰㘷戸㜴㐶㈸戶㤹攲㥦㐸㔶ㄳ戵㈶㠱㠸㉤㘸㡣愵㔳挰㜷㐳戲ㄵ戸㌲㈴慢搰㠴ち㠹捥㜱㠲㐳㠲攸〳户ㄲ晤慤愱㐴〹晤㜴㔰愰扦㡤搳愴㜶〶捡づ晡戹愲㤱捣㔸㜹愳㤴㌲昰攸敤㥣㤹㉤攱㠹㠸㐶摥挸㈴ぢ攵㠲㤹搳捥㜴㐵ㄳ㐶㌹㘷㈶㡡〹㈳㤷㑡ㅢ挵㔲扣㄰㉦㕢搹㕣㌹㔳㉡挷㔳㈹㌳㙢㘸㘷戹愲愶㔱㐴ㄸ昳挹ㄴ㥥搵㙥㔸㘹〳㤱㈸㥡㐵〴㍡㥦㐹㘷㡢㘶㌶戶慤攳㠹㝥㌶㜴昴㜳㐸捥〵㠹㡤㔱晣挰㘱㍤㔶昱愵愸㔴愲扣搸㠱㝣晣㠴攵㐵晦㘲摡扢〴㈴ㄲㅢ愷ㄴ〳攸㡦㔷晣㉢㈸ㅢ㈷㐸扢㠰㠸ㅤ㘹㡣愵慢㘸㥥ㅣ晥㈶㠲㉢搱㕦收㐱㕦扢〶㈲搵て㠸〳㐳㐳戲ㄳ㉣㐱つ换摣愰〸挹捥㡥ㅦ摡㜵㈸摢㈱挹㤵㜱㐸ㄴ搲㠹㜸愹㔴挰㤸㘸ㄶ搲㘶㉡㠵摥㡣攷〴愳晦㈶㑡摡昵慥㘸㌱㥢㐴㡦㌶㡢㘵愳〰搱㜴㍡㤷㉢ㄵ㔲戹㤴ㄹ㐷㥦户㌲〵㑢扢挱ㄵ捤㈶搳改㔲㈶㘳㈶㈰㘵㈴戳㌸挰ち〸㕡愱㕣㑣㥢㘵㌳㙤㔸㌱收敡攰㕢愳摦〸ㅤ晤㈶㤲㥢㐱㘲㑤㡡㝦ぢ㔹户㤲摣㐶晥㘴挵愷㤴㉤㑦㑤昱ㅤ昲昱ㄳ昳扣㈱戹㥢㐲昷㠰㐴㘲捤㑡㌱㄰㤲㕤ㄴ晦㍥捡㘶改ちㅦ扣㈴ㄲ㌴挶搲晤㌴㑦づ㝦㈹㜰㘵㐸㕡扤㈱㜹〰㈲搵㐳㌲㍤㌴㈴㑣戴㠱ㅡ㤶㝦㐱ㄱ㤲戴搳㥥昶㌰捡㜶㐸慣㘴㈶㤵㉦ㄹㄹ㡣㌳㜸扤㠰㤵㉡愴捡戹㈲㐶㤲㥣㤱㑡攲昴ㄶ㡦挹ㅣㅣ摡㜸〴㍡戱慣昲昸㔱㤶㜲慡挴㍡戱ㅢ㑡ㄲ㥥扣〳て㤸㌵晡㙦㐰昵㈷㐰㈲戱摤㈹㐰㕥〰㥥㘹㡡晦ㄴ㘵昷愰挴㌴㄰㌱ㅤ㝣〹捦ㅦ挰㜷攱㘹〵㔷挲戳㡢ㄷ㥥㘷㈱㔲ㅤ㥥敦㠴挲㌳〳㤶愰㠶愷㉤㠲〲㥥㌶挷て敤捦㈸㍢㍤㌶㔵㐸ㄶ换ㄸㄲ㡣㤲㘱愴㤳〹っ戶改㈴㐶攴㠲㔱挸攰㜰㉦㘸捦戹愲改㕣搶㑣攷ㄲ㌹换㑡㘰㔲㠰捡㜸㌱㕤戴昲搹戸㘱愰㍦收㔳摡㕦〶㐴ㄳ㌸㉤愴ぢ㔶挹㠸㕢㐶愶㘰攴㌲㈵ㅣㄴ㠵㑣搹㌰攳㈵㉢㤳㡡捤㜴㍣搱㥦㠷㡥晥〲挹㡢㈰戱㔹㡡晦ㄲ㔹㉦㤳扣㐲晥㙣挵㜷㐵愵愶㤸㑢㍥㝥㘲〷㈷㈴搸挶愳搵愸昷㈶㐸㈴戶㤷㔲っ㠴㘴㥥攲扦㐳搹㔹搴㥡挹㤰散㑤㘳㉣扤ぢ扥ㅢ㤲㠵攰捡㤰㙣攱つ挹晢㄰愹ㅥ㤲捤㐲㐳挲戴ㅡ愸㘱㤵ㄲㄴ㈱搹搷昱㐳晢㄰㘵㍢㈴㔹㍣愷扢㤰挵攳戹攳㠹㤲㤱挸愷捣㑣挹㑣㈷捤㥣㤵挹攷戲挹㐴㔹晢挸ㄵ㑤愳ぢ㈷戳㈹挴愲㤸㌶攲㠵㜴愱㠴戲㘵ㄵ换愹㐴搲㈸ㄵ㜳摡挷慥㈸㝡扢㘹收㑡挹㕣戹挰㈹㕢㌲㥦㉦㤶㌳㌸〰慣㜸摣捡㘵ㄳ㔶㙣㤱攳㠹晥〹㜴昴㑦㐹晥〹ㄲ㕢慣昸㥦㤱昵㌹挹ㄷ攴㌳慤〷㕦㍣㠴㠱㉣㔷㕥散㑦㍥㝥愲摥ㅢ㤲㙦㈸昴㙦㤰㐸散〰愵ㄸ〸挹㠱㡡㉦敡㈱换挷㍣挹㜷㕥㠸㘵㌴挶㔲ㅤ昸㙥㐸づ〶㔷㠶攴敢慦挲捥慡晦〲户昲慣捡㉣ㅣ昸㠰㠵㍡㤸〲晡敤㑥㤳ㅡ㕦㐴㘵愳㙦愶慤㜸㌱㔹㡣ㄷ攳㘶挶㠸㤷昰挲㤲㘲ち㉦㉣挹㘲っ㈹㜳㈲慤㐵㕣搱戴㔵挶㐱㤲㌴㡤㐲㍡㙥ㄴ昰㑡㡣㐴扡㤸挸㥢愹㜴挹㉣㕡㤹㜲㐱ㅢ攱㡡ㅡ搹㔴㈶㔹㑣ㄴㄲ㐵挳㌴㤲㜸㜴㜱㈶㥥攳㙣㈹㥤挰㠱㤶戴ち戱攵㡥㈷晡㐸攸攸愳㐸㐶㠳挴㑣挵て㥣㔵ぢ㡡敦㡡㑡㑤㘱㤱㡦㥦㜸て〰戸㜳㥡㉤㘹㙦㉢㤰㐸慣慣ㄴ〳攸ㅦ愲昸㘳㈸扢㤸㈰㉤〲ㄱㅤ㌴挶搲昶攰扢攸ㅦ〶慥㐴晦昵㔰昴㕦つ㐵扦ㄳ㑡ㄲ晤〹㌰〵昴扢㥣㈶戵ㅤ㔱戶搱㑦收搰㥦ぢ㤸て㘲㉡㘳㤴戲㌸ㅤ㘲搰挹㤵㌹昳㌰搳㌸㔷㙡㡤慥㘸愹㙣愵㄰㈱㌳㔹㉥㥢㠶㘵㘱捡㔲捥挷㜱㜶捣ㄴ㑡挹㐴搲捣㙡ㄳ㕤㔱ㅥㄸ㔶戶㙣㈶㑡㜹挰つ㔳㘵慢㤴㠲㈲ㅥ搳㕡㑥愴㌳㘶慣摢昱㐴摦〹㍡晡捥㈴㤳㐰㘲㍤㡡ㅦ㐰㥦㔹㐳昸㝡㐴愵愶攸㈳ㅦ㍦昱㡣ㄷ晤㌸敤㈵㐰㈲㌱㘶晥㐸挵〰晡慢ㄴ㍦㑤㔹㍥㡤㑡㍦㤰攸慦愱㌱㤶㜲攰扢攸慦〳㔷愲晦戸ㄷ晤㕥㘲换ㄹ攵愳愱攸ㅦ〱㈵㠹晥敥㌰〵昴扦敦㌴愹㑤㐳搹改晢㜹ぢ㕤扥㤰㈹ㄵ攲㘹㕣㉣㘶㜳愹㐲㉥㥤㈹㈷ぢ愹㘲㌲㤳挸㤴戴㍤㕣搱㜲慡㔴挰㙣ㅣ㤱㈹ㄵ㌱昵㉦㤸愵㜸㌹㕥捡攲㐲㌱㠱㑢挷㥣愹㑤㜷㐵㜳攵㈴㑥〷㐶㈶㠵扦挸㌱㜰扤㤰捦ㄷ昰㔲愷㙣ち㘳㔴搲㐸愵搳戱㈳ㅤ㑦昴ㄶ攸攸慤㈴㌳㐰㘲㐷㈹㝥㘰㍥捦㉣㈳㝣㍤愲㔲㔳晣㠰㝣晣挴㍤㕥昴昷愲扤㜹㈰㤱搸㜱㑡㌱㠰晥昱㡡扦㤰戲㈶㑤㉦〷ㄱ㍦愴㌱㤶ㄶ㠱敦愲㝦㈲戸ㄲ晤㥢扣攸扢昳昹ㅢ㐲搱㘷㔶㤰㐴㝦㈹㑣〱晤㤳㥤㈶戵晤㔱㜶搰捦ㄵㄲ㔶搲㑡㈵㌳㤸㜹㥢戹〲昰㉤ㄴぢ㜹ㄳ攳戸㔹㌲㔲〵敤〰㔷㌴㙤〲㜷㈳㤱捤攰㍡ㅥ攷搷〲㠶㤳㔴づ㐳㝥扣㥣捡㘲㐶㥦搲づ㜴㐵昳㠵ㄲ收晢㌸㡦㔸㐶挱挸攳㜲㈱㠷愳〰挷㐸㈲㠳㤳㑡摡捣挴㑥㜱㍣搱扦ぢㅤ㝤ㄹ挹㐱㈰戱㔳ㄵ㍦搰昷搷㉢扥㤴愷愸㔴ㄲ㘷㤰㡦㥦戸挴㡢㝥㠹昵ㄶ㐸㈴挶捣㈲㝣㉢㘶㐷㘷㈹㝥〷㘵昹搴㉣㥤捦攰ㄲ攷搰ㄸ㑢㥤攰扢攸晦ㄸ㕣㠹晥㌹㕥昴㜹㉡㤶㝤晦慣㔰昴㤹㐵㈴搱㕦〹㔳㐰晦㝣愷㐹敤㜰㤴㙤昴戳㤸摡㤴换挹㌴㈶㡡愶㤱挲㘵㘶㉥㘷愶慣〴愶攲㤸㈴攲ㅡ㑢敢㜵㐵戱㤰〲昰昲戹㘴㈹㔹㌶㑡㘶ㅣ㐳扥㠵づ㡥ㄳ㉣挶愰㔲㉡慦昵戹愲愵〴㡥ㅥ㑣晦ㄳ挹㍣愶㐹搹㔲愱㔸攲㡢捥慣㐲ㄱ愷ㄶ㈳ㄳ㡦㕤攰㜸愲昷㐳㐷㕦㐵戲ㅡ㈴㜶愱攲慦㈱㙢㉤㠹㍣敢晥㐴昱晤昲攲ㄲ昲昱ㄳ挷㝢搱㍦㥡㝡挷㠰㐴㘲㑣㐴挲户〲晤换ㄴ晦㜸捡昶㔰㠲㝦㝢㈸慥愰㌱㤶㝥〴扥㡢晥㑦挱㤵攸慦昳愰慦㥤〴㤱敡ㄳ愱㌵愱㈱戹ち㤶㘴㐸㑥㠱㌲㐲㜲戵攳㠷㜶㉡捡㜶㐸㌲㝣㍦㐹摥㈸㤴㔳昹慣㠱㠳㈳㘷㈴攲㈹扣ㄵ慢ㅣ挷㉢㤴㌰搳搱搶扢愲改㤴㤱挳ㄵㄴㄷㅥ捡㌸搷ㄶ昲㠵㈲愲㠲㜸㘶㜱㑡挶㠹㕢㍢㙤㐰㌴㠹㜷㔴攱ち㉤㡢搰攱㠰㈸㥡㔸敦㑡ㄸ㤹㙣㍡㡢愳慡㤰捦挷慥㜱㍣搱㑦㠷㡥㝥〶挹㤹㈰戱㙢ㄵ晦㉣戲捥㈶㌹㠷㝣㘶㍤攱㡢㑢㜵戲㈸㉡㤵挴つ攴攳㈷㍡扣㈱戹㠰昵ㄷ㠲㐴㘲㌷㉡挵挰㜰㜴㤳攲㕦㐲㔹㍥昱㑢扥㝦㐸摣㐲㘳㉣㕤づ扥ㅢ㤲摢挰㤵㈱㘹昷㠴㐴攷〵慥㍣㈰づづ㐵晦㜶㈸㐹昴慦㠲㈹愰㝦㠷搳愴㜶㌵捡㌶晡愵㜲ㄱ晤㍣㘷ㄹ戹㜲捥㌰㡡攵㝣ち㑢㌷愵愲〵㌴戳挹㍣㈰扤挶ㄵ挵〵㔶搲㑣㔸昹㌴收愱戸ㄶ挰㌹ㅣ挰攷戲㤹㜴㈹㕦捡㈰㔶摡戵慥㘸戹㘸攵ㄲ搹㔴㈹㤷挳敢㔴っ㑣㐷ぢ㘵㤸㌵换攵㤲㤵㐸㘱㜹㈸挶戴㈸㝣㜱㤵つㅤ晤㍡㤲敢㐱㘲㜷㈹㝥攰㕡㤶㔹㔲㔲㥥㔲〳㑡攲ㄷ攴攳㈷ㄶ㝡搱扦㥤㐲㜷㠰㐴㘲昷㉡挵〰晡昷㈹晥㍤㤴攵㔳挴攴㉢㤷挴慦㘸㡣愵㝢挱㜷搱晦㌵戸ㄲ晤㔹㕥昴摤㤳㐱㕢㈸晡て㐰㐹愲㝦㍦㑣〱晤〷㥤㈶戵㕦愳散っ㐷ㄹ㡢ㄳ换㐲ㄹ㔳ㅣ㈳㔱攴㐹戹㡣㌷攷〱晥㕣ㅣ慢㍢㌹敤〱㔷ㄴ〳㝣㌱㕤挰愲㕡慥㘰㘰戹㈶㤷换㤷㔳㐶㍣㤳挰㠵〳㤶搷捡㈹敤㐱㔷戴㔸戲攲㔹㥣㈸㡡攵㔲〶搷扦㠸ㅢ㤶㈰攲㈶㑥〹愹㜸捡挸ㄴ㘳て㌹㥥攸て㐱㐷㝦㤸攴ㄱ㤰搸挳㡡ㅦ㌸ㄹ㍣愲昸㔲㥥愲㔲㐹㍣㑥㍥㝥㈲敤㐵晦㜷慣㝦ち㈴ㄲ㘳㘶ㄴ扥ㄵ挳搱ㄳ㡡晦っ㘵㑦愰挴昱㈰攲户攰㑢昴晦〴扥㡢晥㔳攰㑡昴愷㜸搱㜷㈷㐲㑤愱攸㍦つ㈵㠹晥昳㌰〵昴㝦㡦㌲扥㌵摡ぢ㈸摢攸㤷㤳挹㜲〱慢㙡ㄸ㈹㌰㘱挷㜵ㄷ搶捤戰晣㘲攵昲㐹㉣戸ㄸ㠶昶愲㉢㕡㑡愴ち㔶慥㥣挷搵㌱攷㑣戹〲㘶慥㔹㐴捥挸㥢ㄶ收㍢ㄹ敤㈵㔷戴㡣ㄱ㈶㤱㉢㘳戱づ㔶戹㤴ㄹ捦㘲敡㘴㈶㌱戲攱㕡慣㤰㡣㌱敤㡡㥥攸㉦㐳㐷㝦㠵攴慦㈰戱㘷ㄴ㍦㌰ㄱ㝡㔶昱愵愸㔴愲扣昸㌳昹昸㠹㌱㕥昴摦愶扤㜷㐰㈲㌱㘶㔲攱㕢㠱晥㕦ㄴ晦㍤捡昲㘹㘷昲攵㕡攲〵ㅡ㘳改〳㥡挷㠶晣扤〴慥㐴㝦㤳㔰昴愳愱攸扦っ㈵㠹晥㈷㌰〵昴㕦㜱㥡搴㍥㐵搹㐶㍦〱㘸㌸㑥㔸改㐲ㄱ㌳晢㕣〱ㄷ㑦㌸〱㘰㡡㕦挶㘵㔸搹搴晥改㡡收㌰㤱捦㈵㑤㌳㤱捦攲㐵扣㔶㈱㔷挰攸㔲㉣㘶昲攵㌸㙥㐸愴㡡摡㘷慥㈸ㄶ㌶㜱㌱㠷㤹て㠶ㅤ㈳㥢挵㔱㠴㙢敡㔲㌱㡢昵攷戴㘹愵㔲㌱愶㘹攱㡢㙢㕣攸攸㕦㤰㝣〹ㄲ㝢㔵昱〳攸扦愶昸㤴戲攵愹㈹摥㈴ㅦ㍦㈱扣攸搷㘸㄰攲㍢㍤㈳戱户㤴㘲㘰攴昹㥢攲搷㔳昶㙣扡挲攷戱㠹㜷㘸㡣愵〶昰㕤昴晦づ慥㐴晦㡢㝦㜹㉥㠰摤扥晦ㄹ戸㤵ㄷ挰敦㐲㐹愲㍦ㄲ愶㠰晥㝢㑥㤳摡㈸㤴㙤昴昳㐶愲㠰㜳㈶㑥㡤㌸〱㔸㘵扣ㄱ㉢㤵㈸挴戳㜱摣晦㈹愶㜱㈱愵㡤㜶㐵搳戹㑣慡㤴挵㥣〶㤳㔱㈳㡤慢〰㜴改㐲㈶㘵㘱改ㅦ㤷捦昱扣ㄶ㜵㐵㤳㈹戳㠸愱㍥挵㙢㌶〳换㙦㜹㈳㤵捤ㄷ搲㈵挳挴ㅤ㈸㜴晦搸晢㡥㈷㝡っ㍡晡㈶㈴㥢㠲挴晥愱昸〱昴㍦㔰㝣㈹㑦㔱愹㈴㍥㈶ㅦ㍦昱づ〰㜰㉦㠰户㘵晤ㄸ㤰㐸散ㄳ愵ㄸ㐰晦㔳挵摦㠱戲ㄷㄲ㙦㍥攳㑤㝣㐶㘳㉣㑤〰摦㐵晦ぢ㜰㈵晡慦㜸搱㜷挷晤㤷㐲搱晦ㄲ㑡ㄲ晤㥤㘰ち攸晦换㘹㔲摢ㄹ㘵ㅢ晤㑣㈹㥢㌵慤㘴㌱㠷昹㈴㉥㤶㌰愶㤷㌰㤹㈹愷㑢㈵扣慤慤㤰㡢㙢㤳㕣㔱㜹捡挴摤扣㜸㌶㔳挴㔴戲㥣户㑡改戲㠵㍥ㅤ挷㠲㐲捡㑣㙢㑤慥㈸㙥㥤㔸㠶㤵户㌰ㄷ㉤ㅡ㈵㑣㍦㜱㥤㤰捦㈶㜱㔴愵捡㌸㙦㤴㘳㕦㌹㥥攸㤳愱愳㑦㈱㤹ちㄲ晢㕡昱〳攳晥㌷㡡㉦㐵愵ㄲ攵挵户攴攳㈷㥥昲愲㙦搰㕥ㅡ㈴ㄲ攳晥愳扥㘲攴ㄱ㡡㥦愷散攵㤴戸っ㐴っ〳㕦愲扦㍢捤㤳挳ㅦ昳户㈴晡て㝢搱㜷晢晥㠳愱攸㙢㔰挲ㄷ搹〶㌰〵昴㠷愳㐰㔷戴㔶㤴ㅤ昴换㔹㑣㜱㑣慣㝦㤶㉤っ搳戸㈴挰㥢扤搳㘵摣昹㑣㥡㜸昵㘹㕥㥢攱㡡愶捡㔸挰㡦㈷昲愵〴㉦捥㑡㈹摥㜲㐹㕡攵㘲ㅥ慦愶㑡㈴戳〹慤捤ㄵ㑤ㄷ搲戸㌶㌶㔳㔸扤换㘰㍣㉢㘳㉡㥢㐸愶㜱㐵㡤㔳戱㔹㌰ぢ㌱愶㡤㐹㔰㘶㐲㐷㥦㐵㌲ㅢ㈴愶㉢㝥愰敦㐷ㄴ摦㉦㉦㐶㤱㑦昴敦昰愲扦㠰昶ㄶ㠲㐴㘲愳㤵㘲愰敦㐷ㄵ㝦㌱㘵昹昴㌸昹㜶㍢戱〹昸ㄲ晤愵攰扢攸㙦〶慥㐴晦㍡㉦晡㙥摦扦㌶ㄴ晤捤愱㠴㉦ㄶ㌷㘰ち攸㙦㠱㠲㐴㝦ㄹ捡㌶晡㤶㔹挶愰㡣改〸㠶㜴㥣㍥ㄳ㌹扣㑥㌶㡦㈹㑢㍥㡤晥㕦㑣㈷戴㠳㕣㔱㉣㈴愳㡦愷㤲挹㈲愷㤱ㄸ敢㜱㔲挶改ㅡ㉦ㅤ捥攴戳㜹㈳慤ㅤ散㡡㕡愵戸挵㜹㙣搹㐲㐸ㄱ㌲慥愵㈶㌰戱㉡ㄴ㉣慢㤰㉤愴㘳㕢㍡㥥攸摦㠳㡥摥㑥戲ㅣ㈴戶㤵攲〷晡晥搶㡡敦㡡㑡㑤㌱㠶㝣愲㝦愱ㄷ晤ㄵ戴搷〱ㄲ㠹㡤㔵㡡〱昴户㔳晣㉥捡昲㠹㜴昲㡤㝥㐲收㠷戱戴ㄲ㝣ㄷ晤昱㤰㤶攸㥦攱㐵摦敤晢愷㠵愲㍦〱㑡昸攲㘶㉥㑣〱晤ㅤ㥤㈶戵㔵㈸摢攸愷㑣昴㑡㕣㙥㈵㑣捣昷㑢㠹㘲扥㤴㡤㥢㔹ㄳ㑢㤹愵㕣㍡㥦挲捤㕣㔷ㄴ㡢晤㌸㡦㘶㤳㔸㔵换ㄹ㔹捣㔲㔳攸攲挹㘴ㄶ〳㝦捡捡㕡㠶戶挶ㄵ㑤ㄵ㜳㈹㡣㍡戸㐹㡣㉢〹慣㈸攵㜱ㄷ㌸㠵愸攲戶㘳摣㑡挷㡢㌱愶愵挹扥扦ㄶ㍡晡㍡㤲㈳㐰㘲㑣㐹㤳晣㐰摦摦㐹昱愵愸㔴愲扣㘸㈲㥦攸ㅦ攳㐵晦㌸摡㍢ㅥ㈴ㄲ㥢慣ㄴ〳攸㑦㔱晣ㄳ㈹㝢ㄷ㐱扡ㄳ㐴㝣〷㝣搹昷㑦愱㜹㜲昸摢〵㕣㠹晥㉡㉦晡㙥摦敦ぢ㐵㍦づ㈵㝣㜱㠵〸㔳㐰㍦㠱〲昷㑤㍢〳㘵ㅢ㝤㌳㤹挹攰ㅤ攸〹㡣挶戸㡡挵㜲㡤㘱攵㌰晣ㄷ㑣摣㔱㉣㘴搳㘵敤㑣㔷㌴〷㐹换㉣收㡤㈴收㡦㌹愳㤰换㕡㔸㔹㡥〳㘵㕣㠰攵捣戲㜶㤶㉢㕡㉡㤴昲戸愱㠳㐳〹㐷ㄴ攲㠵晥ㅥ㉦㈷戰ㄴ㠱㜷㌸㘳捡㤴㡢㈵ㅤ㑦昴戳愱愳㥦㐳㜲㉥㐸㉣愵昸㠱扥㙦㈸扥㤴愷愸㔴ㄲ㔹昲㠹扥攵㐵晦㘲搶㕦〲ㄲ㠹攵㤴㘲〰㝤㈶慢挹㌰㕦㐱㔹㍥㌹㑦扥㥥㔱散〶扥㐴晦㉡昰㕤昴愷㠱㉢搱㕦收㐵㥦换て昲㕡昷挰㔰昴㤹㠵㠶㉦㉥づ㘱ち攸㌳攳㑣愲㝦ㅤ捡㙡摣㑦㈵㡡攸挴㔹摣㕦㐱㜷㑥收㌱㥣㥢改㔴㍡㠳愴㤶㔴ㅥ㌳捥敢㕤㔱慣㍡㥢㔸㘹挳散ㄲ㤷㔰ㄸ挵㑤㥣㤸换㜸㌳戶ㄵ捦愷㜲愵㕣㐲扢挱ㄵ挵扡㌵㈶㐳搹㍣慥搸㜸㉢ㅤ换っ㠵〴㑥㈳㔹慣搹㘱㕤挲㉣挵㕡ㅣ㑦昴ㅢ愱愳摦㐴㜲㌳㐸慣㔵昱〳㉢つ㌳ㄴ㕦㡡㑡㈵捡ぢ愶戱㐹昴攷㜹搱扦㥢昶敥〱㠹挴㘶㉢挵〰晡㑣㙥㤳攸摦㐷搹㠷〹搲㐳㈰㘲㉥昸ㄲ晤晢㘹㥥ㅣ晥收㠱㉢搱㙦昵愲敦慥㌴㑣て㐵㝦㍥㤴昰㠵㘱㤸〲晡㝢愳㈰搱㝦ㄸ㘵愷敦愷搳㔹㉣㉤㘰ㄱ㈰挵ㅢ㕥攵㝣慥㠰挴〳慢㡣敥㕦捣ㅡ攵㡣昶㠸㉢㡡攰㘴戰㙡㥣挵㤰㔴㌴搸慦㌳愹っ㐰㡥㜳㤵㍡〹㡣戵㐷㕤搱㈴敥㤲愷㜱㐷ㅤぢ捦㌹㠳敢㐱ㄹ㈴㍣㔹ㄶ㙥收攴㤱㈳㔱捣挵ㄶ㌸㥥攸㡦㐱㐷㝦㥣攴㌷㈰戱㠵㡡ㅦ㔸㘹搸㐷昱㕤㔱愹㈹ㄶ㤳㡦㕤ㄲ〹㉦晡㝦愰扤㘷㐰㈲戱㈵㑡㌱㠰晥㝥㡡晦㘷捡㍥㐹㤰昸扣挰搸㔲昰昱挵换攷挰ㅦ㌵慣㥥㤹㕤扢〵ㄲ㤹挲㥦晡㌵㈵昸㈶挶㔹㜸戳㈲搳搸㙢㠶攱㠱㐷昶㘳㠲敡㙡㜷晤敦㙣㌱㔵㡡捦〸攳慦㝥㘷散敢晦㠳ㅤ昶愷㠱攴㌹㕡摣〱㍦晤㐵散㜰㍤搳挵攲㘱㉥摡改㔳㡢昱愴㈷ぢ㑦慤换㌶捦㕡㕢戴㍡摢慣捥㑥攴㑥㐱戱㘶㡢慥戹㝤搸戴㝡晢㤶昴戴攲㌵㜵㠷挸户愲㙤愲搲慢愶愸ㄷ〴㑥ㅣ攰戴ㄶ晡昰㝣戹㝥㑢愹㉤散㜵昵昰挲㍤㈴攲愱㘲ち㕦㈷戸挵㐰挹昳㤸愵㌱〳摣戹摤㝤㜸〷㥡㔵㔲ㄶ晢㜰晤㔷㔷㍢㑣㠴㍥昹㙣㘶㑦ㄷ摥㤶搶捣攷㉡搱ㅡ㕥㝥㌹户㐴〰挶㠴㍣㘴㙡㐶㐷扦㝣㐴摢㔸搴ぢ㝤ㄹ挰搱㕥挶摥㙡搳ㅡ㘷㌷ㅡ㤹晡ㅤㄱ㠸つ㙥挳て㍢㕢㘴摦㠸攸㝦㠵㐱挱っ㍤㘲㉦昴㠳搸挸㙢攰㑤昱㍤摢〹つ昲戹ㄷ昲摢搸㡡挶戱挵㘲攳っ㙣㌷搵敦〰㑦㐲㥦攰攸散㉤㕥ㄹ愷攰㥡搵扤㡡㑦㘰昰㜴〱晡挲㑦㐴㝦㠳扥㉣㜷㝤㌹㤸扥扣〵摥搶昶づ㑦摥愷搳散敥摦挷挲㠳ㅡ㤹〴㕡戲㔶㡢㌱㘸㤸㌰㜰㔸㠹攸㙦㔳㥦愷㉤挵ㄲ〵愷挰㝤ㄵ㐵ㄴ攸㈹ㅢ㡢㌲㔹㡦㈷て愸㜸㍦ㅦ㑤㜷㑡㉤昶晦つ捥晦戱㤶㘸㠷搲㌸㔸㡣㍦扢戵晥戵㘳ㅣ挹㥡换㍥扥㝥户㠹㤷摣攲㤴ㅢㅤ㡤捤㕢㐴ㄷ㌴㈶㐲㑡㝦㥤攴つ㤲㌷㐱挴㤶㜰攲㐵㍣慣愹攲晤㜸㕢㌸ㄵ挱昷攳挵㔶挲ㄲ扥昸ㄳ㈸昸㍢㙡㤸攸㐷㠱㘳㠳搸っㅡ㍣㈰㜷㘰攵〷摣晦戵㘰摢戱㕣㠵㉤敤㈳昰〲戱昴㘵昱㌷㝡㥥㈳㠵敤㈶ㄱ愵㌵晣㘰㄰㤰㝥㐲㤳捣戳戳㑤慥愶挹㝦㠲㠷㍥㌸ㄳ攲㘲〴㈴㠹戶摤㤹㍥愷㌴㔳敤㙣改㌵㤴晥ㄲ扣ㅤ愶戵捥㔸㍣㐹㙡㑣昶㍥改戰㙦㍣㜹愹㈶㌱摣㌱㘳挷昱㉢㥡攱攴捦㡤攳㤱㑥㐱挶昱㈸ㄴ㤴㠷搱攳㔰搸戸㌸ㅥ慦㌴㔴ㅣ㥤昸㝤慢攲戸㑦散㠰晣㥤扦㜹㜷扡晤晦㤳搳〵㜳晤挲攲㔸ぢ慦㐳攳㈸㥣㡡攰摢晢㘲愷挰ㄲ扥㜸昰ㅢㅥ㘰㠷㌸㥥㡥㠲㡣攳户㕦㝡攲㔸㡢㑡㜱㌶慡㙣ㄸ捦挰㤶㔶〷㥥㍣昰搳㐹昱㌵㠴〷㐰搷㈸㝤㡥㉢㝤㈶愵ㅢ挰㤳㐷㑤㍡ㄹ㜲搴㝣攱攸摢㘸㐷愸㝦慥慢㝦ㄶ昵㐷㠲ㄷ攸㌵晥ㄱ挰昳㈷㠸㡤改㘴㤳昸ㄴ㈶㔵㑣㈲晡㘸愸㐷㉦㠶愱㡤㡢捣㈵㑡㐳㐵㠶㝤㤰ㅦㄵㄹ扢㘴戵搸晦敦搷㈲慥㠰㐶㔸㘴㍥㠰㍢愱㤱昹㠷㔳ㄱ㝣㕢㘰㡣㤹㠳昸搶攸㥢挳㜷㐴㠶㤹㝥㌲㌲敦㐱挳㍤挲戶㐴愵㘰挲㥣ㅤ㤹敢戰愵㙤つ摥愰㔸㜹㥥㝣搵㘸㈴㥡挴㍢㍥慣戶愵挹㥢㕣㤳搷搳攴㔸昰散㔱㍥㈱摥㠴昴㐰戰户愷昴捤慥㌴㌳〵戵㜱攰搹㐳㘴㈲㈴搸慦㍡晡㜶戰㈷㔰㥦戳ㅢ昷搰扡搵㈹挸㐳敢㌶ㄴ㔴ㄸ愳㜷愳戰㜱〱扣㐷㘹っㅡ挰ㄶ换づ㘰ぢ〲㜸ㅦ㌴挲〲昸㈲扣づつ攰ぢ㑥㐵昰㈵㠶戱晢㘱〹㕦愴㙦㘰ㄷㄱ挰㠷㔰㤰〱晣ぢ㌴摣〰㑥收晥㌳愵捦づ攰挳搸搲愶㠲ㄷ〸愰敦愱㕡㡤㥥搷づ㘲扢㐹晣ㄱㄶㄵ㑡ㄱ扤㤹㈶㤹㌳愸㔸㔱收〵㙥〰㜰㥢摢㌰搴㙣摤ㄲ㝤㈲㕣愳愶㘶㡦收㌶扣昱敢挳改ㄷ㥦昲晣㔷摦㝥晢晢改㉢慥慥晦散晣ぢ㉦㥣㉥㥥㠲㐶ㄸ㜰㑦㔷〳敥㈹愷㈲昸㈲挳搸ㅦ㘰〹㕦晣摤㤲つ摣㥦㔰㤰挰晤搶ぢ㕣㠶㝢昹㍣慡㙣攰晥㡣㉤㉤㔷〹㥣敦慦㜰ㅡ㍤㑦换挱㜶㤳㜸摣〷摣慥㌴挹慣㍥摢攴㜳㌴戹㍢㜸㕢㑤㙢㥣〳昱挹㡢㝢㍡㍡㝤㘷晢㠷愱慥晡㙤㐴摦㠳敡㉦扡敡㝦愱㝡ぢ㜸㌸㜰愸㉥㝥敤㐸摢愷愶ㄹ㤴㝥〹㌲捡㠰㜸搹㈹挸㡥晦ちち㙥晣摥㐰㘱〳攲攷㤹ㅢ扣愹㌴〶敤昸挷㉥戵㈳㝥散散ㄶ挱攴挳戰昸摤ぢ慦㐳㍢晥㉦㥣㡡攰敢ㄵ㘳敦挲ㄲ扥㌵晡㥥搸㐵㜴晣て㔰㤰昱扢〷ㅡ㙥挷摦㡢晢晦〹慡㙣戰㍦挴㤶㌶ㅦ㍣㌹㜰㈴㡣㤰㠱攳づ〷㍦㝢攰㔸㐰晤㑦㕤晤㡦愸扦て㜸㜲㤸㑡ㄸ攲ㄶ㐷摡㐶㝢ㄱ愵晦改㑡㝦㑣改㈵攰〵づ㌳晦㌹㈵㌱昰㘸戵挶㠴搱㈴㙥㠰㐹ㄵ㤳㠸扥㤴㈶㍦㠳㈱㌷㠰㥦㍢〵ㄹ挰㉦㔰㔰挲搱㙦㔰搸戸〰晥㕢㘹っㅡ挰㥡づ攷㤰㍤戰㐵〸㌴㄰ㄶ挰㙢攰㜵㘸〰慦㜶㉡㠲㉦㝤㡣搵挱ㄲ㥡㐷昲つ㜶ㄱ〱㙣㐰㔹〶昰愷搰㜰〳昸㍤敥㍦㔳〴敤〰㌲㙤㔱㕢㍥ㄴ愴㥥㠷㝦㌵㘶搲㑤攲㌲ㅦ愴〵㥡㘴ㄶ愱㙤㌲㐲㤳㈵昰㘴㥦挸愴㐳晡挴㐵搰㔷昸㐷昴㌲昵㤹慢㘸敢㌳攷㔱㕢〱㥥散ㄳ㤹戴㌸摦㤱戶晢挴愱愸㠹㙥〹ㄹ㝣㌷㘲摡扤㤵搲愸ㄶ㤹敤㥦戹㘸搸㐹㔳㥡㕡散晦户㘹ㄱ㑣㘳㥣㐸㍣〳搳敥戳攱㑥㘸㘴捥㜲㉡㠲㉦㤹㡣㙤て㑢㌲㌲㉢攱㍢㈲挳散㐵ㄹ㤹㌳愰攱㐶愶㤷㌰㌰㝤搰㠶㠱㈹㡤㕡㍦㜸㠳㜶昶攰搰㜸㉡㉣慡晥㡢㜷㘸搲㈴㤳ㄱ㙤㤳㡤㌴戹ㄶ㍣晢㌴ㅦ㌶愷㍢ㄱ晡〳㤱㌹㠲晡㤳㕣㝤收㐳㙡㐷㠲㈷㈳㠳戱昱㜸㐷摡㡥捣搱愸㠹㌲㔵ㄱ摦㡤㠸㑣㐲㘹㔴㡢っ慣搵搴㜸〷㍤愶㌸㑥〴㉦ㄸ㤹愳攱㑥㘸㘴㡥㜲㉡㠲㉦戵㡣攵㘰㐹㐶收〴昸㡥挸散㡥戲㡣捣昷愱攱㐶收㐷㠴愱〵㔵㌶㡣㑣㜷搴㑥〲㉦㄰ㄹ晦〵㤱攷愱㘴㡤改㝣㤳㔸〳㡢〳㤱㌹㠵㈶㕢㕤㤳㝢搰攴㝡昰摣㑢㥣㜴㍥晣ㄲ愷て㘶〶〲㜴㍡捤㌰搵搱昶㡣㈹㤳摡㤹攰㈱㐰㌳搱慡攸㜱愴敤〰㥤㡤㥡攸㕥㤰挱㜷㈳〲挴搴㐷愹愱〲ㄴ扣搲㔹㕥摡敤搵㠵愷㙤摡㘲晦晦挹㜴挱㉣挸㠹㈱〱㍡ㄴ敥㠴〶愸挳愹〸扥㑢㌳戶〸㤶㘴㠰㉥㠰敦〸搰㔲㤴㘵㠰づ㠱㠶ㅢ愰㥦㄰〶㘶ㄳ摡㌰散㡦㉤敤㘲昰㘴㍦㑦㠷㥤㤵㡡づ㌰昶㔹改㔲敡㌳㜱搱搶㍦㠰晡㤷㠳ㄷ〸戰晦㍣攳㜹㑥㕡㘳ㅡ攷㤹㜶㤸ㅣ〸昰㤵㌴挹摣㐶摢㈴搳㈹戵慢挰㤳㠷㑥摡㄰换ㅣ〷散挸㕣㠳㥡㘸〹㌲昸㙥㐴㘴㤸ㄶ㈹㌵㔴㘴愰㉤㍦晥㉢㥤挶ㄶ㥢㡢戵〴㘶㐸㑥㐴㈹㜸攸㉣㠵㍢愱㤱搹捦愹〸扥扢㌳挶㥣㑡ㄹ㤹ㅢ攱㍢㈲挳挴㐸ㄹ㤹挵搰㜰㈳㜳㌳㘱㘰愶愱つ挳攱搸搲㙥〵捦㥥㉦㠴㡤㐰ぢㅤ㘰散挸摣㑥㝤㈶㌵摡晡扤搴扦ㄳ㍣〹㘳㈲㈹收㌹搲㌶㡣㜷㔳㝡戵㉢捤㉣㑡敤攷攰つㅡ㐷摦㝣〱戳换㌹㌰㌹㄰挷㝢㘹㜲つっ愹㠳㑥慣㜵ち㙣㌲㝡㌴ち昸㙥㐴捣㤸㑣㈹㌵〶㡦㔹愹〵㔶昱㔹搲㈲㤸㔷㌹ㄱ㥢挱㤸捤㠰愳愱㌱㙢㜵㉡㠲㉦ㄱ㡤㌱ㄳ㔳挶散〱散ㄵ㘲㜶ち捡㌲㘶搳愱攱挶散㈱敥㌲㔳ㄱ㙤捣㤹㑥愹㍤〲㥥㥣㔰㘷戲㤵ㄳ敡摤愰慤攰㠹攸㡦㔱㥤㐹㡦戶㍡㔳㉣戵摦㠰ㄷ〸㠲㝦㡡敦㜹㠶㕢㈳摥㈰㉡戲㌰㌹㄰㠴㈷㘹㤲㜹㤱戶㐹愶㘲㙡扦〳て扤㘰づ挴㐵捡㜱挰敥〵㑦㔳㥡㌷㍥㤴㑦攲㙣愷挰㝡挱㤴㑢㘵㍡㝡〱ち昸㙥㐴晣㤸㜹㈹㌵〶㡦摦㠱㉤戰㡡捦摣ㄶ挱㈴捣㠹搸っ挶慦ㄹ㕥㠷挶敦㍢㑥㐵昰搵愶戱换㘱㐹挶敦㑦搸㐵挴敦㉡㤴㘵晣愶㐰挳㡤摦㜳摣㝦㈶㍦摡㘸㌱㈱㔳㝢摥㐶ぢ㈳㔸㕥散散㐳敢㐵㑡㌳㑢搲㤶㘶㑥愶昶㌲㜸㠱㜰昹挷㍥捦〳㘵㘰戱㐹散〸㤳ち㔳㉣〶搳㈴戳㈹㙤㤳捣摤搴㕥〳㑦ㅥ昴挹㝣挸㠴㜰〷挷㈵晢愰㝦〳戲搱摢愱㠵敦㐶㐴㠶㔹㤹㔲㘳昰挸愸敢慤㉦愷㡢㝢㈰㍥㌱㈴㌲摢挲㥤搰挸㙣攳㔴〴㕦愵ㅡ㘳㑡愷㡣捣晦挰㜷㐴收㝥㤴㘵㘴戶㠲㠶ㅢ㤹㜷〹っㄳㅤ㙤㘰㤸慣愹扤慦㠰㐹㘵㐲㠰搹捣〷捣〷搴㘷㑥愵慤晦〰昵㍦〲㙦搰㔸㜹ㅥ㐱搷㤸攲捡㉣㑣づ挴敡ㄳ㥡㝣挴㌵昹㈰㑤晥ㄳ㍣㌹挰愶戰㌲敢㌸㘰ㅦ㕡㥦愳㈶捡㈴㑣㝣㌷㈲㌲捣搸㤴ㅡ㠳㐷㘶㙣ぢ慣攲㌳戲㐵㍣〳昱㠹搸っㅥ㌳ㅡ摣〹㡤㑣扤㔳ㄱ㝣㜵㙢㡣改㥥㌲㌲摦挰㜷㐴收㜹㤴㘵㘴㠶㐱挳㡤捣㝦〸〳昳ㅦ㙤㘴㤹挸愹搵㌴㐸ㄸ㘶㌶愶㔲攲摢㉦散㈱捥㠶愱ㄶ㌵㠲㈹㤳戶㌴㜳㌹戵㍡昰摣搹㕢㉡ㄵ㍥㝢晢摡㌱㘳昷㜳㡤㘶晥敡㥡㘱㥥愷搶〰㕥㈰㥣晥㜹愵攷ㄹ㜸㜰慣㐹㝣〱㤳〳攱㡣㐰㍤捡㍣㑤㝣㌷㈲㐰㑣敡㤴ㅡ㉡㐰挱㈹㕥搳㐱㘷㍣昴搹愴㤷愷摢晦晦㜲扡㘰㝥攷挴㤰〰㝤〲㜷㐲〳昴戱㔳ㄱ㝣㘳㙣㡣ㄹ愱㌲㐰㌱昸㡥〰㝤㠲戲っ搰㠷搰㜰〳戴㈹戱㘲㜶愴つ㌹㜳㍤戵捤㠷挲㉡戸扣晣㥥て慢㉤㘹昲ぢ搷㈴㜳㐲戵慤挱㐳搷挷攴㌹㈹摥㠱㌴㑦㈱㜶捣户愵昴㤷慥㌴搳㐲戵戱攰戹㌱挷ㅡ㜹攸㑤㠹㌷ㅤ㌳㜶捣户㠷㑡㤴㤱㠱晥㐶〴㠸㜹㥦㔲愳㕡㠰㕡㑥敤㝣攷敢敢晥㌶摤晥晦搱改㠲㈹愰ㄳ㐳〲昴㔷戸ㄳㅡ愰㔷㥣㡡攰㡢㙡㘳つ戰㈴〳搴〸摦ㄱ愰㤱㈸换〰扤〴つ㌷㐰㍢ㄱ㥦ㄸ慡散〰㌱ㅤ㔴㥢攴挵㈷㤱づ挷攷㉦㍥㝣㈶搳っ㤳㌷㙤㌳愳㘹㘶㉡㜸㠳ㅥㄳ㥥㘷敦㌵㈶戰㍥昱㐷㤸ㅣ㌸㈶㥡㘹㤲昹㥤戶㐹愶㤴㙡㜱昰㘴㥣ㄳ㘹昱㝢挷〱㍢捥㐹搴㐴户㠵捣挶〵㠸愹愱㠳〶攸昲㌶㐶攸摢改昶晦慦㑥ㄷ捣ㄲつぢ搰㤳㜰㈷㌴㐰㑦㌸ㄵ挱昷攳挶㈶挰㤲っ㔰づ扥㈳㐰㍢愱㉣〳昴㌸㌴摣〰敤㑡ㄸ㤸㘸㘹挳挰㡣㔱㙤㜷ㅢ〶摣〷㑥㠹㠷㝤㌰散㐱㘹收㘶摡搲㤳㈸摤〲㥥扤㜴㤰ち㌹㔵晤摡搱户晢昹っ敡㑦㜵昵㤹㐹慡捤〴㉦㄰㐷晦戴挲昳扣㈵㜸搴㈴敥㠳挹㠱㌸捥㠶㝡搴㠰愱㡤㡢っ搳㐶㝤㤱挱㐱㈱㍦扥㡢愴〷ち㉤㤲昹挰愲ㄶ挱っ搲戰挸摣つ㜷㐲㈳㜳㤷㔳ㄱ㝣ㅦ㙦㡣㌹愷㌲㌲昳攱㍢㈲搳㠲戲㡣捣ㅤ搰㜰㈳戳㠰㔸㌱ㄳ搳挶㥡搹愴摡㍥攰戹㐳ぢ收㑣愱㐳换㉤戰愲㈶戹㜸ㄹ㌳捤㌰昷搳㌶㌳㠳㘶㤶㠰㈷晢㌹收㝤㌷㌸搲㜶㍦㕦㑡改搹慥㌴㤳㑤戵〳挰ぢ〴挸㝦昲〹捥晢慥㠵挹㠱〰㝤ㄷ敡搱〵㌰戴㜱〱㘲㘶愹㉦㐰挱㤳㑦㉥晤扤㝢攷㡥ㅣ搶㘲晦晦收㜴挱㈴搳戰〰㕤〹㜷㐲〳㜴㠵㔳ㄱ㝣つ㜰㡣㘹愹㌲㐰换攱㍢〲昴㕤㤴㘵㠰㉥㠳㠶ㅢ愰〲戱㘲㜲愷㡤㉣ㄳ㑥戵㔲㈵㔶晥捥散㜹㑣㘰㘳㌲搷㈴㉥昲㘱㔵愶㐹收㝦摡㈶㤹㤸慡慤〰捦㥥㈳攷㐲㡥慦昳愱㍦㄰散㐳愹扦摣搵㘷戶慡搶〹㥥㥣户㈵㜳攲ㅣ㐷摡づ㜶㌷㙡愲㉢㈰戳㜱㤱㘱搶愹㉦㌲昲㄰〱昱ㅤ㍡㌵㐹晢搰愹㤹㠰㕣〵㘸㠴㐵收㜴戸ㄳㅡ㤹搳㥣㡡攰㙢㠷㘳㉢㘱㐹㐶愶ㅦ扥㈳㌲晤㈸换挸㥣ちつ㌷㌲慢〹〳㜳㌸㙤ㄸ㤹㡣慡慤戵㘱㤸搹㘸攴挵㠹㍥ㄸ㡥愰㌴搳㍥㙤㘹收愳㙡㐷㠲攷ㅥ㘸㐶㤵〳敤㜸挷㡣㍤戶ㅤ㑤㌳㐷戸㘶㤸慢慡ㅤぢ摥愰㠷㡥攷㌹㠷㜰慣㐹ㅣ〳㤳〳㠷捥㜱㔰㡦ㅥ〷㐳ㅢㄷ㈰㈶愶晡〲ㄴ㍣㜴㉡愶〵捣㔱つぢ搰ㄱ㜰㈷㌴㐰敢㥣㡡攰摢㡥㘳捣㙡㤵〱㍡〹扥㈳㐰愷愳㉣〳戴〶ㅡ㙥㠰㑥㈱㔶捣昵戴㈱㘷扥慡戶ㅥ㍣搹捦搳昱㤰㝥摥〷昵㠱㝥㝥㍡昵㤹㔶㙡敢㥦㐹晤㌳挱ぢ㘰敤㍦昴㍣㑦㐱㙣㑣挷㥢㐴て㑣づ㘰㝤㌶㑤㌲昳搴㌶挹㘴㔷敤㕣昰攴愱㤳㡥㡢挳ㅣ〷散㐳攷㍣搴㐴㤹㠷扡㜱㤱㘱搲慡㉦㌲愱㠷捥戱愶㝤攸ㅣ扢㉦㤲㄰愰ㄱㄶ㤹㌲摣〹㡤㡣攵㔴㥣ㄵ㜸扢㜲㡣ㄹ慦㌲㌲ㄷ挳㜷㐴收㘷㈸换挸ㄴ愱攱㐶收㔲挲挰ㄴ㔰ㅢ〶收戲㙡㤷摢㌰攰挶㘷㑡戴晢㘰戸㤲搲捣ㅡ戵愵㤹捥慡㕤〵㥥㝤㤷㌵㔵戹㈸戴捣㔱户て㤹㙢愸㝥戳慢捥ㄴ㔷敤㘷攰〵挲攸㕦ㄴち㑥〷昶㠷挹㠱㌰㕥て昵㈸㔳㔴㌷㉥㌰捣㘷ㅤ㍡㌰㌵㥥昵ㅢ愶戶㠶〵㘶ㄱ摣〹つ捣扥㑥㐵昰㘵捥㌱㈶挳捡挰摣ち摦ㄱ㤸㠷㔰㤶㠱㔹〸つ㌷㌰户ㄳ慢挷㔰㘵㐳捤㌴㔷敤捥㑡慣晣㕤摥昳㜰挵挶㈴ㄶ搰收昹戰扡㥢㈶㤹㜵㙡㥢㘴㍡慣昶㜳昰散戳㑤㌶攴㈸㥣〳晤㠱愳昰㕥敡晦挶搵㘷㡥慣昶㑢昰散戳㑤㔶戴㌹搲昶㈱㜳㍦㙡愲㝦㠰捣挶㐵㠶戹慥ㅢ㄰ㄹ捦捤㔳愶扤㠶㐵㘶て戸ㄳㅡ㤹㘹㑥㐵挵换愳㤹㈸ㅢ㥡㝡㈸摦㘷㙣扦摡㤸て㘱戴晡㈴㈳㡡愳戹扥捣挷㐶㡥㈸摢㙣收戶攲挱㤱ㅤ㥤㥤昲㤹㡢㈳昱戶搷摥挳慣摥昹㜸愵㌱摥昱扡戸愳换㜹㜴ㅦ㕥㜵捣㤷㘷慡昷㠹敡戲㐴㘵慤扣戰ㄷ㉦ㄸㅤ㕥㥥摢㠷㔷㔱㤷ㅡ扡昶㌱晢晢慤摥敥晦ぢ慦㠲挵㔳㌰敢ㄸ㕡愶㈹攳戵㥦戵愱て愰攴㤳㈵㐳昳㐸㙤〸〷昰㤸㡦㤷ㄴ㌳㘱户㤶㉦㠹晤敦摥㑡慤㍤㠲㉥愶摥㜶㔲昲扣昴戸㑥散㠶㄰摢㝦戶㜸㙣㡤捣㍥㘴㡡慡晥ㄸ㍢敢攳㈰挳㤰㐴㉡㤳搱㐱昰晡㔰㍥㠴㔴㤲㥡晡ㄷ搱〵㠲㍢挶挷㠱捥收㥥搷慦改㈸昵慦搰㔶㔸ㅤ㠷慣攸挷㘳㍦㐷㜰㙦搵愷㡥搹慦㠳㘵摥㜲っㅣ摥搵㙥昶昶㥡敢ㅡ扡摡㍢慤敥㐳晡㔷㌴戴慦㐶愲㌱㕥搴㡣愵愷㠶㠶〶晤〹㜸挷愶昸ㄳ㙦挰㈲慤敡㑦搲㜱㜰㘸㐲㌰㌳㔵㜲㝦敢㤵㘵㌲㈷晢慦昶㍢㜰挳㐱㐹㠵㠲昲㌴㙤晦ㅥ愴㉡㈸攲〳搸㈵㌰敡㈳㤸挹㈹㕤㜸㠶捡㘰㑢挷㤸戱㈹戹捦㠲敢敥挴㔷㡡晢㐷㜰㌹敥挹㕤慢挱晥搲㕤㥤㌱慣ㄳ㔳㐲㕤㝢づ㜵㍡攳ㄵㅡ㉢㔱ぢㅢ㍥户㌴㌰愴〳㉦㐰挷㜵㈰愲戸㉦㝡戹愳ㄵ昷㈵㜰摤㕤搸ㅣ㕣㠹攲换攰㠶愳戸㘳愸慢㝦愵㤵㔷㐱慡愳戸㈵㙣晢摣摤㔶戹昰扡搷㠵敤ㄵ昷つ㜰摤㥤㤸愰戸㙦㝡戹㤳挰㤵敥扥〵慥攷㐵㤵晥㠳㘱㑣愸挷㙦㐳㘵㄰㜰㈷挳戴捦摢㘶攵挱摦愱攸〲㘶㈸て摥〵㌷ㅣ戰㉤㐲㥢㝦㥦捤ㄳ戰昰搸㘶㠲捤敦慡㥡晦搰摢晣ㅥ㡡晢ㄱ戸㉥㔸㌳ㄴ昷㘳㉦㜷㑦㜰㈵㔸㥦㠰ㅢ敥敡愸㔰㔷晦〹昹㐱㤰摡ぢ㜶㝤㐸㉤㔰捤㝦攱㙤㝥㤱攲㝥改攵㉥㔵摣㝦㠱㑢㔴攵搱㜱㄰戸㥥愳愳㍥搴慤㙦〶㜷敢㝢戰攱㜳慢愰㥡晡搶㘹㑡ㅥ戴㘵挵㐵ㅥ昱〰㠲㠷㉡慥昰㜲㤹戹攲㜱敢摦㥦㠷つ戲㜵搰ㄸ〴慤㕥搸昰戹戵㕡㌵㌵ㅣ㡡㙥扦㍡㐲㜱ㅢ扣づㅣ慤戸扡㤷换戴つ改ㄶ㠷扥㍡昱㔹愸㕢㈳改ㄶ㠷戹昰晥昶㈳搸昰戹㜵㡡㙡㉡敡㜵敢㜴挵㡤㠱敢づ㘶㘷㉢敥㈶㕥户㤸慣攰㐱敢ㅦ愱㙥㙤㑥户慡て㜱㍦㠱つ㥦㕢㤷慡愶戶昲㌶㜵愵攲㙥つ慥㡢攱㌵㡡扢㡤㔷㤶㜷敡愵㕢㍣っ敡挴摦㐲摤ㅡ㍢戸㕢㌷挳㠶捦慤摢㔵㔳㍢㜸㥢扡㕢㜱挷㜹戹昷㉡敥㜸㜰摤㉥捦㥢搱㜴㑢㥢〰㙥昸搱昹㑡愸慢㡤㤰ㅦ〴挱㠷㘰搷攷敡㘳慡昹㥤扤㑥㍤愹戸㤳ㅣ愷攴挱昱戴攲㌶㜹㘵㜹摦㔵㈲挸㤳㐴㥤昸㜳愸㕢㔳改㔶昵昱敤㌹搸昰戹昵愲㙡㙡ㄷ㙦㔳㝦㔵摣戸搷慤㌷ㄴ㌷攱㤵攵㑤㐷㑦㝦㝢㉡搴㉤㠳㙥㔵敦㙦敦挲㠶捦慤て㔴㔳㔹㙦㔳㥦㈸㙥捥敢搶攷㡡㥢昷捡昲㡥㥢㜴换㍥㍡ㅦつ㜵㙢㜷扡㔵晤攸晣て㙣昸摣慡〵昲昲㑣㍦摤摢㤴愶戸㉤攰扡㐷㘷㐴㜱㕢挱㜵て㡥ㄸ戸ㅥ户㝥ㄵ敡搶捣挱摤摡ㄴ㌶㝣㙥㙤愹㥡㥡攳㙤㙡㕢挵摤ㄳ㕣昷㈴戵扤攲捥〵搷㜵戶ㄱ㕣㡦㕢㜷㠵扡㌵㝦㜰户㜶㠲つ㥦㕢㤳㔵㔳ぢ扤㑤㌵㉢敥㍥攰扡戸㈴ㄵ㜷㕦㜰㕤㘷㜳攰㝡晡搶㑤愱㙥㉤愱㕢搵晢搶慥戰攱㜳㙢て搵搴晥摥愶㘶㈸敥〱㕥敥㙣挵㍤㄰㕣搷搹昹攰㝡搰扡㍡搴慤㠳攸㔶昵扥戵〰㌶㝣㙥㉤㔲㑤戵㐳搱つ捣㔲挵㕤敥㜵敢扢㡡㙢㝡摤攲㌲戲〷慤㑢㐲摤㉡搱慤敡㘸ㄵ㘰挳攷㔶㔹㌵㜵㠸户愹㐳ㄵ㜷㠵搷慤㙥挵敤昰㜲戹㠶敡㐱敢挷愱㙥㜵搲慤敡㘸慤㠶つ㥦㕢㐷愸愶㝡扣㑤ㅤ慤戸㉢挱㜵㌱㍣㑥㜱て〷搷つ㈲㔷づ㍤㘸㥤ㄶ敡㔶㍦摤慡㡥搶㈹戰攱㜳敢㜴搵搴ㅡ慦㕢㘷㉢敥㕡慦〳攷㈹敥㍡慦散挵攰㑡户㜸㐲慡ㄳ㍦っ㜵敢㐸搴つ攲搶愵戰攱㜳敢㑡搵搴㌱摥愶慥㔱摣㘳扤摣敢ㄵ昷〷攰扡㘸㜱搱㐸扡㘵㥦㝣㡥ち㜵敢〴扡㔵晤攴㜳㍢㙣昸摣扡㕢㌵㜵愲户愹㝢ㄵ昷㈴慦㕢昷㉢敥挹ㅥ㙥晤㘳攰㙥昰㜵㍦晦㘶㜳㌳慣㤰㜴㕡挵㝥㕣晡捥㌰晢慣㈹㥤戸㝥ㅦ㌶㌶攴て㔷攵㕦慤慡搵〲晤ㄴ㌴ㅡ攵㐵㌲㙤㌴昰㈴ㅤ㝤㔲㤵㥡㔸攲㐵戱㕢㈷㥥㐶㠹慥改愷㔲㡦㔷慢戲㑥㑡㍥慢㑡搲ち慦㑥〷昴㥥㐳㐹敡慤愷ㅥ㉦㈷摤扡攸㡢扥ㄲ㉦ㅦ㕤㥢攲慦㑡敦㌴敡昱扡捥慤㡢扥愱㑡戲㍤㕥挷戹㌶挵摢㑡敦㜴敡昱ち换搵ㄳ扣㔲㤲扥㥣挱扡て扤㜵㔱㕥昶戸㔶愲扣摣㜱㑢㠲㤷㉤㔲敦㑣敡昱㕡挴慤㡢昲ㅡ㘴愰挴㙢て㔹ㅡて〴〵慦㉢愴摥㔹搴攳挵㠲慣㙢㈲扡㌵㘰つ攸〹㙦㐹搴愱㈴昵捥挶㐶㜴戸慡㙢愲㕥㠳㉡挹㝤搷扤㈵㌱ㄲ㈵愹㜷づ㌶愲㔱㔵搷㐴扤㤸㉡㐹扤㑤扣㈵挱愹戳搴㍢ㄷㅢ㔱捥㠷〷㍣攳㍣㜸挰㙢捥㝦摤㍡挱戹慤搴晢㌱㌶愲㥣戰扡㜵搱㜱扥搲㜸㔵ㅡ㑦㕣ㅡ㔱㤲㝡攷㘱㈳扡戳慡㤳㥥㑤㔲愵㈶㝡摤愴㑡慣ㄳ㔳㔱㤲㝡攷㘳㈳扡㡢户㉥ㅡ㔷愵㈶敡㈵㔴㐹敡ㄹ㈸㐹扤ぢ戰ㄱ捤㝡敢愲㌹㔵㙡愲ㅥ攷㕢敥㍥〸捥愵愴摥㠵搸㠸㜲㠲攴搶㐵㕢㝣愵㔶㔵㙡愲㥦㌳㔱㤲㝡㍦挱㐶㜴㡥户㉥扡愷㉡挹扤㥤敢㉤㠹昹㈸㐹扤㡢戰ㄱ㕤攸慤㡢敥愳㑡㑤昴㜳㕦㔵㤲晢户〴㈵愹㜷㌱㌶愲晢㝢敢愲〷昸㑡〷慡㔲ㄳ晤㍣〸㈵愹㜷〹㌶愲㍣㐹て散摦㜲㕦挹㔴愵㈶敡㤵㔰㤲㝡㤷㘲㈳㝡㠸户㉥扡㐲㤵攴晥㜵㜸㑢愲ㄳ㈵愹㜷ㄹ㌶愲㍤摥扡攸㑡㕦改㜰㔵㙡㘲㝢晤㈸㐹扤换戱ㄱ㕤愳敡㘴ぢ㙢㔵愹㠹戸慣㔳㈵㠹换㤱㈸㐹扤㉢戰ㄱ㍤挶㕢ㄷ㍤搶㔷晡㠱㉡㌵戱扤ㄳ㔰㤲㝡㔷㘲㈳㝡愲户㉥㝡㤲㉡挹搶㑦昶㤶〴㠷㔴㈲愸晦ㄴㅢ敡㈳㌸㘰㑡敥㔵㕥敥㝡挵昵挹㜲戰㤳戲搷㜸㘵㌹㤴㔵摡㍤㐳㜱㝤戲㘷㉡慥捦敥㔹愱㕣づ㉦㤵㜶㌹㜸㔴晡换愱愱㔲㤶〷扥攴摥㠸つ昵ㄱ㍣慣㉢㘵㜹搰㑡慥捦㕦ㅥ㤲㤵戲㍣攰㈴搷㠷ㄹて愷㑡㉥て㤶㑡㉥て㠵㑡扢散攸㤵戲散挶㤵戲散愴㤵戲散㠲㤵戲散㘰㤵㕣㜶ㅦ挹昵敥㜱㑣〵㈶愶昶㉤愶慡㘳ち挵ㄱ晦ㅦ摡㌰昲戹</t>
  </si>
  <si>
    <t>㜸〱捤㝤〷㤸摣搴搵昶摥昵慥扣ㅡ㤷ㄹ扡改戶㔹㠳ㄷ㥢㘵慡㘶〶戰扤敢㜵挱搸搸挶㡤㡥㍤㐵㘳㉦㙣㌱扢敢㐶攸㈶㈱㤸㙥〸扤搷搰〹〴㐸㈰愱㤹㤲㐰㘸㈱㡤㕥〳〹㄰〸㉤㄰㐲挲晦扥㔷扡ㅡ㐹愳搹戵昳㝤晦昳㝣攳㤹㘳摤㜳捦㌹昷攸㍤㔷㔷㔷㔷㘷愵ㅡ㔱㔳㔳昳ㅤ㍥晣㥦㥦㍡㙥散㌰㝦㑤㙦㥦搹搹摣搶摤搱㘱ㄶ晡摡扢扢㝡㥢㕢㝢㝡㜲㙢㘶戵昷昶つ㠲㠰戶戸ㅤ昵扤昵㡢㝢摢㡦㌱ㅢㄶ慦㌴㝢㝡㈱㔴㕦㔳搳搰愰搷愲㝥㕢晢ㄷ㔱〵㥤㕡㝡ㅤ〹愴㙡㜴㡤㘴㌰㐹〳㠹㑥ㄲ㈲ㄹ㐲㌲㤴㘴ㄸ挹㜰㤲㌰㐹㠴㘴㌳㤲捤㐹戶㈰搹㤲㘴㉢㤲慤㐹戶㈱ㄹ㐱挲昶昵敤㐸戶〷ㄹ扡〳挸扣戶挹㜳昲㐷㘲㙦收昷㜵昷㤸攳㐷㉥戲㝣㥥㤰㙥㑥㌴㘷㡤㘸㜳㜴晣挸戶ㄵㅤ㝤㉢㝡捣〹㕤收㡡扥㥥㕣挷昸㤱㜳㔷攴㍢摡ぢ㌳捤㌵ぢ扡㡦㌲扢㈶㤸昹㘸㈲㥦㑢㘶㘲挹㔴慡㤴捤㘶㠶敥〸扢戳摡㈶捦敤㌱㑢扤晦㍢ㄶ㜷愲挵㌹㙤㤳㥢㘷㥢㝤晦㍢ㄶ㜷㠶挵晤摢㈶㑦改敥捣戵㜷晤慦㤸慣㘷㉣㔳㔳捣㐲㍢㠳㙥㥡㍤敤㕤㑢㥢攱戲〷㘰㤴搲捤慤扤扤㉢㍡㤷戳晦戴㤹ㅤㅤ昳捣㤲っ㜶攷㤴摥扥戹戹㥥捥摥愱㥤㐴捥散㌱扢ち㘶敦昰捥愹慢ぢ㘶㠷㉤搸摢搰戹㈸搷㌳㍢搷㘹搶㜱㈳摣㘹挵㙥㐶搱散敡㙢敦㕢㌳慣㜳㘱慦㌹㉦搷戵搴愴㐸㝤攷昴ㄵ敤㐵㔱㔷㠷㙦捤愰摤㠲㍣㤳㈱㠲㍦㥤㙤换㜲㍤㝤戲挴攰挵㠲㘴㕤摤㐴敥㠵挷㉦㜶愵㤱㍥㉤挶㙢㝥㝢攷㑣戳愷换散㘰㈳㡣攲㌸㥦㤰〴挸㡡㠲㠳㤴摡ㅤ挶㐸っ戱て㍡敥ぢ㕢搱㐶㠲㘴㘶㜷昷㜴愲㉢敥㙦收扡㈶㘴㥡㌳挹㘴戴晣㐹愶挷捦敦㉢㑥㌱㔷㑥㠸㌷挷㘳戱㜲㐵㌴ㄶ搷㐷㐱㕢ㅦ㑤㍢扢㠰㡣㥤搰㌶㘷㜶㕢敢㠲愹戳昱ㅢ摢搶ㄸㅦ㍦㜲戴晣㌶戶ㅡ㐹㙣戰搴㌸搹㐸㌶改㡤搴ㅢ〳㈲敡㕥挶戸攰昶㡡挷㘶敤攲㕣敤攲㝣敤攲㐲敤攲㘲敤㘲戳㜶㜱愹㜶昱搲摡挵换㙡ㄷ户搷㉥㍥戲㜶昱㔱㤰㔱㥦㠶挱㠳㙢敤捦〹〷㍥昴户ㄱㅦ㝣㌱晤晡搵敦ㅤ㤷㌰慦㥤㉡㌸ㄴ挸㤱㘴㌷㙣散敤摥换㘸㜳㉣㤶㌰摣㍢㤳㔲扢㠹愳㌴㥥㜱㈳㄰㑤ㄸ晡㔸ㄸ搰㥢㐰戴摤㐱晡搹搱㔴捡搹搱㔴慡㐹ㅦ㐷扤昱㈰㐲扣㠸ㅤ攵捥敥戵昵捦㤶戶晥㘴换戶㍢㍢づ㌸㘱㝥昷㤱攷ぢ㡥㔵搲换㘶㙣㜸㘲㤱㙣捥愴㘳㙥㉦㌳捡挹ㄸ㘲㤱捥扡晣㡦敢㝢戲愹㈸㠸ㄶ〳改捦㐵㡣㐲㜶㉣㔲搱㈶㍤㑥扤〴㠸㄰扦戱㕤㥣㈳晥昹㐲摢戸㉤愷晦攴摦㜷㜵扥㜱摥攳〷〹㡥愴搲挵ㄴ㌶㍣㉥挶㌲捤㠹㙣㉣㤱㜵㍥㐹攵㘲戲㌹㤵㑤㘷㤲㑥㐵㈶愹ㅢ㙣㉡つ愲㘵㐰晡㜳㌱㔳㜶㌱搳愴㘷愹户ㄷ㠸㄰㡦摢㉥昶晥㜵昰づ摦㝦攴昴ㄹ愷扦戰攱慤敦扤扢攰㘳挱㜱㕥扡戸て㌶㜶戲㘳㍤慢扢㙤㐵摦㠴愸搵戳つ攵㔹㐲㥦㐰㠳ㄳ㐱戴㐹㈰㕥㐷愶戹晢慤㉦㥣㉤搴㙢〵ㄱ攲㐱摢㤱捤挶㍥㜳晥摡愱晡㥣㉢搲攳㝦昴攴ㅥ昳敡〴㠷ㅦ改㐸ㅢ㌶づ㥢搵扤搴攷换扥敤搲愷㘶ぢ㤸㜸搲㠸挵搲愹㔸挶昲㌱摡ㅣ户ㄱ㑢愷㈰㄰换㘴㥣挳㡦晤㔲搶愵㔳愹㔸㌶㤶㡣ㄹ晡ㄴ扡㌳ㄵ㐴㥢〶戲慢攷昰㥢敥摥つ挳㠱搳㘸搲愷㔳㙢㕦㄰㈱敥戳㜷㘲捦攱敤㠵敢搲戱晤搶て慥摦㘷搸㔱㥢ㅦ㈳㜸慥㤴㍢戱ㅦ㌶㕡㝣㝢㈰挷〹㠴㌷ㄵ㑤㐷㔳㐶㍡㤶挸㈴搲愹㠴攳㈸挶〹ㄴ㔳昱㑣㈲㘵㘰て搲㐶㔶㥦挹㈶㘷㠱㘸晢㠳昴㠳户攱昲ㄴ慥捥愶摥ㅣ㄰㈱敥戴㕤晤攲摣昸㈳㈷搶㥥㍤攳攴㐷扦㝥㌵晥㠳㡣㈱㜸㐶㤷慥ㅥ㠰㡤慣晢㈰挷㐱㤲㑥扡㐶慣㔸㑣昵㠰㘸㜳㈲㤶㐹挵㔳捥〱ㄴ捦攸昳搸搶㝣㄰㙤〱㠸搷㐷敦㔸㔶㍥㝥っㅣ㍦ぢ愹户〸㐴㠸㥢㤴㡦㠳㕥ㅣ㝦晣ㅥ挹搹愷捤扦㜰捡㕥慢摡㑥ㄲㅣ搴愴㡦〷㘱㘳戴摢㐷㝡㤲㡤㌹㕤ㄳ㐱㑥㘷搳㔹晤㘰ㅡ㍤〴㐴㍢ㄴ愴ㅦ㘷㤲㘵挰㤲〰散㌰敡ㅤづ㈲挴㌵戶㌳㌷㌴㜷散㌱晢㠵㡦㘷摦㌶㜷敢攷慥摤收摣戵㠲ㄳㅦ改捣㘲㙣㈸㘷㍣㐷㑡㍣敡㌸ㄴ㡢㈶昴㈵㤰搳㜳㈰㕡ㅥ挴敢㡣愷㥢挵㘳㑥㍦㡢挷㥡昴〲昵㡡㈰㐲㕣㙡㍢搳昸㘴攳㡡挷㥥ㄹ㌵晢捥㝢扥㍢攲戸ㄱ㡦扤㉡㌸〱㤳捥㤴戰㌱㌲愸愳愵㥣㐱㉦㥥搵㤷搲攴㌲㄰慤ㅤ挴敢㑡㝦〷敥㤱搴攳㘹㐳㠸昳㙤㔷敡收㝤晢摢㝦㌵搷戵慥㍦㜹挷搵摢㥥戳㑢扤攰㌴㔰扡搲㠹㡤㕤㠲㕣㠹㈵㥣戳㠴㤱㙥㑥改㕤戴摡つ愲㉤〷㘹昲ㅣ㝦㔳摤挷㕦㘳㡣攷㐲敢晣ㄷ㑢㌴改㐷㔳戱〷㐴㠸㌳ㄵ㌲ㄷ户散晤㥢㠵㍢散晢㡢攷愷慥扣㘰攷扤㕥ㄴ㥣㤰㑡㜷晡戰㌱㈹搰㥤戸搱㥣㑥愶搳㠹㠴㤱㡥挷愳愹㡣㌳昶ㅡ㠹收㐴㍡㤱㌱㡣㑣挲㠸㐵攳搹戸扥㠲㉤慥〴搱㔶㠱昴〳㥣㤱㜰㍣㌵攰改㙡敡慤〱ㄱ攲〷戶愷ぢ㑦敢㜹攴愵捤慥㤸㝣捤㈱㍢㥣昶户ㄳ㕡㕦ㄵ㥣㌵㑢㑦扦㠷㡤戴扢㜷愷㥡ㄳ㔱ㅣ晦捥挷ㄹ㈳㘲捤㠹戸㤱㔵㘳ㅤ敡攳晡戱㙣改㌸㄰敤㜸㄰慦㠷㥥攳㉦㔵㥥㑢愴㌰㤷㌸㠱㝡㈷㠲〸㜱㠲敤攱㥣㑢扥㝡敡挵ㄹ㠷散扢昶㌷㐷捥攸㜹晢〷㌹挱㈹扤昴昰㘴㙣〴㜶㜹㈳慢挶㠶〴㐶㌶㝤㉤攴昴㔳㐰戴敦㠳㜸㐷㔶㑦㍦㉢㥦愸㜰㥥晡〱戵㑥〵ㄱ㘲戵敤捡愷ㅢ扥晡攷㔹昷摣㌰昹㤶㔵㑢扥㤸戹㐷捤㤷㠲ㄷㄶ搲㤵搳戰攱㌹㤵挶㜱㠹挰㐱㕦㝤㥣㘸㐶ㄱ攵㔸昹㐴㥡挵㐹㔵㕦挷愶㑥〷搱捥〰改〷慤㜸搹挳㌸㕣㍣㤳㝡㘷㠱〸㜱戴敤攲㈱㑦㝦晥挹㕢挹㡢收晣昲㤶扡㤳㈶敥昳摤㍣挱换ㅥ改攲㌹搸〸㍣㈶㡤愸㠳㔶㔴㍦㤷㈶搷㠳㘸攷㠱㜸㕤昱㘰〵㉤㜵㄰㜰攰㍣㥦㝡㍦〲ㄱ攲㐸摢㤵〷㙦ㅢ昴搷㌱晡挱晢㕤㝦敢〵ぢ㘷扤扥敦攵㠲ㄷ㕦搲㤵ぢ戱ㄱㄸ㌸㥣愱搵晣㤴㠷攴㐵㌴㝡㌱㠸㜶〹㠸搷ㄹ捦㈱㤹㉡㡦㔵㈹㡣㔵㤷㔲敦㌲㄰㈱ち戶㌳㥦摣㌹晤㡤捥㐷ㅥ㥡㝣晦㠷㕦㥥晦搹捣敦㘶㡡慤㔰㉤㥤戹〲ㅢ捡ㄹ㜹㌲挴㜴㌲㥤㠹扢〲ㄶ㑤㈶㔳㠶㝥㈵㡤㕥〵愲㕤つ攲㜵挶搳愵㤳㘵㘷㤲㜰收ㅡ敡㕤ぢ㈲挴㘱戶㌳扦扢昷㉦㤷㡦晤慣愹㘵摤挱㌳㜷戹㙤搵㤵㝦ㄱ扣ㄸ㤵捥㕣㡦つ㕦㍦㑡㈵㌳慥㠳慥㍣㉣㐴㥢㡤㐴㍡㤶㉥㜷㈵㐳扦㠱㑤摤〸愲晤ㄸ愴ㅦㄷ㝤攳挲㑤搴扢ㄹ㐴㠸㠵戶㡢㑤搱㘱搹ぢ㍥捤㑤扤㉣㜱攲㈵〷扣昹摣攳㠲㤷捡搲挵㕢戱攱㥦㝥ㅢ㌱㜷㕦捦㍡㈳〳捥㠰挹愸㙢㍥㠹愳㈱愶摦挶搶㙥〷搱敥〰改挷换㔴㜹昴㑡㘱昴扡㤳㝡㍦〱ㄱ㘲戶敤攵敥㐷扦ㅥ敤昹昱摣㝤捦㌹昰慥㈵㜷㍦晦挸昵㘲〴慡愵㤷㜷㘳㈳戰户㤷㝢ㄸ㍡搸㑦㘹昲ㅥ㄰敤㕥㄰慦㉢㥥摥㡥〹㤱敡敤㠹㜴㤳㝥ㅦ昵㝥〶㈲挴㜴摢㤵㔷づ㕥晡攴㥡慦㑥㤸戵㜶晢㈳㡥㝡昰㤵晣㘳㘲㕢㔴㑢㔷敥挷㠶㈷愶愹收㔸〲ㄳ〵攷㔳㥥ㄶ㘲㤲㤳㐹挴㥤㡡㙣㌶慤㍦挰愶㝥〱愲晤ㄲ挴敢愲愷摢ㄹ攵㡢ㄵ〳ㄷ㉢て㔲敦㈱㄰㈱㕡㙣ㄷ捦摤㌳㜵攰㉦搷户戴㕥㜴搱慦㑥㔹㌷㙢晣㝢㘲㍢㔴㑢ㄷㅦ挱㐶㈰㕡㔹㘷㙣㐸愶昴㐷㘹㜲〳㠸昶ㄸ㐸㍦攳㘸ㄹ㉣㘰昵㌸戵㥥〰ㄱ㈲㙢㍢戲攲㌷㉦㈶慦㥤㝡㔹敢改㡦扤㍥㝦散㜵ㅦ敦㉡戶㐷戵㜴攴㔷搸昰㥣㜴ㄲ捤挹㡣扢㙦ㄹ㜱㌵㐲㐴㜹㍤㔵敥晤搹慣晥㙢戶昴ㄴ㠸昶㌴挸攸戶づ㌳挷㤵㠶㤱昹㌵㈳愷ㄶ扡㝢攵ち搵昸㤱慤愵㥥昶㐲㙥攴晥摤㕤㝤晡㙦愸昱っ㠸㄰㜱摢户扤戶㌳挵晤㜷摦㌰攵㐷㕤ㅤ㘳扥ㅢ㜷攳扤㐳㥦㐳昵〱昶㤵昶㤴㥥摣㉡㔸㉣㉦㡡挴㥢搱挵㌷㘶㈵〸ぢ㐱愵㔴㈹㕤㡡挵㡡愹㘸㉥㤱慢ㅦ〵戳ㅢ扢昰挰㜳昲搰搲㠱敤㕤挵敥㔵㜲㈵㘲㠷挹戹㕥戳扣㌰㌱捥慥㥢摣扤愲慢搸扢㝤㜰攵晣扥㕣㥦戹㥤扦慥㙣愴㐲㙤㍥搶㘹捣㕥搹摥㑥㝥戵㐵戹㡥ㄵ㘶敢敡㜶慢㝡㐷㕦㌵㔶㘹扡昳搵㙢愷昵㤸㐷㍢戵ㄵㅥ戵㘲昹㜰愵戴㕤戱㤷㔶㤵攵搷挸戶㘵摤扤㘶㤷㜴㙦㕣攷摣昶挲㔱㘶捦㝣㤳㡢㡦㘶㔱敥敡㔶慣戲㤷㡡挶捤改挲㡥㘲昱愷㌸摡捤㉤㑤㕤摤㘷㜶ㄵ捤㈲晣㕤㙥昶昴慤㔹㤰换㜷㤸㕢㝢㐴慣㌶㔱戱慤㠷㍤慤扢戰愲户つ㝤愸愷扢挳㕢搳㕡㕣㤹挳昲㔴㜱晦敥愲㠹搵愵㍡㝥㙡㐴捤愰㐱㐲搴散ㅥ戴挴㐳扢扤捤㌲㄰慥㄰敦㠸㤸㡦昰㜶扢收㜹搸㍢散㐵㠷挹㍥㔹摢㌸㠰㌱㘹㤷㘶㥡慡ぢ扡昶㠹㉢戵㤴ㅥ㕢㕤㕡晡攸㐴敥晦慦㜰㙤敤ㄶ昶摥㑦㕤㠹㈵扣㝤㜳㕤挵づ戳愷摦㜵㘶㐱㡦昴攷㐱敡昷挴搱㕣ㄵ扤㍡㐸㠸搵㘲㑤晤慡昶㘲摦㌲㙤㤹搹扥㜴ㄹ攷攵㔸㡢㙥㘸㈰戴ㄵㅦ晤户㘰改㉦㤲晣づ㈴ㄴ慡搱㝥㑦㈱㉤愴晦挱㉡搷㡦挶晦㥢扥㌸㔸ぢ㉤㕤㉥㐶㘲捤戸户扥㜳㕡㜷㑦敦愰㐱㐱㝢戹㙦慥㜷㔹ㅦ扢㘷晦㤵戴昷㐷㤲㍦㠱搴㌷㠲っ戸昶ㄸ㠶㔰ㅤ㤷㔸㠷㜵㑥㌱㑢㌹㉣㘹换愳㕢攴敡㍢慤戵搲㈹㘶㙦㐱攷愲敡っㅣ㉢慢㌵㙣攱攰ㅦ摡挹摥㙦慥敥㥢㤲敢换つ敥挴昲㉣愲愴㐳㘸㥣搴戲戶愸㌹㑣昲㤴㜶挸㉥挱㐲㐴㙥扡慣っ㤱っ换ㄲづㅣㅣ㉦㌵㠳㙣摡晦㑥挰昷㥤戰ㄳ㥡扦愳捦昱㉣戳㘲昵户㌸摤散㕡戰㘶戹搹㑢昱〶慤㕦㈸晤㠷ㄷ㡤捤㈹攴ㄷ昶戵㜷昴㌶挳搳改㍤摤㉢㤶晦㙦摡愱㉤晤㈵㄰昵愹摦ㄵ扤㜸攳昷〹㜰搵っ㕥挹搸㉣㕥㕣搳㐰㙢攴㘸慦㠰㜸愷つ㔳摣㔷戳摥挵㕣敤㔵㐸换摢㍢晣㥦ㅦ晤㌵㤰㤰㑥㉢㍡㉢攱搲㜷昸㑦㝥慣扡晡㌱㈸㙣捡攲㜵㍤攴㠷㜶〲换〵㍤愶㕣㡥㙦㤰〵挴㘵㔸攷㠱摤㍤㐷攵扢扢㡦㘲捦ㅢ㉥㑢扤换㑣戳㡦㑢摣㐳散㈵㝤戹㜴㉦挴愰㐱㥥㤵㘶㝢戰㘰攵捥戰慦扤〵㌲慣戵愳㘳愴戲搸慢扤つ搶㈰㉣戶㙢敦㘰㘳挴慣㠵㙤㈳ㄷ㘲愰敥改挳㙤㡥扥㌵㈳㔷挶㤳捤慢㍢㝡㔷㡢ㅤ戰㠷㕣摢㌵摥戹攳戵㡥㑢㥢摡㙥晦昹㕦敥晡挱㠳ㅢ㌴戱扤㕤㔱戱㌴㍤ㄶ昶㐶攱愷扦〷㈲戶㠵ㄸ挷ㅦ㙣㝢㍦晡㕦㔰搶晦㑡昲〱〸㐶ㄱ㥤愳〸〶㤱㡦慣愲㘸挲晦ㅣ㐸昴扦㤱㝣っ㈲挶㠱昰㌰搶㍦〱㔱ㅦㄱ㠱㝤昶づㄹ攱㑦挱敥㈷挲扥㘵捦㡡㈰㝥づ昵㤰㑥㈳㤵〱㤶㜵㘲㍣敡ㄸ㘴㥤愰敡㠴㔱㈷㠴㐲㠳〷㠱㐸搵摢ㄵㄵ换攳㝢㐲㑤㈲昵㉤昵〷㐱㉣ㄸ愹晦戰つ㈲愸戳ㄳ扢㤰慡戵㡡㈲㡡㍡㠹搴㈰㌰㜴摥㠳ㄴ㜱戰㈴㔲昵㈸愹㡦昸收㍦㉥愴〶愳愶㍦愴捡搷戴㕣㑣慦㐰㑡㠷㝡㐸愷㤱㉡㜵㈲㠱㜶㠳㤰晡㍢扣〸㐴敡ㄳ扢愲㘲㤵摥㠰愵㔱昸改㥢愳㌹昱㌷㠸〵㈳戵㈵扤搹㡡㘴㙢㄰ㄷ㔲㈳慣愲㐸挳㠸㐴㙡㕢ち㙤〷㈲戲㘰㐹愴戶㐷㐹㝤挴扢㙥愴㜶㐴㑤㝦㐸㤵ㄷ㈲㔲㔸㠸愸㐰㙡㘷愸㠷㜴ㅡ愹㔲㈷昶㐲扢㐱㐸扤㕣つ愹㤷散㡡㡡㥢〵ㄳ㘰㘹ㄴ㝥晡㔸㌴㈷晥㔸ㄵ愹摤改捤㌸㤲昱㈰㉥愴㥡慤愲㤸〸㈳ㄲ愹㍤㈹ㄴ〵ㄱ㉤㘰㐹愴㘲㈸愹㡦㜸搶㡤㔴〲㌵㕥愴㍣㔷㡥〳ㅤ㝤㈹愸㠷㜴ㅡ愹㐴㑡搶㠹㔶戴ㅢ㠴搴㘳搵㤰摡㘰㔷㔴摣捤㤸〲㑢愳昰搳㈷愲㌹昱㐸㔵愴㕡攸㑤㉢挹㘴㄰ㄷ㔲㔳㔰搴愶㤲㔸㌳搵㔰㡤㤸ち㝢ㄲ戴㘹㤴㥦づ㈲㜸㑦㐲㠲戶㉦㑡敡㈳敥㜳㠳戶ㅦ㙡扣ㄷ㤰晢㝡㑥㑡捥搵㌶㤶挱㉢㍡搷㉣㈸㠷㜴㥡愸㔲㈷昶㐵慢㐱㤰摤㔶つ戲㕢敤㡡㡡㝢㈷㌳㘱㘹ㄴ㝥晡㐲㌴㈷㙥慥ち搹㠱昴收㈰㤲㠳㐱㕣㤰ㅤ㙡ㄵ挵㉣ㄸ㤱㌸ㅤ㐶愱挳㐱挴㙣戰㈴㑥㐷愰愴㍥攲㙡㌷㑥㑢㔰搳㑦攷昲摤㘱愹㐰㉡て昵㤰㑥㈳㤵㐸挹㍡㌱〷敤〶㈱㜵㘱㌵愴㉥戰㉢㉡㙥摤捣㠳愵㔱昸改㐷愱㌹㜱㝥㔵愴㍡改㑤ㄷ㐹㌷㠸ぢ愹愳慤愲㤸て㈳ㄲ愹ㅥち昵㠲㠸㠵㘰㐹愴晡㔰㔲ㅦ㜱扡ㅢ愹㤵愸昱㈲攵㥤收㤴㠷㜶㉥㔷㔶㈰戵ㅡ敡㈱㥤㐶慡搴㠹㐵㘸㌷〸愹㤳慡㈱㜵愲㐲捡㝦〳改㘰㔸ㅡ㠵㥦㝥ㄲ㥡ㄳ挷㔷㐵㙡㉤扤㌹㠵攴晢㈰㉥愴㑥戵㡡攲㄰ㄸ㤱㐸晤㤰㐲愷㠱㠸挳挰㤲㐸慤㐳㐹㝤挴ち㌷㔲㘷愰愶ㅦ愴㝣㌷愱㉡㤰㍡ぢ敡㈱㥤㐶㉡㤱㤲㜵攲㜰戴ㅢ㠴搴㔱搵㤰㍡搲慥愸戸扢戵〴㤶㐶攱愷㕦㠸收挴戲慡㐸㕤㑣㙦㉥㈱戹ㄴ挴㠵搴攵㔶㔱攴㘰㐴㈲㜵〵㠵慥〴ㄱ〵戰㈴㔲㔷愱愴㍥㘲戱ㅢ愹㙢㔰攳㐵慡扦㍢㘴ㄵ㐸㕤〷昵㤰㑥㈳㤵㐸挹㍡㔱㐴扢㐱㐸㉤慣㠶搴〲扢愲攲搶ㅢ敦愵㡤挲㑦扦つ捤㠹㜹㔵㤱扡㠳摥摣㐹昲ㄳ㄰ㄷ㔲㜷㕢㐵戱っ㐶㈴㔲㍦愵搰㍤㈰攲㐸戰㈴㔲昷愲愴㍥㘲㠶ㅢ愹㥦愱愶ㅦ愴〶㍡〹摥て昵㤰㑥㈳㤵㐸挹㍡㜱ㄴ摡つ㐲㙡㔲㌵愴㈶摡ㄵㄵ㜷〶扢㘰㘹ㄴ㝥晡〶㌴㈷昶愹㡡搴攳昴收〹㤲㈷㐱㕣㐸晤摡㉡㡡㙥ㄸ㤱㐸㍤㐵愱愷㐱挴搱㘰㐹愴㝥㠳㤲晡㠸㠴ㅢ愹㘷㔱攳扤戹攸㤹㉥昸㙦㉥㔶㜴慡攷愱ㅦ搲㘹愵ㄲ㉡㔹㈷㝡搰㜰㄰㔴㑤搵愰ㅡ㙢㔷㌴晡敦㕡慥㠰愵㔱昸改㉦愱㌹戱㙢㔵愸㕥㤱摥㤰扣〶攲㠲敡つ慢㈸㔶挲㠸㠴敡㑤ち扤〵㈲㔶㠳㈵愱㝡ㅢ㈵昵ㄱ㍢扡愱㝡ㄷ㌵摥㑥攵㠱捡㜷ㄳ愳〲愹昷愰ㅥ搲㘹愴ㄲ㈹㔹㈷搶愰摤㈰愴戶愸㠶搴收㜶㐵挵㕤搳㘳㘱㘹ㄴ㝥晡㈷㘸㑥㐴慡㈲昵㈹扤昹㡣攴㜳㄰ㄷ㔲㕦㕡㐵㜱ㅣ㡣㐸愴晥㐱愱慦㐰挴〹㘰㐹愴扥㐶㐹㝤挴㘰㌷㔲摦愰挶㡢㤴攷攴攷扢挹㕡㠱搴户㔰て改㌴㔲㠹㤴慣ㄳ㈷愲摤㈰愴晥晤敦㉡搷㌵摦摡ㄵㄵ㜷㙦搷挲搲㈸晣昴晡㕡散摢㌷㄰ぢ扥慥ㄹ㡣㙡扤㠱㠴昹愱㉥愴㠶㔸㐵㜱ち㡣㡣愶愱愱ㄴㅡ〶㈲㜸换㔶㈲㌵ㅣ㈵昵ㄱ㥦愲つ攷㕡㤹昹愵摥㠹愷㘷㐸㉦㕦搶〴㕤搵㙣づ攵㤰㑥ㄳ㤵㌸挹㍡挱晢挵㐱㌸扤㕦つ愷昷散㡡㡡㕢换敢㘰㐹攲戴㍤㥡ㄳ敦㔶挵㘹㐷㝡戳ㄳ挹捥㈰㉥㥣㐶㔹㐵㜱㍡っ㡤挶㑦ㅦ㑤愱㕤㐰〴敦ㅢ㑢㥣ㅡ㔱㔲ㅦ昱㡡ㅢ愷㕤㔱搳㑦㡦昲摤㠸慥攸㔱㘳愱ㅥ搲㘹愴ㄲ㈹㔹㈷捥㐲扢㐱㐸扤㔰つ愹攷敤㡡㡡㍢摣攷挲㤲㐴㉡㠶收挴戳㔵㤱㑡搰㥢㈴㐹ち挴㠵㔴摡㉡㡡昵㌰㌴ㅡ㍦㍤㐳愱㉣㠸㌸ㅦ㐵㠹搴㕥㈸愹㡦㜸摣㡤搴㍥愸昱㈲攵ㅤ愵〶㤸㜸㑥㠴㝡㐸愷㤱㑡愴㘴㥤昸ㄱ摡つ㐲敡㠱㙡㐸摤㙦㔷㔴摣㠰扦〸㤶㈴㔲搳搱㥣昸㔹㔵愴㘶搰㥢晤㐸㘶㠲戸㤰摡摦㉡㡡㡢㘱㘸㌴㝥晡㙣ち捤〱ㄱ㤷愲㈸㤱㥡㡢㤲晡㠸㍢摣㐸捤㐳㑤㍦㐸昹㙥攲㔷昴愹〵㔰て改㌴㔲㠹㤴慣ㄳ㤷愱摤㈰愴慥慦㠶搴㜵㜶㐵㐵㜶挰㤵戰㈴㤱㍡ㅣ捤㠹㙢慡㈲戵㤸摥㉣㈱挹㠱戸㤰㉡㔸㐵㜱ㄵっ㡤挶㑦㉦㔲挸〴ㄱ搷愰㈸㤱㉡愱愴㍥攲㘲㌷㔲换㔰攳㐵捡㌳㥥晢㌲っ㉡㤰㍡ㄲ敡㈱㥤㐶㉡㤱㤲㜵攲㕡戴ㅢ㠴搴搹搵㤰㍡换慥愸㐸㕤㘰捥㠱㐴慡ㄷ捤㠹㌳慡㈲戵㠲摥慣㈴㔹〵攲㐲㙡㡤㔵ㄴ捣㕢ㄸ㡤㥦㝥っ㠵扥〷㈲㤸㤷㈰㤱㍡ㄶ㈵昵ㄱ㙢摤㐸ㅤ㡦㥡㝥㤰ㅡ㘸㡥㜰㈲搴㐳㍡㡤㔴㈲㈵敢挴捤㘸㌷〸愹㌵搵㤰㕡㙤㔷㔴㘴㔰㌰敦㐱㈲㜵ㅡ㥡ㄳ㉢慢㈲㜵㍡扤㌹㠳攴㑣㄰ㄷ㔲㘷㕢㐵㜱㍢っ㡤挶㑦㍦㠷㐲攷㠲〸收㐶㐸愴搶愳愴㍥愲搳㡤搴昹愸改〷㈹㕦戲㐵㐵㥦扡〰敡㈱㥤㐶㉡㤱㤲㜵攲㈷㘸㌷〸愹㐲㌵愴昲㜶㐵㐵ㄶ〷搳㌲㈴㔲㔷愲㌹戱愴㉡㔲㔷搳㥢㙢㐸慥〵㜱㈱㜵扤㔵ㄴ昷挰搰㘸晣昴ㅢ㈸㜴㈳㠸㘰敡㠶㐴敡挷㈸愹㡦㌸搰㡤搴捤愸昱㈲攵ㄹ搱㝤戹㈰ㄵ㐸摤ち昵㤰㑥㈳㤵㐸挹㍡挱捣㤱㈰愴昶慦㠶搴㉣扢愲㈲挹攴〱㔸㤲㐸摤㠳收挴㝥㔵㤱扡㡦摥晣㡣攴攷㈰㉥愴ㅥ戰㡡攲ㄷ㌰㌴ㅡ㍦晤ㄷㄴ晡㈵㠸㜸㄰㐵㠹搴㠳㈸愹㡦㘸㜵㈳昵㌰㙡扣㐸㜹挶㈹㕦㑡㑡〵㔲㡦㐲㍤愴搳㐸㈵㔲戲㑥㍣㠴㜶㠳㤰㑡㔷㐳捡戰㉢㉡㜲㕤ㅥ㠵㈵㠹搴搳㘸㑥㈴慢㈲昵っ扤㜹㤶攴㌹㄰ㄷ㔲㉦㔸㐵戱〱㠶㐶攳愷晦㤶㐲㉦㠲㠸挷㔱㤴㐸晤づ㈵昵ㄱ攳摣㐸晤〱㌵摥㜹愷愷㑦㜹㌲㘶㉡㜰晡ㄳ㤴㜱愷ㄹ戴ㄲ㈷㔹㈷㤸㕦ㄳ㠴搳愸㙡㌸㡤戴㉢㉡㔲㜱㤸㐴㈳㜱㝡ぢ捤㠹㥤慡攲昴づ扤㜹㤷攴捦㈰㉥㥣摥户㡡攲㈹ㄸㅡ㡤㥦晥ㄷち晤ㄵ㐴㌰摤㐶攲昴〱㑡敡㈳戶㜲攳昴ㄱ㙡晡敢㔱㘵愰っ攴ㄶ㔵㈰昵㌱搴㜱㍢つ戴㑡㥤㘰戶㑦㄰㔲㐳慡㈱ㄵ戲㉢晣㠹㐱昵㑣㌴搸㠴㠴㡥㈱㄰搷㑢㡢摡捤㔵扣〳㍤扣㠴扦㐷㙡㕢搱摢搷㉤㙦㤷て㉢㑤改㥥摤摤㌷愵扤㜷㜹㐷㙥捤ㄶ㈵㝢攳挰㘵㘶ㄷ㤲㔹㝡㤰搳攲攳㜵㉦㕦㙥ㄶ昵搲晣敥ㄵ㍤〵㜳挶㤴晦ぢ挹㉥㌲愰戸㉤㉢㐴㑤慤挰攷扦换摦愸㠱㈶扡ㄳ㍥㌵昵扦㠵㐹晦㙤㜸昹㔷㔱慥㤴ㄹ戹ㄹ㠱㘰戸㡣攸㠲昶扥づ㜳㐸㐹愶慢挸敤㠶ㄲ㔰㐴㠶㔰㜱㜰㘹挱㌲摣㜴㥥㌲慣㌴扤愷扤搸搱摥㘵㌲ㄸ㕢㕡愲戳捣愵挸〶㥡摢摤摢捥㍦㐰ㅢ㔶㕡搰㤳敢敡㕤捥挴㠶挲㥡捤㍤㈵㤹〱㔱㕦㥡摣摥搵㡢㘶㘴ㄴ戹ㅤ㉥捤㕦搶扤ち㝦〳戹愲戳㙢㝡㙥㜹敦晦㠹愸〸ㄹㄷㄲㄹㅡ㔱㉢㙡㙢㐵㐳㙤挳㝦ㅢㅦ敤㉢ㅣ㕤㕢㔸㠹攱㈳搱㑦晢㝡摡昳㉢〸㤸㙣㈷づ㕡㐷㈲㘳㔸㔳晦㈲戶晣㈹っ慥㄰晡昲㡦攸慢攷㙦晣〲㔳㘱㥣㍦㉣摤ㄱ攲晡搷㜰㘷攸㍦㐱昶㥤扥㜰㐶㌹㌳敦㝦昰㔷㥡昵捣昱搹攸㌴愸慤㈰㍣摣敡㐰㑣㡤㘲㝦挲㜱㠹㝥挰㤲扦㔳㠶㑡㔲㠶晤㜳㜸㜹㜳ㅡ㌲㘹㠶㤶㘶攵昲㘶〷ㄲ㠰㍡㜳㝤挳慤〲㌳戱昰户㝣扤㜶㕤㕢㜷㘷㘷㡥ㅤ㡥㝦㤱㌸扦㤰敢㌰ㅢ㑡慤㉢晡扡昷㙦敦搲㑢㈰戲㔷摡慣摣㙡戰㜲慢慤㔴㥤搲㍣㈶〶捡㙤摡敡㕥㡡扣挸扥㘵㥤敤㠵〶ㄶ㤸扣昷㝦愲愷攲っ㔱〷㌰搵㐷㡤㈴晥摣ㅦ㉢〳〷挱㙥挶㑤㐸㐲挷攰愳㍦搷ちつ晦挴㝦㤹㌷㠶㜱㐷㘶㘳攸晦㠲㌵慥㑤挹㠱㐸晡昲㜷㤹㘶㠱捤扦㥦㠰づ㉡㠷㈶挱戴㉦昶㔶晤㕢㠸㜲㠳扦㍡㘶㕥昵㥢㔴㌴ㄸ〲愱㔹摤戹攲戴㕣〱㝦㔵㍣搸晥㥢攲〶㠴㤶〳㑤㑦㠴㘹㕥㙤挸ㅣ㐴㐶攲捡昶愲搹搳㐰挶㝣晣捤㜴ㅤㄳ挴㌴㉢㠶㍣㤴㙢敡敢㠷㌴〴戵㌵㐳搹㙡戴㔳㘲摣㝦㤳㍤愳挲晥㐷〷㘴㈶つ愲㔷㈱㜹㠲晡㌷㜶㐷晦て昷㠹〹㘴摣ㅦ㥦挰㜷ㄴ㘰戲㙥晤㑢愸昴挷挶㥢㜱㠵扣㉣ㅤ㐲㜵昲慦㜲㤹ぢ搶㠰扣㈹㤹㐴㔶㉦㜷㘴㠸㉢昹㑢戳昲扥ㅡ搴㥦晡㙡昳搱换捤㘲挸ㅡ㕤㤹㘴㠶昳㐲㑤㙤㙤ㅤ㐲慤昹ㄳ㘷㉢㥡㠵戱捥昹愶捣ちㄳ捣㠴搲〴㍣㡥昲㘰㠱晤挵㥥扦敤昱捥㔸换㝦㡥挲㍦㙤晤㍤㔴㤱愳挲㐴ㄴ昹〹㠵㜴㈰て戰挴㙢愰ちㅤ㜶㕡ㅢ扥㍡搴敡晣㜳㘷挱㔴㈰捥㄰㕣攷㌳挱晣ㅦ㥥搳戰戰ぢㄴ攵挷㌷㕥㡡扦㠲换㌱㔳ㅦ㑣㈳ㅦ㘰㡢㠳㤱搳㌹昹㔷昱〳㜷㑥愶ㄳ挹捥ㄹ愲ㄱ扢㈰㤸㔳愴㕣〶㕦戹㍣〴摢晡㔰ち㝥ㅣ㉣㌰㡣〲挳㈹挰ㄴ㈴㐶㕤ぢ愳戴ㄱ㘸晡㙥晢〴愰戹ㄹっ〱捤捦㕤㉤扢搰摣㥣㉤㙦挱㤶扦㠵㠰ㅦ㑤收〸つ㠰㈶〳㈷搱摣㡡㐶〸㠵〷捤㙤挰ㅤㄸ捤㕡愸㐹㌴㐷㐸㈳㔶㐱㌰敦㈸〰捤㙤㈱愳㙦㐷挱扡㘰㠱敤㈹戰〳〵㤸愶㈴搱摣ㄱ愵㡤㐱戳扣㤲挸散愴〰㌴㜷㠶㈱愰挹㌴㈵攵㥡ぢ捤㤱㙣㜹ㄴ㕢㘶㑡㤱ㅦ㑤收ㄱつ㠰收㔶㄰㤱㘸敥㐲㈳㕢愳攴㐱㜳っ戸〳愳㌹〲㙡昸搶攸扢搲〸㌶攴㡦戹㐹捡㘵昰㔵摦摣つ摢晡㔸ち㙥ㄷ㉣搰㐴㠱摤㈹挰㔴㈶㠹收㌸㤴㌶〶捤昲㔲㍦㌳㤸〲搰摣〳㠶㠰收捥慥㤶㕤㘸㌶戳攵㍤搹㌲搳㡥晣㘸敥づ㥥㐴㔳㡢㐲㘴㘳㘷㑢㠲搹㐹ㄲ攱ㄸつ㡦㐷挹㠳㜰〲摣㠱ㄱ㙥㠶ㅡ扥㔸敢愶ㄱ㠵㌰㜳㥡〲㄰㑥㐱㐶㌷㈸挸㝣愷〰㠱㌴〵㌲ㄴ㘰ち㤴㐴㌸㡢㔲㌰挲㥥㙢摡㠱㡦晥扤㘱〸〸愷㕣㉤扢㄰摥㠷㉤㑦㘰换㑣㔷昲㈳摣〲㥥㠵昰㐴㠸㙣㡤㜹㑣㤷㝣昰挱㠰㔳㔲搱ち㑤〹㌲捦㝢㘲㌲㑡ㅥ㤰㕢挱ㅤㄸ攴㈹㔰挳ㄷㄹ㔲㌴愲㐰㘶づ㤴挲㤰㑣晢慣搰〶ㄹ㝤ち〵㤹ㅦㄵ㈰㌰㤵〲搳㈸挰㤴㈹〹昲㜴㤴㥡〳㑦㔸搵㌳愵〲㍡昱っ㤸〱挴戳㕣敤扡㈰摥㡦敤捥㘴扢ぢ㈱攰㠷㤸㌹㑤ㄶ挴戳㈰戲搱㥤昸㈰愸㐹㝣昷愷㘱愶㐳㜹昰㥤〳敥挰昸㌲㙤ち摦ㅡ㝤㉥㡤㈸㝣㤹㍢愵攰〳㕦攱㝢〰戶昵㜹ㄴ㘴㕥㔵㠰挰㝣ち㉣愰〰㔳慤㈴扥ぢ㔱摡㠸㑥散换戰ち㐰昸㐰ㄸ〲挲㜹㔷换㉥㠴て㘲换〷戳㘵愶㐵昹ㄱ㘶㉥搴〰㠳㙥ㄷ㐴㈴㥡㠷搲〸㔳愶㍣㘸ㅥづ敥挰㘸㌲戵ち摦ㅡ晤〸ㅡ㔱㘸㌲扦㉡〰慣挵㤰搱㤷㔰㤰戹㔷〱〲㌹ち攴㈹挰㜴㉣㠹㘶〱愵㘰㌴扤搳慢昲㈹㡣㔹㔸〱㘸㥡㌰〴㌴㔷扢㕡㜶愱㔹㘲换㑢搹昲㐹㄰昰愳挹㝣愹〱搰㍣〵㈲ㄲ捤㜶ㅡ㘱㕡㤵〷捤愳挰ㅤㄸ㑤愶㕦攱㕢愳㜷搰㠸㐲㤳㌹㔸〱㘰㜵㐲㐶敦愲㈰昳戳〲〴扡㈹戰㥣〲㑣搹㤲㘸ㅥ㡤搲㐶愰改换搴ち㐰戳ㄷ㠶㠰收㔹慥㤶㕤㘸昲挱㑣晡ち戶捣昴㉡㍦㥡捣愹戲㡥晥㤵㄰搹攸愳晦ㄲ愸㐹㠴㔷搱㌰搳戱㍣〸慦〱㜷㘰㠴㤹戶㠵㉦敥〵搱㠸㐲㤸戹㕢〱〰㝥て㌲晡戱ㄴ扣㌲㔸攰㌸ちㅣ㑦㠱慢㈰㈰ㄱ㍥〱愵㘰㠴㍤改〰扥㘷㈰〴㈰㝣ㄲっ〱攱敢㕣㉤扢㄰㍥㤹㉤慦㘵换㑣换昲㈳捣㕣㉣ぢ攱㔳㈰戲搱〸㌳㝢㑢㈲晣㝤ㅡ㘶ㅡ㤷〷攱㔳挱ㅤㄸ㘱愶㝢攱㕢愳晦㤰㐶ㄴ挲捣昹ち㐰昸㌴挸攸敢㈸㜸㑦戰挰改ㄴ㌸㠳〲㑣ㄱ㤳〸㥦㠹搲㐶㈰㍣昰㈴攱㙣ㄸ〲挲昷扢㕡㜶㈱㝣づ㕢㍥㤷㉤㌳㥤换㡦㌰㜳戸㉣㠴搷㐳㘴愳ㄱ㘶搶㤷㐴昸㍣ㅡ㘶晡㤷〷攱ㅦ㠱㍢㌰挲㑣ㄳ挳户㐶扦㠰㐶ㄴ挲捣ㄵぢ㐰昸㐲挸攸ㄷ㔱㤰㜹㘴〱〲ㄷ㔳攰ㄲち㌰戵㑣㈲㝣㈹㑡戱挰ㄹ㠲㘷ㅡ收捦㈸ぢ攸挴㤷挳ㄲ㈰㘶晡㤸㙡摡〵昱ㄵ㙣晡㑡㌶捤㌴㌰㍦挴捣晤戲〶㕤㑥ㄲ攴㈷づ敡㕡〳ㄴ慦㐲㐴挲㜹㌵㡤㌰㐵捣〳攷戵攰づっ攷ㅢ㔰挳户㐶扦㡥㐶戰㈱㝦㙦㠲㉡㤷搹扣㍤攱扡ㅥ摢晡つㄴ㝣㉢㔸攰㐶ち晣㤸〲㑣㍦㤳㜰摥㠴㔲㜰㠷昵挰改扢愳ㅣ㠰收㉤㌰〴㌴㤹㘲愶㕣㜳愱㜹㉢㕢扥㡤㉤㌳㔵捣㡦㈶昳挳㉣㌴慢慥㄰㌰㝢㑣愲㜹〷㡤㌰㡤捣㠳收㑦挰ㅤㄸ捤㉦愱㠶㙦㡤㝥ㄷ㡤㈸㌴㤹㜳愶㕣〶㕦愱㜹㌷戶昵㥦㔲㤰昹㘸〱〲昷㔰攰㕥ち㌰㐵㑤愲㜹ㅦ㑡挱㘸㝡㈶〴扥捣戴〰㌴㝦づ㐳㐰㤳㘹㘸慡㘵ㄷ㥡昷戳攵〷搸㌲昷搹㡦㈶㜳挸㉣㌴㜹ち㤳ㅦ㝦摦㙣㠰㠸㐴昳㤷㌴挲㔴㌳て㥡て㠱㍢㌰㥡㑣㐹㠳㝦㌵晡挳㌴㠲つ昹ㅢち慥㜲㤹捤摢㝤昳ㄱ㙣敢㡦㔲㤰㌹㙢〱〲ㅢ㈸昰ㄸ〵㤸挶㈶搱㝣ㅣ愵攰㡢〱捦改慡㝣㐹ㅢ㝣㐵晢㈴捣〰换捤㕤敤扡戰晣ㄵ摢晤㌵摢㘵捡㤹ㅦ㑢收㤹つ搰㌳㜷㠲㠸挴昲㘹ㅡ㘱㍡㥡〷换㘷挰ㅤㄸ换㔱㔰㤳㔸㍥㑢㈳ち㑢收慥〵㐰昵ㅣ㘴昴攷㈹挸扣戶〰㠱ㄷ㈸昰㕢ち㌰搵㑤㘲昹㈲㑡ㅢ搱㌳㝤ㄹ㙥〱㍤昳昷㌰〴㌴挷扡㕡㜶愱昹〷戶晣㐷戶捣戴㌴㍦㥡捣㐵戳搰㡣搲ち㍦晥㥥㤹㠴㠸㐴昳㈵ㅡ㘱捡㥡〷捤㔷挰ㅤㄸ捤㌴搴㈴㥡慦搲〸㕡㤱扦っ戸〱㘰扤〶ㄹ晤㜵ち㘶㠳〵摥愰挰㥢ㄴ㘰㍡㥣㐴昳㉤㤴㠲搱昴㡥㥡〳㑥晣摦㠱㈱愰㌹搱搵戲ぢ捤㜷搹昲㥦搹㌲㔳搷晣㘸㌲㕦㙤〰㌴昷㠳㠸㐴昳㝤ㅡ㘱㕡㥢〷捤扦㠲㍢㌰㥡㑣㝦㤳㘸㝥㐰㈳ち㑤收挰〵愰昹㈱㘴昴㡦㈸挸晣戸〰㠱扦㔱攰㘳ち㌰㘵㑥愲昹〹㑡ㅢ㠱愶㉦㔳㉥愰㙦㝥ち㐳㐰㜳㠱慢㘵ㄷ㥡㥦戱攵捦搹㌲搳摢晣㘸㌲愷㙤㠰㈳㝤〹㐴㈴㥡㕦搲㐸づ㈵て㥡㕦㠱㍢㌰㥡㑣㤱㤳㘸㝥㑤㈳ち㑤收挹〵㠰昵㑦挸攸摦㔰搰っㄶ昸ㄷ〵扥愵〰搳敡㈴㥡晦㐶㈹ㄸ㑤捦㌹挸㤷㑤ㄷ㠰收㜷㌰〴㌴㡦㜴戵散㐲戳〶摢㍡敦㕣〹愶挰昹搱㘴摥摢〰㘸慥㠴㠸㐴㜳㄰㡤慣㐲挹㠳㘶㍤戸〳愳戹〶㙡ㄲ㑤㡤㐶ㄴ㥡捣愵ぢ㐰㜳㌰㘴昴〶ち㌲捦㉥㐰㠰て摥搵㐳ㄴ㘰敡㥤㐴㜳〸㑡ㅢ㠱收挰昳愳㘱㌰〴㌴㑦㜴戵㉣㌹搶つ愸攱搸搶挳㈰㠲㘹㜲㝥㌴㤹ㅢ㌷〰㥡㘷㐰㐴愲戹ㄹ㡤㌰㠵捥㠳收ㄶ攰づ㡣㈶㔳敤㈴㥡㕢搲㠸㐲㤳昹㜶〱㘰㙤〵ㄹ㝤㙢ち㌲ㄷ㉦㐰㘰ㅢち㡣愰〰搳昳㈴㥡摢愲戴ㄱ㘸晡戲昲〲晡收昶㌰〴㌴㤹㠲愷㕡㤶ㅣぢ捤ㅤ戰慤敦〸㈲㤸㑡攷㐷昳㙡昰㉣㌴慢捥摤㤹㕤㈷搱摣㤹㐶㤸㘶攷㐱㜳ㄴ戸〳愳㜹㍤搴㈴㥡愳㘹㐴愱挹㥣㍣攵戲㍣挰㉣㤷㜷㠱㡣摥㐸㐱收敢〵〸㡣愱挰慥ㄴ㘰ち㥦㐴㜳㌷㤴㠲搱昴㥣㠵㝣㤹㝢〱㘸㌶挱㄰搰扣搵搵戲攴㔸慥敤㡥㙤㝤ㅣ㠸㘰扡㥤ㅦ捤晢挰ㅢ愰㙦晥っ㈲ㄲ捤㍤㘸攴攷㈸㜹搰摣ㄳ摣㠱搱㘴捡㥥㐴㌳㑡㈳ち㑤收敤〵㠰ㄵ㠳㡣ㅥ愷㈰㜳晡〲〴ㄲㄴ㐸㔲㠰㘹㝥ㄲ捤ㄴ㑡挱㘸㝡挶㑤㕦㜶㕦〰㥡㘹ㄸ〲㥡㑣攵㔳㉤㑢㡥㠵㘶〶摢㝡ㄶ㐴㌰㈵捦㡦㈶昳昰㉣㌴慢捥㤰㤸愵㈷搱摣㥢㐶㤸慥攷㐱㜳〲戸〳愳挹戴㍥㠹收㐴ㅡ㔱㘸㌲户㑦戹散敡㥢㤳㈰愳户㔰㤰㜹㝦〱〲慤ㄴ㤸㑣〱愶〲㑡㌴摢㔰ち㥥扢㝢晡㘶㌹戱つ㜹㙤〱㔸㑥㠵ㄹ㘰挹㜴㍦搵慥攴㔸㔸㑥挳戶㍥ㅤ㐴扣〵〱㍦㤶捣搵ㅢ愰㘷㌲㤳㑦㘲㌹㠳㐶晥㡣㤲〷换㤹攰づ㡣㈵㔳晦㈴㤶戳㘸㐴㘱挹晣㍦攵戲ぢ换晤㈱愳捦愶㈰㜳〳〳〴收㔰㘰㉥〵㤸㉥㈸戱㍣〰愵㡤改㤹㘵㌰㤹㈵ㄸ㠰收㝣ㄸ〲㥡㑣ㄷ㔴㉤㑢㡥㠵收〲㙣敢ぢ㐱〴㤳㡢攴ㅥ㉤㘲挹摥愳㝡愶㠸昸㌳ㅦ㉡戲㔲愴扤ㄲ昳㔳收昷慤改㐰㑥㄰㌷㤹〹㘱㙤㌱愷㈳㈴㜹挸捦攸敥挱摤攲㍡晦〳㡢ㅣ摤攷搰昰㤰㉤㝤て㠳㤲㙡慣㘱晡㑢晤㑤晦慡㝣攰㤱愳㑦挷换㑦㠶愱づ㍦摡㐱㜰㜱换晤摢ぢ㍤摤扤摤愵扥㤱昳㤱敤㌶㤲て搷㉡ㄱ攴晡ㅢ㘱㌱戰㑤敥㔸㕤ㄷ㥦愲扥㤲て㥢〹ㅤ搵搵扤慡㑢㝡㔳摦换㘷㡣㐹扣〶て㘶㌳㈱戶挳捦㉥〰㉦挲㔴ㄹ㉡敢㠷㠰づㅢㄴ㘱慥〹㍢㠴㜶㈸捡㘳摡㈶户捤㕢㙣ㄸ戹㜸捥㐸㈶㡡搱㘲㈶㔹㉡㥡㤹㜴挲挸㈶㜲㔱㌳ㅡ㉢攵㌲㠹慣㜶㤸㈳㕡捡㘴戲昱㘲㌲㕤捡ㄶ㡣㘴愱㄰捤㥢挹㕣戶㘸愴ち搱㔸㉥ㅦ捤攷戴挳ㅤ搱㜴㈱㕦挸㈶㤲挵㙣㌶ㄷ㑦挶ㄳ㜸㈲㜸㌶㥦㑥攷搳㜸㥣㜱戱㤴㑥收㈳㑣㜸愱㈷晡ㄱ搰搱ㄷ㤳㉣〱㠹㌰搹㐵昲㜳㘴攵㐹ち攴㤳㈹昹㤴㉡㉢搵て〲㜳㘳㜳㔳愰㔹㠳扢㐶〵㔱ㄴ㘶摤攰挱㘲㡣敦戹㕢ㄵ㌹㉤捥㠳㡢㌴㡤㈹㉤昵ㄷ㈳㐰ㅢ愷攴㡤㍦㤵愵昳换攸㝣㍢㐸㈸㔲㘷敦㤰㜶㈴㡡㥢戵㑤㕥散㝤㝡扥㜶ㄴ搸㐳挱㤶㘹㍢㜸㉣㝦慦搶〱捥㜰㜰㕣ㄹ㝣㤱㝡摢㡡摥㠹㑡㝤㌴〱ㅤ挵扤ㅣっ扥散ㄵ换挱攷㠶晣改攰昲㐸ㄲ㘷㘳㐷搸㝦㔱㠱㘷㈸㐰㠴晤㑦㥣〹づ晢愰户て㠵愰㐴〹扤てㄴ㝤㘸㠸摤愴戶〲㘵慢て㈵㔲㠵㘴㈲ㄷ㐳㠸昱㑣摡㠲㤹捦挷㜳昹㉣㥦㘰㕤㠸㥡昹㥣ㄱ搳㔶㍡愲㐶扣ㄸ㑦攴㔲㠵㔲㈲㥥㑦㘶㜳㐶㈶㕢捣挴㘲㐶捡挸ㄷ昰愴昶㡣愹慤㜲㐴㘳㝣㝡㕦摡挴挳戱搱摤㡡攸㤵挹㘸㍥ㄶ换挷㌲㘶㍣㘳ㄴ㔳昹挸㔰摢ㄳ㝤㌵㜴昴㌵㈴挷㠰㐴㠶㈹扥慦てつ㔷㝣㈹㉡㤵㈸㉦㌶㈳ㅦ㍦㜱〲㜶㥥㌱挶㜶㡤㝥㌲敤慤〵〹㐵㌶㔷㡡㡣㤵捥挸攸っ㐶㘴ぢ挵㍦㤵慣㈶㙡㡤〵ㄱ㕢搱ㄸ㑢敢挰㜷搰摦〶㕣㠹晥ち㌴㔱㠹㝥㉦戸㤵攸㡦㠰ㄲ㡣攰愱戳愰㐰㝦㕢扢㐹敤㙣㤴㉤昴㘳挵㌸㥥㘶㥦㠹ㄵ㘳㐹㌳㘹挴㡤㑣㍥㥡㉢㈵昳㠵愲㘱㈴㘳㜹㌳慢㥤攳㠸㐶㔳㐹㌳㥤㡦㐶㔳搹㐲㍣㤹㑥挵昳㘶愶㔸挸㥡戹ㄲㄲ㈱㑤戳㤰搳捥㜵㐴㡤㘸挹捣ㄶ㜳㜸㌰㌲㕥㘸㄰㌷㘲㤹㔸ㄴ㘱换㐷戳㌸晣攳搹㔲㉡戲㥤敤㠹扥ㅥ㍡晡㜹㈴攷㠳㐴戶㔷㝣ㅦ晡㍢㈸㍥愵㉣㜹㙡㡡㥤挹挷㑦㤸㙥昴㉦愳搰攵㈰愱挸㐸愵攸㐳㝦㤴攲㕦㑤搹㈸㐱摡㤳攸敦㐲㘳㉣㕤㐷昳攴昰㌷〶㕣㠹晥愱㠱攸ㅦㅣ㠸㍥㌳㘶㘰〴ぢ搷愰㐰㝦㌷扢㐹敤㈶㤴㉤昴㌳㌱㌳㙤㐴㌳㐶㈲㤳㡦㈷㤳攸搰㜸戲㝣愱㤸挲搳愴ㄳ搱㔴㉥ㅡ搵㙥㜶㐴㡢㜸㤸㍡㔰㉥ㄵ㑡挵㔲㌲㔳㑡攵ち㘶愱㠰㈱㌶㤵㑥㤷㜲㠵㘴㑥扢挵ㄱ㡤㤶㡣㑣㌴㤹㉡㥡㐹挲㡦㤸ㄵㄳ㜸㘱〱㡥㠶戸ㄱ捦挶戲愵〸㔳㜴昰慤搱㙦㠵㡥㝥ㅢ挹敤㈰㤱㈶挵昷愱扦扢攲㝢攵挵ㅥ攴攳㈷㘶扡搱扦㤷昶敥〳〹㐵㥡㤵愲て晤㍤ㄵ晦〱捡愶改ちㅦ愰㈴㘲㌴挶搲㠳攰㍢攸㈷挰㤵攸户扡搰搷ㅥ㠶㐸搵搳愱㤸ㄴㄸㄲ愶搸㐰つぢ扡愰〸㐹捡昶㐳摢㠰戲ㄵ㤲㙣㌱㥡㑥ㄶ攲昹㑣づ㈷㥦㘲㍣㥤㡢㘵っづ㌶ㄸ㜴ㄲ戹愴㘱㘸㡦㌹愲愵㐴㍡㥡㌵㄰戶㘴㍡㥢㑣挶搰戱ぢ挵愸㤹㌴㡤戴㔹挲㐸㤶搱ㅥ㜷㐴㡢ㄹ㌳㡤攳㈰㠱ㄳ㕥㈲㠹㐷㡢收㑤ㅣ㑣㔹ㅣㄴ㜸挲㙥㌱㕤㑣㐵っ摢ㄳ晤〹攸攸㑦㤲晣ち㈴㤲㔶晣㕦㤳昵ㄴ挹搳攴㘷ㄴ㥦㔲㤶㍣㌵挵摥攴攳㈷㘲敥㤰㍣㑦愱ㄷ㐰㐲㤱㝤㤴愲㉦㈴ㄳㄴ晦昷㤴㥤㐸㤰㈶㌰㈴㤳㘸㡣愵㍦搱㍣㌹晣戵㠲㉢㐳戲㥢㍢㈴㉦㐳愴㝡㐸挶〴㠶㠴〹㌹㔰挳ㅦ㠰㠰㈲㈴㙤㜶㝢摡㙢㈸㕢㈱挹㈷㡣〲㡥㠶㔴ㅥ〳㔳戲ㄸ捤攵㘲㠹㜸㍣㥢㌰搳挵㘴㈲ㅥ挵㘸㌲㐵昹昸㍡㜴㈲㔳㔵改つ㤶㘴㥡づ敤戳㑥捣㐰㥤㠴㘷㘷ㅢㅥ㌰昱㠸㌴㔰晤ㅤ㤰㔰㘴㍦ち㤰攷㠳㘷愶攲扦㑦搹愹㤴㤸〲㈲昶〷㕦挲昳〱昸づ㍣㜳挰㤵昰㙣攵㠶攷㈳㠸㔴㠷㘷㡢㐰㜸收挲ㄲ搴戰昲〸ち㜸づ戰晤搰㍥㐱搹㠲〷愰㘰㌲㔵挰挰㤱挴戸っ㘴愲㠵㔲㉡ㅥ㌷㘳愵㔴ㄱ搰ㄵ戵扦㍢愲㌹㜴挲㔲捣挸挷昲㜸㠹㐵〹㤳戰㘴挹㐸愵愳㜸攵㔱㍣㔵㉡挴㌳摡愷㡥㘸っ㘷㕦〳㘳ぢ捥㥤愹㘴㌴㔷挸愶㘳㌱㔸㑣㤹ㄸ昶㑢㈹㈳ㄷ㤹㘷㝢愲㝦〶ㅤ晤㜳㤲㉦㐰㈲昳ㄵ晦㑢戲晥㐱昲ㄵ昹捣攷挱搷ㄶ㤵㑡㤴ㄷ〷㤲㡦㥦愸户㐳㈲㠵扥愵摥扦㐱㐲㤱㠳㈸㐰㐵㕦㐸づ㔶㝣㔱㡦㑡㍥戰㐹扥敢㐲ㅣち扥っ㐹ㅤ昸㑥㐸づ〷㔷㠶攴㕦摦〴㥤㐰晦〹㙥攵〹㤴昹㌷昰〱㡢㙦㌰〵昴ㄷ摢㑤㙡㝣挹㤵㐲摦捣攵㑢㤸㥦愶戲昹愴㔱挸攴ぢ〹〶愲㔴挲㝢㌸㜲㘶扣愰㠵ㅣ搱㐴㈱㥤捤ㄶ㄰㠳㜴㈲㥡挴㌴㌹㥦㉥挶昳愵㔲㌶㤵挴㜹㌴㠵昱㘲㠸㈳㙡㠲㤱㐸㘱ちつ攰㤳㜹㈳㥥挹ㅡ㔹㐴ㄵ㌴ㅡ㌷㌰愰㐷㤶搸㥥攸㐳愱愳て㈳ㄹづㄲ挹㈹扥㙦〸㘷晥て扥㤶㤴㈵㑦㑤㘱㤲㡦㥦昸㄰〰㌸搳㤷慤㘹㙦ㅢ㤰㔰㠴㌹㍣㔲搱㠷晥㔲挵摦㥥戲昳㘹㝡ㅥ㠸㘸愷㌱㤶㜶愲㜹㜲昸㍢ち㕣㠹晥㕢㠱攸扦ㄱ㠸㝥〷㤴㈴晡愳㘱ち攸㜷摡㑤㙡扢愰㙣愱㕦挸㘳㄰㡤㤹㜸㔷㔷㌱㠱㌳㕥㈹㤳捡攷攲㈹戳㤰挹㘵攳ㄸ㥣愳㕡愳㈳ㅡ㉦㤶㔲ㄸ㉦ㄲ愹㘴㌶㥤㉣㈵愲㌸攵㘲㐸㈹㈶㌳㘹㌳㤷换㘵攲摡ㄸ㐷搴㡣昲㔴ㅣ捦愶昰攰敦㘴戲㘸攴昳昹㙣㍡㠷攷户㘷㑤㕣慣㤸戱㐸㤷敤㠹扥㉢㜴昴摤㐸挶㠲㐴扡ㄵ摦㠷晥㜲挵愷㔴㔹㐹昴㤲㡦㥦㜸挱㡤㝥㤴㐲㌱㤰㔰㠴㌹㍦昸㔶昴晤ㄵ㡡㥦愲㉣ㅦ㉣㈵㕦㕢㈲㔶搱ㄸ㑢ㄹ昰ㅤ昴搷㠰㉢搱㝦搲㠵扥戶ㄷ㐴慡て㐷㡦〷㠶攴ㄸ㔸㤲㈱搹〷捡〸挹昷㙣㍦戴〹㈸㕢㈱㌱㜰㤶㌴㌱攱挰㠸㠴㕥㙥㈶昳挵㌴收㉣挹慣ㄱ捦ㄵ㘲挹㐲㕡㥢攸㠸㈶捣㔴㍥㤳捥昰㥤㑦戸摣㡢㘳㙥㘸攴戲㠵㙣〹㤱捣㘶㔲㤸㝣㑥㜲㐴㡢昹愸ㄱ换攳扣ㅣ㐷昴戲㤹㘸〶㤳㔶㕥㘱㤶ち㠹戴㠹戹㑤攴㔸摢ㄳ扤〵㍡㝡㉢挹㘴㤰挸㜱㡡摦㐶搶ㄴ㤲愹攴㌳挱〸㕦㑢捡㤲愷愶㌸㠹㝣晣挴㝤敥㤰散㐷扤㤹㈰愱〸㤳㠴愴愲敦㠰㔸慢昸㜳㈸㥢愳改㈵㈰攲晢㌴挶搲㍣㥡㈷㠷扦㔳挱㤵㈱戹捤ㅤ㤲〵㄰愹ㅥ㤲㕢〲㐳挲㡣㈰ㄹ㤲㐵㔰㐶㐸㑥戳晤搰づ㐴搹ち㐹㍣ㄳ挵戱㤱㉢㤶ㄲ㤸㝤ㄴ昲改ㅣ晡㌳㡥㤷㤲㤱㉢攱㤵㌷㠹㤴㜶㤰㈳㕡㑣攰愱攷㈵㕣㥢㥢戱〲收㌴㔱挴㈷㔱挴挵㌸攲ㄷ㌵㌱㤱搷づ㜶㐴㔳戹㥣㔹挰戱ㄷ㌳ㄳ愵㘴㍣ㄳ换愷ㄲ㌸愱ㄴ㑤っ㝢〸㜶㌲ㄶ㔹㘷㝢愲ㅦ〲ㅤ晤㔰㤲挳㐰㈲愷㉢晥攱㘴ㅤ㐱戲㤸晣㌳ㄴ㕦捡㔳㔴㉡㠹戳挹挷㑦㕣敥づ㐹㤱昵㈶㐸㈸㜲㡥㔲昴㠵攴㕣挵㙦愷㉣ㅦ㤵㈵㕦㘲㈳捥愳㌱㤶㍡挰㜷㐲昲㈳㜰㘵㐸捥㜳㠷㠴㉦㍤慣ㅥ㤲㜳〳㐳㜲〱㉣挹㤰㉣㠷㌲㐲㜲愱敤㠷㜶㌴捡㔶㐸㌲㤸㤷㈳ㄶ愹㔸㉥ㅤ㑤㘲㕥㤳㌳搰㥦戳㐹㤳敦㙤㌲愲〹㔳敢㜱㐴戱戸㤲挰戸㤳挵ㄹ〱㡢㉣戸摣㉡挶㌳愵㑣㍡㡡㠸㥡㌸㡦㐷戵㕥㐷㌴㕦㌲㜰㉡㉡愶㘳搱㑣㍡㐹㔳㔹扣挷㌰㤷捡㈴㡡㌸ㅣ㑢昹㘸攴㈲摢ㄳ扤て㍡晡ち㤲㤵㈰㤱㡢ㄵ㝦ㄵ㔹慢㐹搶㤰㝦㠹攲㔳捡㤲愷愶戸㥣㝣晣挴㕡㜷㐸㡥愷搰〹㈰愱〸戳㤰昰慤ㄸ戸慥㔴晣戵㤴敤愶〴晦ㄲ㔱㕣㑤㘳㉣晤㠰收挹攱敦㕡㜰㘵㐸搶戸㐲愲㜳ㅥ㈵搷ㅣ㔶〵愲㝦ㅤ㤴㈴晡敢㘰ち攸㕦㙦㌷愹㥤㡥戲㠵㝥捣㉣㘱晡㘸挴㌱敡ㄴ搰㘳愳搹㔸㍡㘱㘶㌱ㄹ挷敡㔴ㄱ昳ㅣ敤㡣戲㘸㈲㠶㌳㐰愲㘰愴㘲愹愴㤱挱㌸㔴捣㈵ㄳ㌱〳搳㜶㉣㝡挵昲摡㤹㡥㈸搶戳㜸㐱㠷㌷〶㤸㈶㈶㘲愹ㅣ㉥扤㜰捥㌰昲㈹〴つ敦㘹㡢㌰挵〹㕦㕣㡦㐳㐷㍦㥢攴ㅣ㤰挸㡤㡡敦㥢㌲㌱攳㐹捡㔳慡慣㈴㙥㈱ㅦ㍦搱敥㐶晦㈲ち㕤っㄲ㡡摣慡ㄴ㝤〷挴㙤㡡㝦㌹㘵昹㤸㉦昹㜲㈲㜱〷㡤戱㜴ㄵ昸づ晡㍦〱㔷愲扦搸㡤扥戳攲㜳㜸㈰晡㜷㐱㐹愲㝦ㅤ㑣〱晤扢敤㈶戵敢㔱戶搰挷搵て挰㉥ㄹ昹㌴㤶㜱戰搸㤷挵挲〳㉥户㤲愹㉣㘶昳㘶㍣愹摤攰㠸ㄶ昱㌲㤵ㅣ慥㤰㘳戱㥣㠹㐹ㄵ㤶㈷㜰㈶挹挷ち㜹ㄳ换㠲㜸搱㡢㜶㘳㔹㌴㡡昵㠶㐴㈲ㅢ㉦㈴㌳挹㑣㌴㥡挷㜴〹戳攱㘲摡挸愵㑢㜹戳㄰㘱㑡ㄴ扥戸ㅥ㠷㡥㝥ㄳ挹捤㈰㤱㝢ㄴ摦㜷搲扥㔷昱㈹㘵挹㔳㔳晣㥣㝣晣挴ㅣ㌷晡㜷㔱攸㙥㤰㔰攴㝥愵攸㐳晦〱挵扦㡦戲㝣㜴㤸㝣昱㤲昸㈵㡤戱㜴㍦捤㘳㐳晥ㅥ〲㔷愲㍦搵㡤㍥㑦摡戲敦户〵愲晦㌰㤴㈴晡て㐲づ攸㍦㘲㌷愹㍤㠴戲㠵㝥㌲ㅤ㌵㑡搹㘸愹挴㙢㠰㍣㑥户㌹捣㕡㔳㜸㈵ㄴ㔶㕡ㄳ戸㌴搵ㅥ㜶㐴戳㤸㝢攲㐲ぢ㉦㍦挹㘳ㅡ㤴捤㘵捣愲㔱捣㈵㔲㤸㔸㘱㤲㕢㠸㘹㡦㌸愲㐵〳ㄷ〵㔸昳㉤ㄴ㌳昹㘴㉥㠵挵戸㈲㔶攰捣㑣㉡㔳捡ㄹ挵戸ㄹ㘱ちㄵ扥戸昴㠶㡥扥㠱攴㌱㤰挸〶挵昷㥤㥦ㅦ㔳㝣㑡㤵㤵挴㤳攴攳㈷㔲㙥昴㝦㐳愱㘷㐰㐲ㄱ收㐵攱㕢㌱昲晣㕡昱㕦愰散㈹㤴㔸ぢ㈲㥥〶㕦愲晦㍢昰ㅤ昴㥦〱㔷愲㍦捥㡤扥搳昷㥢〲搱㝦ㄶ㑡ㄲ晤㍦挱ㄴ搰㝦づ㘵㝣㙢戴㤷㔰戶搰〷㑡㘶〹㄰㘵㜲昹㔴㌲㠷㘹㘶〹㙦㐵㐹㘰搱愰㠴㡢〲㈳㥥搷㕥㜶㐴昹昶㤱㌴㈶慤愶㠹㔷改ㄹ改㈲〶ㄲ慣㤳㈷㔳昱㤲㘹愶㌰㍦搲㕥㜱㐴㌳〵ㄸ㡢挵攳戹〴慥攵㑡愸挵㐰㔴㌴㤲愹ㄸ捥晢㘹㉣㕤㐴㥥户㍤搱㕦㠵㡥晥ㅡ挹敢㈰㤱ㄷㄴ摦搷昷㝦慢昸㤴戲攴愹㈹㝥㑦㍥㝥㘲㝢㌷晡敦㔱攸㝤㤰㔰㠴㜹㔴昸㔶愰晦㐷挵晦㤰戲㝣挸㤹㝣㡤㤶㜸㠹挶㔸晡㤸收戱㈱㝦慦㠰㉢搱摦捣㡤晥挳挴㤶㙢捤攱㐰昴㕦㠵㤲㐴晦㌳㤸〲晡慦搹㑤㙡㥦愳㙣㡦㍣挵㔸㉥〵愸㑢㈵捣㙥攲〹㑣㔵愳㠹㜸挱挸㘶ち㜸㘵㔴㉡㥢搴扥㜰㐴㤳㔱捣㘴㜰㝡挶㕣愶㤸挴搵ㄸ收愶㘹㠰㥥捣㐷㑢㔹愳㠴搵捥㉦ㅤ搱㌴㡥㠹扣㔱㠸㤷㄰㉥捣㤹㌲戹ㄴ㐲㠰㐹㙡㌲〵㡥㤱㑣㐶㤸愴㠵㉦慥㠶愱愳㝦㐵昲㌵㐸攴つ挵昷㉤敥扣愹昸㤴㉡㉢㠹㜷挸挷㑦〸㌷晡㌵ㅡ㠴昸㥡搰㔰攴㕤愵攸ㅢ㜹晥慣昸昵㤴㕤㑦㔷昸ㄸ㌶昱㍥㡤戱搴〰扥㠳晥㕦挱㤵攸㝦昵㑦搷愵戲㠳晥㤷攰㔶㕥㉡㝦〰㈵㠹晥㔰㤸〲晡ㅦ摡㑤㙡挳㔰戶搰挷挵㙣挱㑣攲㤵㡢昱㔴㍥ㄹ㑤ㄶ㜲挵㕣慣㤰㠹㥡〹昴㝢㕣㙤ㄵ戵攱㡥㈸慥㈰攲㈵㡣ㅤ㔸搹㐸㘰㝤㈳㥥㈹㘶㌱ㄹ㉤攵㔲㜹㈳㔹捡㤴㑡㕡搸ㄱ㌵㘳㔸㠲捥挷㜱㍥挶晡㕣㌴㤷挶戱㤰挷晡㕢〲昱㉢挶昲戹㕣攴㈳摢ㄳ㍤〲ㅤ㝤㌳㤲捤㐱㈲㝦㔳㝣ㅦ晡ㅦ㉢㍥愵捡㑡攲㔳昲昱ㄳ敦〳〰攷㔲㜹㍢ち㙤てㄲ㡡㝣愶ㄴ㝤攸㝦慥昸㍢㔳昶㘲攲捤㐷扢㠹㉦㘹㡣愵搱攰㍢攸㝦〵慥㐴晦㌵㌷晡捥挸昳㑡㈰晡㕦㐳㐹愲扦㉢㑣〱晤㝦摡㑤㙡扢愱㙣愱㡦㜷㠵ㄸ〵㑣攴搱昵つ㕣〲ㅢ昹㘲㌱㡡㝥㡤㜳〱づ〷㑣㌱戵戱㡥㈸〶昸㠴㔹㡣㐷戱㐰㠴㤹㝤ㄶ搷㕤㔸摦㐰愷捦㘲㔹〳摤㍣慤㌵㌹愲㜹㡣㌳㔸摣挴扤㍦捣㜹㄰搰㕣ㅣ㉢搴戸晥㉥挴戳㌹扣ㅢ㌱ㄶ昹挶昶㐴摦ㅤ㍡晡㌸㤲昱㈰㤱㝦㈹晥ㅥ㘴㌵㤳散㐹晥户㡡敦㠸㑡㑤昱ㅤ昹昸㠹㘷摣攸㈷愹㤷〲〹㐵戸晦愸慦ㄸ㜹㠴攲㘷㈹㝢ㄵ㈵慥〴ㄱ㠳挰㤷攸敦〳扥㠳㍥戳户㈴晡ㅢ〲搱㝦㈴㄰㝤つ㑡昸㈲搷〰愶㠰晥㘰ㄴ攸㡡搶㡡戲㠵㝥慥㤰挷㠹ㄳ户愰㌰搵㐹收戱愰㙣愶㘳愵〲收㌲㜹㌳㕦挲摣㔰㥢散㠸㘲㐹〲㡢㐲戸㄰㡢㤹戸㑡挰晤㉡捣㌳㜱㍡㡤㘶攲戸㝤㔵㉣攵戵㌶㐷㌴㔷㌲昳㠵㔲ㄲ㠳㑥慡㤸挴慤搴㉣㘶㐹戸戹ㄵ挳晤㌴㉣㝦㈴搳㤱〶摢ㄳ㝤ち㜴昴愹㈴搳㐰㈲扡攲晢挶晤㤰攲㔳捡㤲愷愶ㄸ㐶㍥搱扦摢㡤晥㙣ち捤〱〹㐵㠶㉢㐵㕦摦て㉢晥㝣捡昲愱㜱昲戵㜷㘲㌳昰㈵晡㡢㘸㥥昱攰㙦ぢ㜰㈵晡㌷〵愲㝦㘳㈰晡㕢㐲〹㕦㉣㠳挰ㄴ搰摦ち〵㠹晥愱㈸㕢攸ㄷ㡣ㄲ㘶㈶〶㉥慦㌰㐶㜰㙤ㅦ㡢晡㘹愳㠰攱愸㤸挹挵ㄳ㜹敤㌰㐷ㄴ㙢昹㔸昱㉣㐶ㄳ㌸攷㘲㑤㈲㥥捤愰敦ㄷ㜸て〰㙢愹㔹挳搴づ㜷㐴㡢㜸昵㕢摡㌴昰㘶㙥㕣㐸ㄸ㜹㉣攸㤹ㄹ摣晢挶攵㌲㠷慢㐴㉣戲戵敤㠹㝥〴㜴昴挵㈴㑢㐰㈲摢㈸扥て晤ㄱ㡡㑦愹戲㤲㘰搲㤸㐴晦㘲㌷晡换㈸搴づㄲ㡡散愰ㄴ㝤攸敦愸昸㥤㤴攵㠳攸攴敢晣㠴捣づ㘳㘹㌹昸づ晡愳㈰㉤搱㍦摢㡤扥㜳戵㜵㘶㈰晡愳愱㠴㉦敥昰挲ㄴ搰摦挵㙥㔲㕢㠱戲㠵㍥㙥㡡愴捣㜸㍥ㅦ㉢㜱㠴㑥㤶昲ㄸ愲㜳戱㔴戴㠸ㅥ换扢㕤摡㑡㐷ㄴ昵昹㔴ㅣ换ち扣捡㉡挵㡡㌸晤〲挸ㄲ搷慤㌳ㄸ㔳攲摡㉡㐷ㄴ㌷㉢戱㌶ㅤ㡤愵㘳昱㘸㌲㠶㔳〰摥㠸㙣ㅡ㔸戴挶㈵㕡〲愱㡤㌰㈹㑤づ〸慢愱愳慦㈱㌹〶㈴挲㠴㌴挹昷㕤㙤敤慡昸㔲㥥愲㔲㐹㌴㤱捦扥㝦㠲ㅢ晤㤳㔹扦ㄶ㈴ㄴ搹㕤㈹晡搰ㅦ愷昸愷㔲昶ㅥ㠲昴㔳㄰戱〷昸戲敦慦〳摦㐱㝦㑦㜰㈵晡㉢摣攸㍢攳㝥㙦㈰晡㔱㈸攱㡢㡢㐳㤸〲晡㌱ㄴ㘴摦㍦ㅢ㘵ぢ晤㝣㈶㡡㤵换㌴㔶㙢㜰㌳㌰㘶攲㕥㜹戱㔰㌰㌰晣㈳敤愲㘴挶ㄲ摡㌹㡥㘸慡ㄴ㉤攵ㄳ㤹㔸挱㉣攱挲㡣㘳ㄳ㙥敢攲㝣挱改㘹㈲㕤㉣㙡攷㍡愲ㄹ㌳㠳㑢攵㜴〶㉡㤸敦昳㝥ㄹ挶晦㠲㘱愶㜰㔵㡤扢㘱昹㐸摣昶㐴㕦てㅤ晤㍣㤲昳㐱㈲〹挵昷昵晤愴攲㝢攵㐵㥡㝣愲㙦扡搱扦㡣昶㉥〷〹㐵㌲㑡搱㠷㍥㔳搵㘴㤸慦愶散㉦〸ㄲㅦ扦㈷㘴昶ㄹ㑢搷㠱敦愰㍦〱搲ㄲ晤㐳摤攸㍦っ慥㥣㜱ㅥㅣ㠸晥㐴㔴㔳㐲晦㌱㑣〱㝤收㥢㐹昴㙦㐲搹㐲摦㌴昳㔸㍢挰㌵ㄷ慥愰㜰愷搰挴㐵㔴㉥㤳捦㈳㔵㈶ㅡ㡤〱㌲敤㘶㐷㌴㔹捣攰ㅦ㤲㘴ㄲ㤸扥挴愲扣戹㕢挲摡㐳㉡㔱㈸挵ㄳ㤸愲㙡户㌸愲㠹愸㤹㑤攰〲㉣㤳捡挱㉥㑥ぢ㌸㐶戰昴㤰㌷ㄲ〹摣㤱捣ㄹ㤱ㄶ摢ㄳ晤㔶攸攸户㤱摣づㄲ㘹㔵㝣摦㥣㘷戲攲㝢攵〵搳搸㈴晡㌳摤攸摦㑢㝢昷㠱㠴㈲搳㤴愲て晤改㡡晦〰㘵㌷㄰愴㐷㐱挴っ昰㘵摦㝦㄰㝣〷晤㤹攰㑡昴㕢摤攸㍢㝤㝦㔲㈰晡戳愰㠴㉦っ挳ㄴ搰摦ㅦ〵㠹晥〶㤴㉤昴愳㜱摣收攲㑡㝥ㅥ㘷㐳〳㙦㘹㡥挵ち㤸㔸〲㌹㥣㈲㌳搹㡣昶㤸㈳㥡㑦㈳㑣㜹㥣ㅦ搲改㕣ㄲ户〴昲㈹慥㙢㥡ㄸ㘲㜲㕣㍢㑢㙢㡦㍢愲㤸㤶攲㉥㝡㉥挶昷㐳攲㝡㈰㥡㑦㘳愶ㅡ挳㉤㌴㕣搵㘵昰㑡攸挸㙣摢ㄳ晤〹攸攸㑦㤲晣ち㈴㌲㐷昱㝤㝤㝦慥攲㑢㜹㡡㑡㈵㌱㥦㝣散㤲㠸戹搱㝦㥥昵㉦㠰㠴㈲ぢ㤴愲て晤㠵㡡晦㝢捡㍥㐵㤰昸愰挰挸㈲昰昱挵捤㕣昰㠷つ慡㘷㘶搷摥扥㐴愶攰挷㝤㡤昳扦㝢㜱㉡摥愵挸㈴昶㥡㐱㜸搲㤱昵㝣愰扡摡扤晥㍢㕢㑣㤵攲挳挱昸慢摦つ晢晡㍦戰挳㍥㔵㑥㥥愳挵㥤昱搳㕦挶づ搷ㅦ㠱摤㡤〶戹㘸愵㑦捤挷㈳㥥捣收戶挹改收愹慢ぢ㘶㐷㥢搹搱㠱摣㈹㈸搶㙣搵㌹愳ㄷ㥢㘶㑦敦㠲敥㔶扣㤸㙥愹㝣て摡㘶㉡扤㙡㥣㝡㈵攰㤸㌲愷㌵摦㡢〷换昵㤹㑡㙤㑥㡦愳㠷㔷散㈱ㄱてㄵ攳昸〲挱慤捡㈵搷昳㤵戶㉦㜳㘷㜴昵攲慤㘷㘶㔱㔹散挵昵㕦㕤敤㈰ㄱ昸挸戳㈹摤㥤㜸㍦㕡㌳ㅦ愸㐴㙢㜸摤攵っ昹㠲戵敤〳㥥㉥㌵戹扤㑦㍥㥢㙤〷散愱搰㤹搵愷扤㡡扤搵㈶㌴㑥㘹㌴㤲昵扢㈰㄰ㅢ摤㠶ㄷ㜶㐲捥扥ㄱ搲㕦㠷㐱挱っ㍤㘲㉦昴挳搸挸㥢攰㡤昳㍣搴〹つ昲㈵敤昲摢搸㡡挶戱㘵扤戱ㅤ摢㑤昵㍢挳㤳挰㐷㌷摡㝢㡢㤷挴㈹戸愶㜶慤攰㔳ㅡ㕣㕤㠰扥昰ㄳ搲摦愶㉦㑢ㅣ㕦づ愷㉦敦㠲户昳㠴搶挹昳挷捡㥤摥摤晤㠴扣摥㔱攰攱㤵昱㘲㝢戴㑦㌴㌸扡㠴昴昷㘸㠶㐷戰㘲㠹扣㕤攰㉥㡢〲ち㜴㤸㙤㠶㤷愱㠰㙢昸ㅡ愸戸㍦㝦㥦㘴㤷㕡慣晦ㅢ散晦㈳㉤攱㜶愵㜱戸ㄸ戵扥戵晥捤ㄳ慥晣昴收扤挷㕣㝥挷㜷昶晦㈷扣㜷晤愵㡦㡤扣㜳㔴㡢昵扦㘸ㄱ㥤搰ㄸ〳㍢晡㕢㈴㙦㤳扣〳㈲戶㠶ㄳ㉦攳㘹㔸ㄵ㉦挶摢捡慥昰扦ㄸ㉦戲ㅣ㤶昰挵摦㐱挱摦㘱㠳㐴ㅦちㅣ㈲挴ㄶ搰攰㜱㐹㉣昵㡦戹晦慢挱戶㐲扡〲㕢摡摦挱㤳晤㈶㤵ㄲ㘱〸ㄲㅡ慢〳㝣㐶㘹收捣㔹搲㉢㈹晤〵㜸づ攸愹㔴㌰攸㐳㙣㌳ㄶ攸晦愰ㄹ㈶摣㔹㘶㔶搱捣搷攰昵摢㡦㕣㝦慤摥㤸㑡㌵㠹挱摣〵晣戰ㄷ㠸攳㌷㔰て㥦っ㐳㥢ㄶ愰戵㑡愳㕡㠰捥㌹攴挵㕦扣戳攵㉦㈷㔹晦㕦㍥㐹㥣ち㡤愰〰搵挲㤵挰〰〹扢挲晦㍥扥挸㍡㔸挲ㄷ㑦㜴挳㤳改㄰愰戳㔰㤰〱晡敥㙢㔷㠰㙡㔱㈹㤸ㅥ㘷㘱㜵㌶戶戴㍡昰晡挷慡晣㈷㝦㡤㜸㕥㤵昸ㄷ㉣㤶戱搲㘸昲㍣挷攴㌹㌴搹〰㥥ㄵ昳愸昸ち搲攵㤸㠷㈸㝤扥㈳㝤㉥愵㠷㠲㔷㡥㜹㌴㌸收㥦摢㘶慣㤸て㠷㑡昸㌲㈸㙦㕡㠰㉥㔷ㅡ搵〲搴昲挴慢昷㥣㜲散ㄶ㉤搶晦㥦㑦ㄲ㔷㐳㈳㈸㐰ㅦ挳㥤挰〰晤捤慥昰扦〶㌰挲慣㐱㝣㙢昴㉤攱㍢〲昴㘳ㄴ㘴㠰㍥㠴㠶㜳〴㙤㑤㝣㙥㐵㤵ㄵ愰㥢戰愵㡤昰攰㤳〹挶攷㝤て㍥摢搱捣㙤㡥㤹㥢㘹㘶〷昰慣愰㘴挴㍢戶戴㜵㈰敥㐴改摢ㅤ改㕢㈸㍤ㄲ扣晥㝢㐵昹㙦㤴ㅢ昱摣㉤昱〶㑣㤶㝢挵㘸愸㠷敦㠵愱㑤ぢ搰㝤㑡愳㕡㠰扥㝦攳㠱㑦㈱搵户挵晡㝦昳ㄶ挱㌴挱愰〰扤っ㜷〲〳昴㤲㕤攱㝦晢㘰攴㐱㔸挲ㄷ昹ㅡ昰ㅤ〱㝡ㄴ〵ㄹ愰㍦㐲挳〹搰敥挴㡡昹㜴㔶㠰㌶㘰㑢ㅢ㕦㠹㤵攷㉦㐲㌰挲㤴捦㕡ㅣ㙤㕥昴㘰搵㑣㤳㑦㍡㈶㤹㐵愸㐵挱㐳戰愶㐱㔵㍣〷改昲ㄱㄴ愷㌴㔳晢㉣〷㤸㐸愸㈵挱ㅢ㘱㐹敦㍥户㈳搷搵㌷搷挴挳㠴昹昷ち㐵㜳愵㜸摡搶户づㅤ㠳晡㥣攳㍢攷愸愷散㠲㍣㐷㍤㡤㠲ち㘳昸㜹ㄴ㌶㉤㠰㉦㈸つㄵ㐰〰㉡㍦敡ㅣ㘵㤵㐶戴㔸晦㌷戴㠸摦㐳㈳㈸㠰㑦挰敢挰〰㍥㙥㔷昸㕦㡡ㄸ昹ㄳ㉣攱㕢愳敦㠳㕤㐴〰㕦㐵㐱〶㜰〳㌴㥣〰㑥攴晥扦㡥㉡ぢ扦搷戰愵戵㠰攷㝤㤵㔳愳攷搹㕣㡤㐶㌹㝥㐶㤳㜸〸昶ㄴ㐶㈱㝤㌲つ㌲愱㔰戱挲㙦愳戰ㄱ戰㙤㘹㠳㌰愲㈵晣㑥戰㐶㑤捤挴收㌶扣㙣敤㤳㐹㤷慤晢搳㌷摦㝤昷摣愴㘵搷搷㝦㜹攱挵ㄷ㑦ㄲ敦㐳㈳〸戶晢慢挱昶㜳扢挲晦㘲挴挸〷戰㠴㙦㡤扥慦〵摢挷㈸㐸搸敥㜳挳戶ㅦ昷㤲愹㜹ㄶ㙣㥦㘰㑢㥢〵㥥散愴㠶㈱敥㠶㜰戹㤳捥愶昴攷㡥昴摦㈹㍤ㄷ㍣搹㐹つ㈳愰㤳摥㘱敢㕢㥤㜴ㅥ昵扦㜰昴㍦愵晥〲昰㝣㈳㤲昷㈸㜳㍤攱慢搱㐰㤸㙥㠱㐹ㄵ㤳㤰扥㠸㈶戹慥攳昴晢㝦搸〵搹敦扦㐲㐱〹㠷扦㐵㘱㈳〲攸㥡㥢晤㕢㘹㔴敢昷㈷㑤ㄶ搱㡦ㄲ㥢户㔸晦搷戶〸㠱〶㠲〲㜸〳扣づ散昷搷摢ㄵ晥昷㌵㐶敡㘰〹捤㈳㠵〶扢㠸㝥摦㠰戲っ攰戵搰㜰晡晤ㄱ摣㝦㈶昶㔹〱㘴㥡愲戶愴ㄲ㔲摦㜴摢㜵敡挷㜳扥挴㤵ㅥ㐸昳㌴挹〴㐳换㘴㠸㈶㡢攰挹戳㡣ㄱㄵ㤷㐲扡摣㈷㑡㤴㘶㈶愲㈵捤㡣㐶㙤ㄹ㜸捥愹摦愸㜲敡扦搰㌶㘳㜵㡤㈳愱ㄲ摥ㅡ捡昸㙥挲攴㜹ㅢ愵愱〲攴㥦㍣昷㉣㍡敥昶㝢昳㕦㑣戲晥晦摤㈴挱散挵㌱㠴搵㌷㜹㕥て㜷〲〳㜴慥㕤昱㠵敦㌵㤱㤱㥤㘰㐹〶㘸㌹㝣㐷㠰㤸戴㈸〳㜴㌶㌴㥣〰昵㄰ㅦ㘶つ㕡昸散㠲㉤慤て㍣㠹㘶搲㄰愷摢㌰㔸攷散㤵㤴㘶㝡愱㈵摤㐸改搵攰昹㡥㄰㙦㌸㕤捦ㄹ㙢㑣攲〸㌹ㄵ㈶㔵愷て改挷搰㈴搳㄰㉤㤳㑣㝡搴㡥〵捦〹㔰搲〸㥥㝢慣戵㍤戳〲㜴㍣㔴挲㑣㔴挴㜷ㄳ〲挴慣㐶愹㔱㉤㐰ㄳ㈷㥤ㄱ搹愹昳㜷㤳慣晦㝦㍡㐹㌰挱㜱㑣㐰㠰㡥㠷㍢㠱〱㍡捥慥昰扦㥤㌲㤲㠱㈵ㄹ愰㔳攰㍢〲戴て捡㌲㐰摦㠳㠶ㄳ愰ㅦ㄰㥦ㄶ㔴㔹昸㑣挰㤶昶㐳昰㝣㤰㝢ㅥ攴搲攸㝡昰ㄸ戶㥢挴㉡㔸㉣㐳扥㡥㈶㕢ㅤ㤳ㄳ㘹昲っ昰㄰㜳㤸㠹㠹㕥㐸㤷㡦愰戳㈸捤搴㐵换〱愶㐰㙡攷㠰户㡤㈵扤晢晣敥昶づ捦㤹扦摢㔶户〲戳㥥敡捣愵㜰㐶挰㈹㜶㐱㡥㠰捣㝤㔴㥥㠵昷㐳〱摦㑤㠸ㅦ㔳㈰愵㠶㡡ㅦ戴攵挷㜳收㝦戸扤㐵㌲ㅦ㍥戸㐵㌰ㅢ㜲っ㑡晥〳散㐸㜸ㅤㄸ扦㜶扢挲晦捥捣〸昳㈷㘵晣㉥挲㉥㈲㝥㡢㔰㤶昱㕢ちつ㈷㝥㤷㜰晦㤹㐰㘸挱㜷㈰戶戴换ㄴ㝣戸搶慣㠰慦攰㠱敦ち慡㌳㔵搱㔲㍦㠸敡㔷㠱搷㙦昸晤㌳扦挵㌰愹㐰挶ㅢ㐵㘹㤲搹㡣㤶㐹㈶㔰㙡搷㠱㈷挳㡦㤹摦愱戶〳搶㈱㝦〳愵て㠷㡣ㄳ扦㈳散㠲㡣ㅦㄳ㈵㤵改㜰ㄱ〵㝣㌷㈱㝥捣㤷㤴ㅡ晤挶慦㘶㝦㉢㝥㌵ㄳ㕡〴㔳㈷挷〴挴㙦ㄱ扣づ㡣摦㐲扢挲晦㈶捦〸㤳㉤㘵晣㙥挵㉥㈲㝥㑣㡥㤴昱㥢てつ㈷㝥户㜳晦㤹㘳㘸愱挵㡣㐹敤㑥昰㝣〱昰㑥ち㘲㕣㍤戲ㄷ㡣戸㘰㌳〷ㄶㄵ㑡㈱晤㉥㥡㘴慥愳㘵㤲㤹㤵摡㑦挱㐳〰愶㘱㝤㐷捣㠴㜴昹昸扢㤷搲㑣㜷戴愴㤹㕣愹晤っ㍣㌹慢㠹㈵〲㘶㌵搳㙤㝤敢〰扣㥦晡慢愰攵〴㜰戵㕤㤰〱㘴㕡愵㜲㉤㝣㍣ち昸㙥㐲〰㤹㕤㈹㌵晡つ攰㥢㑢慣〰扥㌹户㐵慣㠵昸㤸㠰〰㑥㠶搷㠱〱㙣戵㉢晣敦ㄷ㡤㌰㌵㔳〶昰㘱散㈲〲戸づ㘵ㄹ挰㐹搰㜰〲昸㈸昷㥦〹㡥ㄶ㝥㑣扡搴ㅥ〳㑦愲㙤㈴挴摥㌶㕡㔶㜷㝦㠲搲捣㠴戴愴㤹㜷愹晤ち扣㝥挳敤㝡㘸㐹愳㠱㜰愷㘱㔲㘱ㅡ搲㥦愲㐹㘶㑣㕡㈶㤹㥦愹晤〶㍣㙢㕡ㅡㄴ挰㠴敤㤲ㄵ挰㘷㈱ㅢ扥〸㕡昸㙥㐲㘴㤸㜹㈹㌵慡㐵收昸昰挲搷㕦扥㘳㜱㡢昵晦㥣ㄶ㜱㌹挴挷〴㐴愶ㄹ敥〴㐶㘶て扢挲晦㍥搳挸㔵戰㈴㈳昳㍢昸㡥挸㕣㠷戲㡣捣㌸㘸㌸㤱昹〳㠱㘱ち愳〵っㄳ㌲戵㍦㠱攷挳摡㍢㥢㜰㍤昲慤㌱㤵㙣ㄲ扢挱㘲ㄹ敢㤷㘹㤲愹㤴㤶㐹㈶㙥㙡慦㠲㠷㘰㑦㠱戸搸〵搲攵㐳敢㜵㑡㌳㥢搲㤲㘶敥愶昶㈶㜸捥摣㈳㤵っ㥥㝢散㙣㥢戱〲昴㌶㔴挲捣户挴㜷ㄳ〲挴攴㑣愹愱〲攴㥦ㅣ摥昹㐱敦㍤㕢敤扤㔵㡢昵晦㤷㤳挴㝤㄰ㅦㄳ㄰愰敤攰㑥㘰㠰戶戵㉢晣慦㔱㡤㌰戳㔳〶攸㉦昰ㅤ〱㝡㄰㘵ㄹ愰㙤愰攱〴攸〳攲挳晣㐸ぢㅦ收㙣㙡ㅦ㠱㔷捦㔳㝦㐶㙣㘱愳㘰ㅤ㌹ㅦ㔳㜸㠳㈳晣㌰㠵晦づ㥥敦ㄲ搷㍢㔱㜱㉤攷㘰㌵㈷っ㠳攵㔸㝥㐶㠳㡦㌹〶ㅦ愱挱㉦挰摢㕡戶㕥㜹攲ㅣ㘲扢㘳〵攵ㅦ㤰っ㌳つㄳ摦㑤〸ち㜳㌶愵㠶ちち戴攵挷㌳愱㘸㌹愰㐵㌲㕢㕡㕢〴搳㌷挷愰攴㥦㔰㘸㜰㈷㌰㈸昵㜶㠵晦㥤慤ㄱ㈶㝣捡愰㝣ぢ摦ㄱ㤴㍦愱㉣㠳㌲〸ㅡ㑥㔰晥㐳㔸㤸晣㘸〵㠵愹㥣㕡㑤挳〰㐷㡤敢㜱㜴㡤㜱㈰晤摤㔷㙥愴㙢愱㉥㕥㜳㑣㌲攵㔳慢〳㑦ㅥ㌵昱㡣昸ㄷ愴换㐷㡤㐶改搷ㅤ㘹㘶㝤㙡つ攰㌹㐷㑤扣捡㙡攱㔷戶ㄹ㉢㐰㈱愸㠴㤹愹㠹敦㈶〴㠸㘹㥤㔲㐳〵挸㝦搴扣㜹散愴搴ㄱ昷て㙥戱晥㝦㝦㤲㘰㠶攷㤸㠰〰㝤〶㜷〲〳昴愹㕤攱㝦㔵㙣㠴㌹愱㌲㐰ㄱ昸㡥〰㌱戱㔳〶攸ㄳ㘸㌸〱摡㥣昸㌰戳搲ち㄰戳㍤戵㉤挱戳㑥㌸㔱昱愱つ㠳㜵搸㙣㑤改慦ㅣ㘹㈶㝣㙡㈳挰昳つ㠲摥昹㠵攱扢㐲㝥ㅦ㈶换〷捥㜶㌴昹戵㘳㤲㠹愱摡づ攰㔹㈷㥣㘸挰㡣攱ㅤ摢㈵㉢㌲㍢㐱㌶捣㤰㐰㜱ㄳ㈲挳㤴㑦愹愱㈲〳㙤昹昱ㅣ㍡㌵戳㕢㉣敥挴ㄶ挱散捦㌱㈸昹て㥤搷攱㑥㘰㘴㕥戳㉢晣慦愶㡤㌴挰㤲㡣㑣㈳㝣㐷㘴㠶愲㉣㈳昳ち㌴㥣挸散㑡㘰㈲愸戲㈲挳㑣㔰㙤㉣㜸㌲㌲愹㤸昸愳つ㠳ㄵ㤹摤㈹捤昴㑣㑢㝡㌸愵挷㠳搷㙦㘴㕣捦搶㙢㑣攱捡敢㐵㤸㉣㐷愶㤹㈶㤹挶㘹㤹㘴搲愸ㄶ〵㑦㐶㈶ㄵぢ㠸捣㜳戶㑢㔶㘴攲㤰つ㙦〷慤㑤㡢っ搳㐱〷㡥捣㠹㌳慤挸㥣戸㜷㡢㘰㘶㘸㔰㘴㥥㠲㍢㠱㤱昹戵㕤攱㝦ㄵ㙥㘴㌴㉣挹挸㘴攰㍢㈲戳㉢捡㌲㌲㑦㐲挳㠹捣㕥〴㠶ㄹ㤹ㄶ㌰捣ㄲ搵昶〱捦㠷戵㜷㉡攰㝡昲㕥㘳ㄲ㔸㙦㠰挵㌲搶ㄳ㘹㤲㐹㥢㤶挹戱㌴搹〲㥥㌳㑣㈵㘳挱㈷昷㠷㘰㐶捤㤵戱搰㑡㌳攳ㅤ㌳捣㌴搵愶㠰㈷挷挶㘴㑣㍣㘰㑢㕢㝤㘶ㅡ愵㤹㐱慡っ㠸㘶扢挰㝡挱㡣㔲攵㘱㤸戹愲㥢ㄶ㐷㈶㤶㝡攲攸ㅦ晢㙥㌶㡦㍡敥摣攷㥦㤸㘴晤㝦挳㈴挱ㅣ搳愰㌸摥ぢ慦〳攳㜸㡦㕤攱㝦㔱㙦㠴㔹愹㌲㡥戳戰㡢㠸㘳ぢ捡㌲㡥㜷㐳挳㠹攳㙣敥㍦㌳㌴㉤搰㤹㙦慡捤〵慦摦㌸晡愷捦㜷挰愲㐲〹㙦㙣愶㐹㘶㡡㕡㈶㈷搳攴〲昰㘴〰㌰㝦扦〵搲攵㤳搳㈲㑡㑦㜳愴㤹㥡慡ㅤ〴㥥ㄳ㜵㈳ㄱㅣ昵ㅢ㙤㌳搶㠱㜶〸㔴挲戳愱扣㘹〱㘲敥㘹扦〱㍡攵晢戸ㄹ㕢愸㙢戱晥㝦㜷㤲㘰ㅡ㙡㔰㠰慥㠱㍢㠱〱扡摡慥昰扦ㅦ㌸挲挴㔵ㄹ愰㈵昰ㅤ〱㍡〴㘵ㄹ愰㉢愱攱〴㈸㑦㝣㤸晥㘹愱挹㤴㔴慤〸㥥㐴㌳㤵㄰㤷摡㌰㔸摤戹㐴㘹收㠹㕡搲捣㑡搵㤶㠱搷㙦㌸㕤てㅤ㙣㑣攱㙡攸㐲㤸㉣㠷昳㐸㥡㕣攲㤸㘴昶慡搶〱㥥ㄳ愰㔴㤵〰㥤㘷㝢㘶〵愸ぢ㉡攱㘵㔰摥戴〰㌱㍤戵摦〰搵散㝦捡戰㌹㜷㍣㌶挹晡晦扡㐹㠲㤹慡㐱〱㍡ぢ敥〴〶攸㑣扢挲晦㕡攲挸㜲㔸㤲〱敡㠳敦〸㄰ㄳ㔴㘵㠰㑥㠷㠶ㄳ愰㤵挴㠷ㄹ㥦ㄶ攴捣㕡搵㔶㠳㈷㑦ㄱ㠹㜴挰㈹攲㔴て㌰挷㔰㥦挹愵㤶㍥㔳㔹戵㘳挱昳㠵捣㍢㥦㜰㍤搹戰㌱㤱㙥ㄲ㙢㘱戲ㅣ戲攳㘹昲ㄸ挷㈴㔳㕥戵ㄳ挱㤳愷捤㐴㕡㥣㘰㍢㘰昵㤹㤳㔱ㄳ㍥ㄹ㌲㥢ㄶㄹ愶慥㝡㈲㘳捤ㄲ㙡㙡扣戳〷㜵晢慡慥㐵㌰㡢㌵㈸㌲挷挰㥤挰挸慣戱㉢晣慦㐱㡥㌰敦㔵㐶收㠷昰ㅤ㤱㌹ぢ㘵ㄹ㤹㔵搰㜰㈲戳㡥㌰㌰ㅢ搴㐲㤶ㄹ慤摡ㄹ攰㌹㍤搷愸㤲㌹搲㙢攳㘳昵摣戳㘸㠶昹愷㤶㤹㜳㘸收ㅣ昰慣昱㉣㈵扡㙤㘹ぢ捤昵㤴㘶愲慡㈵捤㠴㔷敤㝣昰㝣攱昴㥥ㄸ㕤㡦㔶㙣㌴㜰攷昷㈸㤸㉣㠷昳〲愸㠷㤹戰扡㘹〱㘲㜶慢㈷㐰晥㤳捦搰㌹㜷㥣㙦晥㜰换ㄶ敢晦㉦㤰挶〰㡤愰〰㤵攰㑥㘰㠰㑣扢挲晦昶攵〸㔳㘳㘵㠰㉥㠳敦〸搰㡦㔱㤶〱㉡㐰挳〹搰ㄵ挴㡡〹愳ㄶ㔶㑣㝡搵慥〲て㉢搵搳ㅡ㠳㡥㥣挵搰㔶㈷㙡慣㡢㔲㥤愹愹㤶㍡ㄳ㘱戵敢挰挳搵㉥搴挵愱戶戰ㄵ㤷ㅢ㈸㝣扢㈳捣㔴㔸敤挷攰昹慥㜶扤㠷㔹昹戹㠲㡤㌸挸づ㠴挱㜲㔴㙥㠶㜲㤸㠹慣㥢ㄶㄵ㘶扤㝡愲ㄲ㜸搸㥣戸挸㥥摡㑤㐳敥〲㌴㠲愲㌲て敥〴㐶攵〰扢挲晦慥攷〸㔳㘶㘵㔴敥㠴敦㠸捡愳㈸换愸捣㠱㠶ㄳ㤵扢㠸搴ㄳ愸戲㘰㘵㌲慣昶㔳昰捡㠷㑤㍡昸㡣㍣ㄳ㔶捡搱戹㤷㘶㤸扡㙡㤹㘱愲慣昶㌳昰晡㍦㄰㕣㠸攳㔱㡥㘲㍡㑣㤶㈱扦㥦㈶㝦攵㤸㘴㐲慤昶ぢ昰慣㈳㌱㉤摡㙣〷慣㠸㍦㠸㥡昰昳㤰搹戴〰㌱㌱搶ㄳ㈰晦㘱㌳晣愵㘷扦㥡晦捥㤰ㄶ敢晦て㈷〹收挸〶〵㘸㈲摣〹っ搰〴扢愲攲ㄵ搳捣慡つ捣㔳㤴㙦㍤㙥戶㕥〴㡢㈷㌶㥡扤㤲ㄱ㐶摦愹㉦昱ㄹ㤳㐳㑡㝣㤰愳㈹摦㐶㡢愷㑣戶㜷㜴挸〷㌴づ挵㍢㘱㝢㡥㌲㝢㘶攱挵挷㜸ㄳ散晣昶㑥晢㌹㝦㜸㈱㌲㕦戱愹摥㍡慡换ㄲ戳㘸戵搲㥣ㅥ扣㠶㜴㜰㘹㐶㉦㕥㔸㕤㙣攸㥣㥢敢敢㌳㝢扡晥㉦扣㌰ㄶ㡦捣慣㘳㘸㤹搳㡣㤷㠳搶〶㍥慤昲㌹㔴〷㈶㥤㕡㄰㤶昱㤸㠵㔷ㄹ㌳扢户㤶慦㤲晤敦摥㕤慤㍤㠶㉥愶摥㌲㔳㜴扤ㅡ戹㑥散㡤㄰㕢㝦攳㜸㘲㡤㑣ㄷ㘴㍥慢晥〴㍢敢㤳㈰㠳㤰㜱㉡戳搷㐱昰㤲㔱㍥戱㔴㤲㥡晡㤷搱〵晣㍢挶㘷㠷㑥攳㥥搷慦㙡㉦昶㉤搳㤶㤹敤㑢㤷昵攱ㄹ愱㐳戸户敡㔳挷㔴搹晥搲㜴㜹㍡ㅢ摣戹㌸搷搳㤳㕢搳搰戹戸挳散㕡摡户慣㘱昱㑡㘴㈵攳㜵捥㔸愵㙡㘸㘸搰㝦つ敦搸ㄴ㝦攲㙤㔸愴㔵晤㈹㍡づづ㑤〸收慦㑡敥搳攰㜲㍣㤱戲㑣昹㘴晦搵〹㑡㥤㐸〴〲昰㉣敡㜴〲㄰戸昳攲㘳攸ㄳ〰昵ㄱ㑣晥㤴㑤扤〰ㅤ挷㉤收㜲㑡敥㙦搹ㄴ㠴愵〳摦㈸敥㡢攰搲㠸㜴戶〶晢攵㜲㙢㕣愰㕢㝦㠰㐶㍦㙥搵挲㠶挷㉤つっ改挰㑢敥愶㐲㡡晢㌲戸㡥戳挳ㄵ昷ㄵ㜰ㅤ㘷户〴搷攵搶㉥㠱㙥扤摥扦㕢㕢挳㠶挷慤敤㔴㔳㙦戹㥢摡㐹㜱摦㜶扢㌵㕡㜱摦〱搷㐱㙢㉣戸㜴㑢㝢ㄷ摣攰㥥扤㝤愰慢敦搱捡晢㈰㔵㝢戶搸ㅤ戶㍤敥㌶㉢ㄷ晥敡㜶㈱慥戸ㅦ㠰敢愰㘸㈸敥㠷㙥敥㍥攰㑡㜷㍦〲搷昵㑥㐸敦戱戸㐵愰挷ㅦ㐳㐵愷挷挱㕤㜱㈲㑣㝢扣㥤慣㍣昸ㄴ㍡づ㘰晢㉡て㍥〳㌷ㄸ戰㘱㠱捤㝦㐱㉢㕦㠲㔴〷㙣㍦扦ぢ戳㤵ぢ㕦㐱捦㠱㘶㥥攲㝥敤收㉥㔲摣㝦戲㈱㜵㌴ㅣ〶慥慢摢搵〷扡昶㉤㌴晡㌹ㅡ㡥㠰つて㌲㜹搵搴㜷敥愶㑡㡡㡢㘴攳戲戳㐷㉡慥〰搷㌹ㅡ㤸昱攲㜲敢摦晦〸ㅡ㍣敢愰搱㡦㕢㍤戰攱㜱㙢愵㙡㙡戰摢㠱㘳ㄴ户〱㕣〷㤷攳ㄵ㔷㜷扢挵㍣て搹扤㐲攰〶〷昷换㐰㔷㠷㐲扥㥦扥昵〳搸昵戸扡㑥㌵ㅦ㜶㍢㜵㤶攲㐶挰㜵挲扤㕥㜱㌷㜳㜳㤹搲㈰㕤摤ㅣ摣㘰㔷晦ㄶ攸敡㤶㤰搷搹て㠳て㠳㑢㘰搷攳敡ㄵ慡昹㙤摣捤㕦愳戸㈳挰㜵㔰扤㐱㜱户㜵换昲敥扤㜴㜵㍢㜰㠳㕤晤㜳愰慢㍢㐰扥ㅦ㔴㙦㠷㕤㡦慢㜷愹收㜷戶㥤㈲㠶攲㕥挵ㅤ改㜶敡㝥挵ㅤ攵收昲㍥戵散㤷㍣扡敢挴㙢㠱㙥㌵搲慤敡〸㍥ちㅢㅥ户㥥㔰㑤敤收㙥敡㈹挵ㅤぢ慥㠳攰戳㡡摢攴㤶攵㑤㕡改㤶㜵慡晤㝤愰㕢攳改㔶昵㔳敤ㅦ㘰挳攳搶换慡愹㍤摤づ扣慥戸㔱户〳㙦㉢㙥っ㕣攷㈸收慤㐹改ㄶて㤷㍡昱㑣愰㕢㐹搴昵ㄳ挴て㘰挳攳搶挷慡愹戴摢㠱捦ㄴ㌷〳慥㠳搶㍦ㄴ㌷敢㤶攵捤㌹ㄷ㕡㡦〷扡戵て摤慡㡥搶㝦㘰挳攳㔶㉤㍡㠴㥣〱㑣㜲㍢愰㈹㙥㡢摢㠱㤰攲戶㠲敢愰ㄵ〱㔷扡挵㔳㙤㥤昸㘵愰㕢㔳攸㔶昵㤳搴收㔰昵戸戵戵㙡㙡扡摢㠱敤ㄴ㜷㕦㜰ㅤ戴㜶㔲摣ㄹ㙥搹㐶㜰㕤㙥摤ㄳ攸搶慣晥摤摡ㄵ㌶㍣㙥敤慥㥡㥡攳㙥慡㔹㜱攷扡摤㡡㉢敥〱㙥搹っ戸慥㈰摥ㄶ攸搶〲扡㔵㍤㠸㝢挱㠶挷慤㠹慡愹〳摤づ㑣㔶摣㠳挰㜵挲㌵㑤㜱て㜶扢挵戵㜵㤷㕢搷〷扡㜵㔸晦㙥捤㠶つ㡦㕢昳㔴㔳㡢摤㙥㉤㔲摣㈵㙥〷づ㔱摣ㅣ戸㡥戳㕣㔱㜶戹㜵㜹愰㕢挵晥摤捡挳㠶挷慤㤲㙡㙡愹摢㠱㈳ㄵ㜷ㄹ戸㑥摦敡㔲摣㜶户㕢㕣㐷㤵㙥㔹挳改㡦〲摤敡愰㕢搵㠷搳㤵戰攱㜱敢ㄸ搵㔴户摢慤攳ㄵ㜷戹摢慤㤳ㄵ昷㘸户㉣ㄷㄱ㕤㘸㥤ㄹ攸㔶ㅦ摤慡摥户搶挱㠶挷慤戳㔴㔳慢愰攸〴㘶扤攲慥㜶㍢㜰㠱攲慥〱搷挱㤰㑢㘷搲㉤㙢㠰昸㝥愰㕢挷搲慤敡〳挴ㄵ戰攱㜱敢ㅡ搵搴〹㙥〷㙥㔰摣ㄳ摤摣㥢ㄵ昷㈴户㕢㕣㍢㜲愱㜵㕣愰㕢愷搰慤敡㘸摤〵ㅢㅥ户敥㔵㑤㥤ち㐵〷慤晢ㄵ昷㠷㙥〷ㅥ㔴摣搳挰㔵搳愲晡㈷挰摤攸敢㝥晥㠱攷ㄶ㔸㈱改㌰ぢ㝤戸昴㥤㥣敢㌵挷㜵攰晡㝤搰づ〱㝦攵㉡晦挴㔵慤ㄶ攸敢搰㘸㤸ㄷ挹戴搱挰㑢捣昰㔳慡搴挴ㄲ㉦㡡㥤㍡昱㉣㑡㜴㑤㍦㥤㝡扣㡡㜵敡挲扦昵㤴㜸搵㉡敢㘸㐵晣〱㈵愹㜷〶昵㜸㤹改搴㠵㕦㔶㈵搹㍡㉦㉢ㅤ㥢攲㜵愵㜷㈶昵㜸ㅤ攸搴㠵摦昶㤴㜸摤攷搸ㄴ敦㈹扤戳愸挷ぢ㌲愷㉥晣㠱㉡挹昶㜸〱收搸ㄴㅦ㉢扤戳愹挷㑢㈳㐷㑦昰ㄲ㐷敥挳㌹慣攳㌵㡢愳ㄷ收戵㑡戹挴㙢㤴戲ㅥ慦㍦愴摥戹搴攳㐵㠵㔳ㄷ慥〱慢慣㈷摣㈵㔱㠷㤲搴㕢㑦扤挱敥扡㜰㠳㉡㌵㌱㐶扡㉡挹㈵㠲愱㈸㐹扤昳戰ㄱづ慢扡㈶㑡㐶㔴㐹敥晢㘶敥㤲攰搴㔹敡㥤㡦㡤㌰攷挳㘵捦㌸て㉥㝢捤昹慦㔳㈷㌸㡦㤵㝡㍦挲㐶㤸㤳㔳㔹㌷㡡敤㡤㔴㈵搹摥㈸㜷㐹㌴愲㈴昵㉥挰㐶㜸㌷㜷㕤㜸慣㉡㌵搱㑡㤳㉡挹晤ㅢ㡦㤲搴扢㄰ㅢ攱㍤㔵㕤ㄳ㈵愳慡㈴摢㡢戹㑢㈲㠹㤲搴扢〸ㅢ攱戴扢㉥㥣㔱愵㈶㕡攱㝣慢扣㝦㥣㑢㐹扤㡢戱ㄱ收〴㐹搶㌵㔱戲㐵㤵㘴㝢慤敥㤲㤸㠲㤲搴扢〴ㅢ攱改敥扡昰扥慡搴㐴㉢㌳㔴㐹敥摦㉣㤴愴摥愵搸〸捦㜱搷㠵攷慡㔲ㄳ昵づ㔰㈵愹户〰㈵愹㜷ㄹ㌶挲〷慡扡㈶㑡ㅥ愴㑡搲捦㠳摤㈵㜱ㄸ㑡㔲敦㜲㙣㠴㜹㤲㉥敦摦ㄲ㔵㤲㝡㌹㜷㐹ㄴ㔱㤲㝡㔷㘰㈳扣搴㕤ㄷ㕥愶㑡㑤㙣扤㕤㤵愴㥦ㅤ㈸㐹扤㉢戱ㄱ敥㜶搷㠵㤷慢㔲ㄳ昵㡥㔶㈵愹搷㠷㤲搴扢ちㅢ攱㔵敥扡昰㙡㑦㘹㡤㉡㌵挱㡡㌸ㄶ㈵愹㜷㌵㌶挲㈷愸㍡戹㐷㈷㝡㑡㈷愹㔲ㄳ昵㑥㐱㐹敡㕤㠳㡤昰愹慡㑥敡晤㔰㤵㥡攸攷㘹慡㈴晤攴㤰㑡〴昵㙢戱愱㍥㠲〳㘶㈵昷㡣㐰㉥〷扢㑡㔹づ㘵㤲㝢ㅤ㌶搴㐷㥣ㅤ挸㍤㐷㜱慦㜷换㥥慢戸ㅥ捦㌸扣㔴戶挶挱愳戲㌵づつ㤲敢戱换〳扦㔲㤶㠷㜵愵㉣て㕡挹昵昸挰㐳戲搲〲て戸㑡㔹ㅥ㑥㤵戲㍣㔸㉡戹㍣ㄴ㈴昷づ㙣昰㈳慦㤹搹搱㉢敤戲ㅢ㔷㜲搹㐹㈵搷戳挷散㠲㤵戲散㘰㤲敢㠹㄰扢㑦㠵㙣㐴敤㝥㐴挹㐶㔴〳ㄱ晡捡㐹挳戰扡㈱晦て㝢㘱㔳㘹</t>
  </si>
  <si>
    <t>㜸〱捤㕤〹㤸ㄴ搵戵㥥㍢㌰挵㔴戳㜴慢戸愳〲づ捡〸ㄹ㝢㕦㌴挸挰っ〲捡㈶㥢㑢㔴慣敥慥㠶㤱㔹㜰㘶搸摣㡤ㅡ攳㐶愲挱摤〸㔱攳ㄲ昷攷㠶㙢㡣㡡㑢搴㘸摣㌵㌱搱ㄸ㡤㈶㙡㜰㠹㠹㑢昴晤晦慤扡搵㔵搵搵㌳㤰昷摥昷扤愶晢㔰昷摣㜳捥㍤昵㥦㝢㙦摤慡㍡㔳㔵㈳㙡㙡㙡扥挵㠷晦昳㌳㤰ㅢ㈳收慤敥改㌵㍢㥡㕡扡摡摢捤㐲㙦㕢㔷㘷㑦搳愴敥㙥㘳昵㡣戶㥥摥〱㄰搰ㄶ戵愱扥愷㙥㔱㑦摢戱㘶晤愲ㄵ㘶㜷て㠴敡㙡㙡敡敢昵㕡搴敦㘸晦㈲慡愰㔳㑢ㅦ㐸〲愹ㅡ㕤㈳ㄹ㐴㔲㑦愲㤳㠴㐸〶㤳っ㈱ㄹ㑡㌲㡣㈴㑣ㄲ㈱搹㡡㘴㙢㤲㙤㐸㠶㤳㙣㑢戲ㅤ挹昶㈴㍢㤰戰㝤㝤㈷㤲㥤㐱㠶㡣〰㤹摢㌲㜹㜶晥㘸散捤扣摥慥㙥㜳晣挸㠵㤶捦ㄳ㌲㑤㠹愶㕣㍡摡ㄴㅤ㍦戲㘵㜹㝢敦昲㙥㜳㐲愷戹扣户摢㘸ㅦ㍦㜲捥昲㝣㝢㕢攱㐰㜳昵晣慥愵㘶攷〴㌳ㅦ㑤攴㡤㘴㌶㤶㑣愵㑡戹㕣㜶挸㉥戰㍢愳㘵昲㥣㙥戳搴昳扦㘳㜱㔷㕡㥣摤㌲戹㘹㤶搹晢扦㘳㜱㌷㔸㥣搹㌲戹戵慢挳㘸敢晣㕦㌱㔹挷㔸愶㕡捤㐲ㅢ㠳㙥㥡摤㙤㥤㡢㥢攰戲〷㘰㤴㌲㑤㤳㝡㝡㤶㜷㉣㘳晦㘹㌱摢摢攷㥡㈵ㄹ散㡥搶㥥摥㌹㐶㜷㐷捦㤰づ㈲㘷㜶㥢㥤〵戳㘷㔸挷㤴㔵〵戳摤ㄶ散愹敦㔸㘸㜴捦㌲㍡捣㠱摣〸㜷㔸戱㥢㕥㌴㍢㝢摢㝡㔷て敤㔸搰㘳捥㌵㍡ㄷ㥢ㄴ愹敢㤸扡扣慤㈸〶づ挴户㘶挰㥥㐱㥥挹㄰挱㥦㡥㤶㈵㐶㜷慦㉣㌱㜸戱㈰㔹㔷㌷㤱㝢攱昱㡢㕤㘹愴㑦㡢昱㥡搷搶㜱愰搹摤㘹戶戳ㄱ㐶㜱㥣㑦㐸〲㘴㐵挱㐱㑡敤づ㘳㈴〶摢㠳㡥晢挲㔶戴㤱㈰愳㘷㜵㜵㜷愰㉢捥攸㙡㔹摥㍢㈱㍡㝥愶㘹㜴㑥㠸愷愲攳攷昵ㄶ㕢捤ㄵㄳ㘲昱㤴㍥ち㜲晡㘸㙡散づ㌲㜶㐲换散㔹㉤㤳收㑦㤹㠵摦搸晤ㅢ攲攳㐷㡥㤶摦㠶㐹愹㉣㌶㔸㙡㤸㥣捡㌶敡つ搴ㅢ〳㈲〶扥㡥ㄹ挰摤㍥㐷㘱敤㈲愳㜶㔱扥㜶㔱愱㜶㔱戱㜶㤱㔹扢愸㔴扢㘸㜱敤愲㈵戵㡢摡㙡ㄷㅤ㕤扢㘸㈹㘴搴愷㝥搰愰㕡晢昳敦㤹扦晤攲戲㐹晦㙣扤晣愴晣愶㜵㈳㥥昹㐶㜰搰换㌹㘳㑦㙣㡣ち摡㥦㔸㈲愹昶㈷㥤搱挷㐲㑣㙦〴搱昶〲昱敥捥㔴昷敥挴㜲捥敥挴㜲㡤晡㌸敡㡤〷ㄱ攲〵散づ㜷㘹愷㔳㌷㝤戸搳摣㐷㘷㍦戰捦㥢挹〹愳挶㉦ㄳ㥣㝢愴㉦㑤搸〸昶愵㡣㙤㈶愵敦㑤㥢㔱㄰㉤〶攲昵㘵㡡摢㤷㔴搹㤷ㄴ㝣㠹㔳㉦〱㈲挴搳戶㉦ㅦ㉤扦㝣搰㌳敦摥㌹晤捡ぢ㤳㉢㉥晢攸攱挷〵愷㐰改㑢ちㅢ扢〷攲㤲捤㈹㕣㜲挹愶㤴㥥愶搵っ㠸㤶〵搹愳㝡愰换捥挰㤷ㅣ戵昶〱ㄱ㘲愳敤换慣㌳㝥㍢散慦㙢ㅦ㙣㔹㝢昶挶㙢㥥㜸晦㤶㌱㠲㌳戱昴攵扢搸㌸㝣㐶搷㘲㥦㍢搳摡㘴昷㙢捡挹㑦㍣㤹㡥挵㌲愹㔸搶敡㡥搱愶㜸搲慡挸愴昰㝦㉣㥢捤㈸户㌱慤㕡㜵㤹㔴㉡㤶㡢㈵㘳㘹㝤〲摤搹て㐴㥢〸攲摤〹㑦㜸㔳㑥㜴㔳㡤㝡㌳戵㈶㠱〸昱愰扤ㄳ㥦㉣扤㜶攵〳〷摦㌴㘵㐳㉣㝥昹摦攳敦㕦㈱㌸戹挸㥤㘸挱㐶昰挰㠹愶㤵㘷戱㘸㐲㙦愵搱㈹㈰摡晥㈰㝤戸㤲㜱㕣挹㌴敡㔳愹㌵つ㐴㠸扢㙤㔷㝥晡愳㍤づ㍣攱㤹ㅦ㑥戹晢㤹捦捦攸摣㈵户㐲昰㜸㈶㕤㌹〰ㅢ扢搸㘰捡戱ㅢ㙢捡㘴㤵て搱愶㘴㌲愵ㅦ㐸㝢㌳㐰戴㤹㈰摥㍥搶攲敥㘳㠹戴攳㐶㈲摤愸捦愲摥㙣㄰㈱㙥戵晤㜸㜲攱愴㌳㕥㘸㌸愴㜵晤㐹㜷㙥扦攲敡攲晤㠲㠷㔴改挷㐱搸〸敥敦㘹㘷㉥挹㐶昵戹戴㌹て㐴㥢て攲㐵挴摢摦ㅤ㔷㄰㥣〵搴㕡〸㈲挴昵戶㈷㉤㌷敦㌰摡昸昴愵〳㉦搸㔴晣晥愸戹㘷㕦㈸〶愳㕡㝡㜲〸㌶昶㜵㈳昲㥤㘸㔳㉡捡㡥愳㍥搹㘴慡㡣㔰㉣㥥戶㍢㤷慣㑥挷昴㐳搹摡㘱㈰摡昷㐰扣㍥㝡昰昲㜴愰挳愹㜵〴㠸㄰㔷摡㍥慥㍦慤攵て㔷㥤戹㝥搲搵㈷㝤戵搷愷㝦扡昵㐰挱㘵㠷昴㜱ㄱ㌶㌶㙢㐴ㅥ〵㐱摤〰搱昲㈰摥搸㜹愶摥㜸挲〱㉣㥥㘸搴ぢ搴㉢㠲〸㜱㤹敤捤捣㌳昶晣换〱挷㕥㌸昵扦㝥㜰搵晡㥦摦㜱收㍡挱昵㡦昴愶㠴㡤㤱扥〱㈹晢㤲㌳捣ㄲ㤸ㅣㄶ搳攴ㄲ㄰慤つ挴ぢ㡢挷ㄵ捦攴㜰㌴戵㤶㠲〸戱搶㜶攴㌷ㅦ晤敡戸挶〷㈶户㥥晣攷扡㤳㍥摦敥攸㈳〴搷㘰搲㤱づ㙣〴㡥慢戴㌳㑦㈵㌸㑦㜵㐲㑥敦〲搱㤶㠱昴㠵ちて㑥搶〱㈹ㅥ㙦搴㡦愱㕥㌷㠸㄰攷摡捥慣扤昳㠰㌵搷㍣戶㜶敡㥡搷慦ㅤ扤攰〷㔳摢〴搷㠲搲㤹㕥㙣晣摦捥㔴换改捥ち㄰㙤㈵㠸ㄷ㔱捦㑣攵㤹ㅥ㔶㔱㙢㌵㠸㄰㍦戰㜷攲摣愵户㝤㔲扢㝤愸昹捡㤹て㑥ㅣ昳昴挶〵㠲㙢㔹戹ㄳ挷㘱愳㌹㈸戴㔸㤰挶㌲㤹㔸ㄴ搳㈷晥换㘵㤳㘵㠴㌱愷㘶戳愹㔴㌴ㄶ㑦㘴㌱㙣戰〰㌸㥥㑤㥥〰愲㥤〸搲〷摥改愴㠳㜷㍡搹愸㥦㐴扤㤳㐱㠴㌸挹㜶昵扥㜷㝡扡㉦㡦㜶ㅣ㜰㐳捤㠴慤挷㥥㜹㝢扤攰㡡㕢扡晡㝤㙣晣㡦挶敤愹㌰愰㥦〶愲㥤づ攲㠵搳㌳㙥换搳ㅣ㘶戹ㅦ㔰敢っ㄰㈱㔶搹㍥敥昱户晢㕦㜹戲敤㠸改攷㡥㙡㕡㜵攵昶戵㜷ぢ㥥㄰㐸ㅦ捦挴㐶昰㉣攷㔹㘱㥣㐵㥢㘷㠳㘸攷㠰㜸㍤昱〴搶攳挹戹搴㕡〳㈲挴㌱戶㈷愹㐳晥㜵敡昴搷㝦㌴昵挲㙦㥦㜹晢戶愱つ敢〵捦㑡愴㈷㍦挶挶㘶㜸㜲ㅥ㙤㥥て愲晤〴愴㡦挸挵㜱㝡愲㐶㑡戴㔱㕦㑢扤ぢ㐰㠴㌸摡昶攵㠸㔳㡥搸户户攷㠹ㄹ㍦晦昰愲㡦慦摤敥愳慦〵㑦㡥愴㉦ㄷ㘱㈳攳㥥㜱㘳搱愶㐴㌴ㅥ㔳昳㉤晡㤰㥡㙦攳㑤㈹ㅣ愹换ㄳ㙥㔶扦㤸㉤㕤〲愲㕤ち攲昵搰ㄳ戵㔴捣昱㌰ㄵ㙢搴㉦愳摥攵㈰㐲ㄴ㙣て捦㍦捦㝣晦搸㈷慥摦㝦敤捡て昶㜸昲扥て㕥ㄵ摢愲㕡㝡㜸〵㌶〲㈷㤶戸㌳挵挵㌸挷慤愳搱昵㈰摡捦㐰扣㠱昳ㅣ㥥捡ぢ㕤慣㜳慦愴搶㔵㈰㐲ㅣ㙥扢戲攰散㔲昳戶㥦㙦㍦攵挶㜱㔳㙥晣㘱敢ㅥ扦ㄴ㍣㝦㤴慥晣ㅣㅢ〱摤㍣ㅢ㉤㝦捡戳ㅤ〶㈹づ㑦愹㜲㔵㉣愳㕦挳搶慥〵搱慥〳昱晡攸〱捣㌳て㕦㑦慤㕦㠰〸戱挰昶㔱慣㝤㘰搷昷㙥㝣㙥收挵㉦摦昵㠷晤㕦㌸㘸愱攰改慤昴昱㐶㙣散攳づ㘸戴㈹ㅤ㑤㤷扤㠸挶搲敥㈳㘸㉡收昲㌰㥡㡣改㌷戱戱㥢㐱戴㕢㐰晡㠸㘹愲摣敢ㄲ攸㜵户㔲敦㌶㄰㈱㘶搹㑥㕥晥慢㜷㙦㤸㔷㝣㜸昶㉦收慣扢晥戶㜵㠹晦ㄲ㍢愰㕡㍡㜹㍢㌶㠲㐷㐰搴㔹㜱愴愲晡ㅤ戴㜹㈷㠸㜶ㄷ㠸搷ㄷ捦㘱㉢㔵㍥㠲愶㜰〴扤㥢㝡ㅢ㐰㠴㤸㙡晢戲摦㥢昳㕦㤹晡㠳㠳㘶慣㥤㜰搱㜱搳搶㑦晡慢搸ㄱ搵搲㤷㝢戱昱㝦㝢慣戸㡦敥摣て愲㍤〰攲㡤扡㘷㑡昱昴捣〷愹昵㑢㄰㈱㥡敤㥤ㄸ㜷晦户ㅢ㐷㝦敦て㌳搷㕤扤㜲昹㘵搷攵愷㠸㥤㔰㉤㜷攲㔷搸〸〶ㄴ㤳㠳㝤㍡㤸㡥敡て搳收㈳㈰摡愳㈰㕥㑦㍣㠰㝡㈶户㡤搴㝡っ㐴㠸㥣敤挹ㅥ户㙦㤸晡挶挰ㄵ㌳㉦㍢攱㥥㤹㉢㥢昷㑣㡡㥤㔱㉤㍤㜹〲ㅢ挱㥥㜸愶搹㈷㘹昳搷㈰摡㔳㈰㕥㑦㍣㤸㜸ㄶ㙡㑦㔳敢ㄹ㄰㈱攲戶㈷捦㘵慦ㅤ戹摢晢ぢづ戸晡攵㡢晦㝣搱㍤扢㝦㌱攴㔹㔴ㅦ㘴㥦㉥户㜶ㅢ㉢㜱〱愲㝣㘵㈳摥㠴㈳攴收㕣捥挱搵㥣㔲慡㤴㈹挵㘲挵㔴搴㐸ㄸ㜵愳㘰㜶㜳慦ㅥ昰㄰㍥愴㜴㜰㕢㘷戱㙢愵扣㥣㌰㘲戲搱㘳㤶慦㉥㡣戳敢㈶㜷㉤敦㉣昶散ㅣ㕣㌹慦搷攸㌵㜷昲搷㤵㡤㔴愸捤挳挵ㄶ戳㐷戶户慢㕦㙤愱搱扥摣㥣戴慡捤慡摥挵㔷㡤㑢㉤㕤昹敡戵晢㜷㥢挷㌸戵ㄵㅥ㑤挲㌵挰ㄵ搲㜶挵㕥㕡㔵㤶㕦㈳㕢㤶㜴昵㤸㥤搲扤㜱ㅤ㜳摡ち㑢捤敥㜹㈶慦㈰㥡㐵戹慢摢戲捡扥摥㌳㙥㜶㈷㜶ㄴ㔷㜰㡡愳摤摣搲㤴㔵扤㘶㘷搱㉣挲摦㘵㘶㜷敦敡昹㐶扥摤摣捥㈳㘲戵㠹㡡ㅤ㍤散晤扢ち换㝢㕡扡㍡㝢扢扢摡扤㌵㤳㡡㉢っ㕣㘳㉡捥散㉡㥡戸㐴㌴㤰㥦ㅡ㔱㌳㘰㠰㄰㌵㝢〵㕤愷愱摤㥥㈶ㄹ〸㔷㠸㜷㐱捣㜷昰㜶扢愶戹搸㍢散㐵扢挹㍥㔹摢搰㡦㌱㘹㤷㘶ㅡ慢ぢ扡昶㠹㤷㕢㈹㍤戶扡戴昴搱㠹摣晦慤㜰㙤敤㌶昶摥㑦㔹㠱敢㜰搳㡣捥㘲扢搹摤攷挵㘲㐱㡦昴攷㐰敡昶挶㘸慥㡡摥㐰㐸㠸㔵㘲㜵摤捡戶㘲敦ㄲ㙤㠹搹戶㜸〹㔷昸戸愰㕣㕦㑦㘸㉢㍥晡昳㘰改㉦㤰扣〸ㄲち搵㘸㉦㔱㐸ぢ改㉦㕢攵扡搱昸㝦换慦昰搵㐲㑢㤷㔷ㄴ㜱攱户愷慥㘳晦慥敥㥥〱〳㠲昶㜲㥡搱戳愴㤷摤戳敦㑡摡㝢㠵攴㔵㤰扡〶㤰㝥㉦㈰㠶㈱㌴㤰搷㐹㠷㜶戴㥡㈵〳搷愵攵攸ㄶ㐶㕤㠷㜵挱戳搵散㈹攸扣㌲㍡ㅤ㘳㘵㤵㠶㉤っ晥㈱ㅤ散晤收慡摥㔶愳搷ㄸ搴㠱㙢慣㠸㤲づ愱㜱㔲换摡愲收㔰挹㔳摡㈱扢〴ぢㄱ戹改戲㌲㔸㌲㉣㑢ㄸ㌸ㄸ㉦㌵〳㙣摡昷㑥挰昷㕤戱ㄳ㥡扦愳捦㙥㜱㕦㉢挵㈵摣攲㔴戳㜳晥敡㘵㘶て挵敢戵㍥愱昴て㉦ㅡ㥢㕤挸㉦攸㙤㙢敦㘹㠲愷㔳扢扢㤶㉦晢摦戴㐳㕢晡㙢㈰敡㔳户〷㝡昱收敦ㄳ攰慡ㄹ戴㠲戱㔹戴愸愶㥥搶挸搱㝥〷搲搷㔲愷扣㐸挰㜵㕡敤昷㤰㤶昷㘸昸㍦㍦晡ㅢ㈰㈱㥤㔶㜴㔶挲愵㙦昱㥦晣㔸㜵㜵㘳㔰搸㤲㉢搰㜵㤰ㅦ搲〱㉣攷㜷㥢昲㥡㝡扤㉣㈰㉥㐳㍢づ敥敡㕥㥡敦敡㕡捡㥥㌷㑣㤶㝡㤶㤸㘶㉦慦㔳て戶慦换换敢敦㐲っㄸ攰戹㠸散扡愰扤ㅢ散㙢㙦㠱っ㥤搴摥㍥㔲㔹散搱晥〴搶〰㕣㌱搷摥挶挶づ㌳ㄶ戴㡣㕣㠰㠹扡扢ㄷ昷㉡㝡㔷㡦㕣ㄱ㑦㌶慤㙡敦㔹㈵㐶㘰て㜹㐱㌷晤昶㉤㙦戴㕦搶搸㜲昳㍤敦晤搷てㅥ㝣㐴ㄳ㍢摢ㄵㄵ㔷㥤挷挲摥㈸晣昴㜷㐱挴㡥㄰攳晣㠳㙤敦㐷㝦て㘵晤㝤㤲扦㠲㘰ㄶ搱㌹㡢㘰ㄲ昹挰㉡㡡㐶晣捦㠹㐴晦㤰攴㈳㄰㌱づ㠴挳㔸晦㍢㠸晡㠸〸散戳㜷挸〸㝦っ戶㌷挲㥥ㄵ㡦敦搲㜵㐵㄰㍦㠵㝡㐸愷㤱捡〰换㍡㌱ㅥ㜵っ戲㑥㔰㜵挲愸ㄳ㐲愱挱㠳㐰愴敡散㡡㡡㙢攲㝢㐳㑤㈲昵㌵昵〷㐰㉣ㄸ愹㙦搸〶ㄱ搴搹㠹㕤㐸搵㕡㐵ㄱ㐵㥤㐴㙡〰ㄸ㍡㙦㈴㡡㌸㔸ㄲ愹㍡㤴搴㐷㝣昹㡤ぢ愹㐱愸昱㈲攵㔹愵晡㉥慣㔷㈰愵㐳㍤愴搳㐸㈵㔲戲㑥㈴搰㙥㄰㔲㥢攰㐵㈰㔲㝦户㉢㉡慥搸愷㘱㘹ㄴ㝥晡搶㘸㑥㝣〸戱㘰愴㠶搳㥢㙤㐹戶〳㜱㈱戵㠳㔵ㄴㄹㄸ㤱㐸敤㐸愱㥤㐰㐴づ㉣㠹搴捥㈸愹㡦昸戳ㅢ愹㕤㔰搳挷㉡摡㜳㍥㔹㠱搳㙥㔰づ改㌴㔱㠹㤳慣ㄳ晢愰搵㈰㥣㕥慦㠶搳㙢㜶㐵挵摤㠴〹戰㌴ち㍦㝤㉣㥡ㄳ慦㔴挵㘹㉦㝡㌳㡥㘴㍣㠸ぢ愷㈶ㄴ戵扤㐹慣搵㔷愸㐶散〷㝢ㄲ戲㈸攵㘳㈰愲ㄹ㉣〹㔹ㅣ㈵昵ㄱ捦戸㈱㑢愲挶ぢ搹㌴昷ㄵ㜵捦㠹㐷〵㘴㘹㈸㠷㜴㥡愸㠴㑣搶㠹㐹㘸㌵〸戲㐷慡㐱昶戰㕤㔱㜱敦愲ㄵ㤶㐶攱愷㑦㐴㜳攲愱慡㤰㑤愲㌷㤳㐹㕡㐰㕣㤰㑤戱㡡㘲ち㡣㐸㥣昶愷搰㔴㄰挱ㅢㄶㄲ愷㘹㈸愹㡦戸摢㡤搳〱愸昱攲攴㤹慥㍣ㄷ㌸㉢㜰㥡〱攵㤰㑥ㄳ㤵㌸挹㍡㌱つ慤〶攱㜴㔳㌵㥣㙥戴㉢㉡㙥慣ㅣ〸㑢愳昰搳ㄷ愰㌹昱㡢慡㌸ㅤ㑣㙦づ㈱㌹ㄴ挴㠵搳昷慣愲㤸〱㈳ㄲ愷挳㈹㜴〴㠸㤸〵㤶挴改㐸㤴搴㐷晣捣㡤搳㔱愸昱㑥㔶慤敥晥攴扢㐳㔳㠱㔴ㅥ敡㈱㥤㐶㉡㤱㤲㜵㘲㌶摡つ㐲敡愲㙡㐸㕤㘸㔷㔴摣晡㤹ぢ㑢愳昰搳㤷愲㌹戱戶㉡㔲ㅤ昴愶㤳愴ぢ挴㠵搴㌱㔶㔱捣㠳ㄱ㠹㔴㌷㠵㝡㐰挴〲戰㈴㔲扤㈸愹㡦㌸摢㡤搴ち搴㜸㝢㤴㜷㕡㉦㕦㉣㙣慣挴㘲ㄵ㤴㐳㍡㑤㔴愹ㄳぢ搱㙡㄰㑥愷㔴挳改㘴扢愲攲挶搴愱戰㌴ち㍦晤ㄴ㌴㈷㑥慣㡡搳愹昴收㌴㤲搳㐱㕣㌸㥤㘱ㄵ挵㘱㌰㈲㜱晡㈱㠵捥〴ㄱ㠷㠳㈵㜱㍡ぢ㈵昵ㄱ换摤㌸㥤㠳ㅡ㉦㑥㥥ㅥ搵昷っ戵〶捡㈱㥤㈶㉡㜱㤲㜵攲〸戴ㅡ㠴搳搲㙡㌸ㅤ㙤㔷㔴摣ㅣ㍢ち㤶㐶攱愷㕦㠴收挴㤲慡㌸㕤㐲㙦㉥㈵戹っ挴㠵搳㑦慤愲㌰㘰㐴攲㜴〵㠵搶㠱㠸〲㔸ㄲ愷昵㈸愹㡦㔸攴挶改㑡搴㜸㐷㥥㘷㠶昲摤㕦慢ㄸ㜹㔷㐳㍤愴搳㐸㈵㔲戲㑥ㄴ搱㙥㄰㔲ぢ慡㈱㌵摦慥愸戸㜱挷㍢㜱愳昰搳㙦㐲㜳㘲㙥㔵愴㙥愱㌷户㤲摣〶攲㐲敡㜶慢㈸㤶挰㠸㐴敡づち摤〹㈲㡥〶㑢㈲㜵ㄷ㑡敡㈳愶扢㤱摡㠰ㅡ㙦㡦昲㡣扣扥㤷〹昷㐲㌹愴搳㐴㈵㑥戲㑥㉣㐵慢㐱㌸㑤慣㠶搳㝥㜶㐵挵㝤挵㑥㔸ㅡ㠵㥦晥〸㥡ㄳ摦慤㡡搳㐶㝡昳ㄸ挹攳㈰㉥㥣㥥戴㡡愲ぢ㐶㈴㑥扦愶搰㔳㈰攲ㄸ戰㈴㑥㑦愳愴㍥㈲攱挶改㌷愸改慢㐷㜹敦㑤㔶昴愸攷愰ㅥ搲㘹愴ㄲ㈹㔹㈷扡搱㙥㄰㔲㡤搵㤰ㅡ㙢㔷㔴摣昴㕣づ㑢愳昰搳㕦㐳㜳㘲㡦慡㐸晤㑥㝡㐳昲〶㠸ぢ愹㍦㤲挷〵ㄵ㔶㔲㉢㘰㐸愲昵ㄶ㤹㝦〲ㄱ慢挰㤲㘸扤㡤㤲晡㠸ㄱ㙥戴摥㐱㡤户㔷㜹㔶㔲㝤慦㄰晥〲攵㤰㑥ㄳ㤵㔸挹㍡戱ㅡ慤〶㘱戵㜵㌵慣戶戲㉢㉡敥慤ㅥて㑢愳昰搳㌷愱㌹ㄱ慥㡡搵㈷昴收㔳㤲捦㐰㕣㔸㝤㙥ㄵ挵〹㌰㈲㜱晡㈷㠵晥〵㈲㑥〲㑢攲昴〵㑡敡㈳㌴㌷㑥㕦愱挶摢慢㍣愳捦㜷〷戶愲㔷晤ㅢ敡㈱㥤㐶㉡㤱㤲㜵攲㘴戴ㅢ㠴搴搷晦慥㜲㍡昳㤵㕤㔱㜱㙢昷㔴㔸ㅡ㠵㥦慥搵㘲摦扥㠰㔸昰改㑣㍤慡㜵愶㜵敡㈱㄰ㄷ㔲㐳慣愲㌸つ㐶㐶搳搰㔰ちつ〳ㄱ扣㙤㉢㤱ち愳愴㍥㘲ㄳ摡㜰㑥㤱户㐲㡤户㐷㜹㡥㝣㥥摢ㄳㄵ㌸㙤〳攵㤰㑥ㄳ㤵㌸挹㍡挱㝢挶㐱㌸扤㕢つ愷㜷散㡡㡡摢换㘷挱㤲挴㘹〴㥡ㄳ㙦㔷挵㘹㔷㝡戳ㅢ挹㐸㄰ㄷ㑥愳慤愲㌸ㅢ㠶㐶攳愷敦㑥愱〶㄰挱㥢捡ㄲ愷㌱㈸愹㡦㜸摤㡤搳㥥愸昱攲攴㌹昲昵㡤㔳㈳㤴㐳㍡㑤㔴攲㈴敢挴ㅡ戴ㅡ㠴搳㜳搵㜰㝡搶慥愸戸昹㝤ㅥ㉣㐹㥣攲㘸㑥㍣㔳ㄵ愷㈴扤㐹㤱愴㐱㕣㌸㘵慤愲㌸ㅦ㠶㐶攳愷攷㈸戴て㠸㔸㡢愲挴㘹㕦㤴搴㐷㍣敡挶㘹〲㙡扣㈳捦㠳㤳敦づ㝡㐵㡦㥡〸昵㤰㑥㈳㤵㐸挹㍡㜱〱摡つ㐲敡摥㙡㐸摤㘳㔷㔴摣㥡扦ㄸ㤶㈴㔲搳搰㥣戸扢㉡㔲〷搰㥢〳㐹㘶㠰戸㤰㥡㘵ㄵ挵㈵㌰㌴ㅡ㍦㝤㌶㠵收㠰㠸换㔰㤴㐸ㅤ㠴㤲晡㠸㥢摤㐸捤㐳㡤ㄷ㈹捦挸昳摤挹慦㐰㙡〱搴㐳㍡㡤㔴㈲㈵敢挴攵㘸㌷〸愹慢慢㈱㜵㤵㕤㔱㤱㈲戰づ㤶㈴㔲㐷愲㌹昱戳慡㐸ㅤ㐵㙦っ㤲㍣㠸ぢ愹愲㔵ㄴ敢㘱㘸㌴㝥扡㐹愱ㄲ㠸戸ㄲ㐵㠹搴㘲㤴搴㐷㕣散㐶慡つ㌵摥戱攷㤹捤换搷㘹㤱㘶㔰㠱搳㔲㈸㠷㜴㥡愸㔲㈷慥㐲慢㐱㌸慤愹㠶搳戹㜶㐵㐵晥〲戳づ㈴㑥扤㘸㑥㥣㕤ㄵ愷ㄵ昴㘶㈵挹㉡㄰ㄷ㑥挷㕡㐵挱捣㠵搱昸改挷㔱攸㜸㄰挱摣〴㠹搳〹㈸愹㡦昸扥ㅢ愷㤳㔰攳挵挹搳愳晡㕥㜳㥥〲攵㤰㑥ㄳ㤵㌸挹㍡昱ぢ戴ㅡ㠴搳慡㙡㌸慤戴㉢㉡㜲㈸㤸晡㈰㜱㍡ぢ捤㠹攵㔵㜱㍡㠷摥㥣㑢戲〶挴㠵搳㡦慤愲戸ㄹ㠶㐶攳愷㥦㐷愱昳㐱〴搳㈳㈴㑥㍦㐱㐹㝤㐴扢ㅢ愷ぢ㔰搳挷挸昳攵㕢㔴昴愸㡢愰ㅥ搲㘹愴ㄲ㈹㔹㈷㙥㐳扢㐱㐸攵慢㈱㘵搸ㄵㄵ㠹ㅣ㑣捣㤰㐸慤㐷㜳㘲㔱㔵愴慥愴㌷㔷㤱㕣つ攲㐲敡ㅡ慢㈸敥㠴愱搱昸改搷㔲攸㍡㄰挱攴つ㠹搴昵㈸愹㡦㔸攸㐶敡〶搴㜸㤱昲㡣㍣㕦㌶㐸〵㔲㌷㐱㍤愴搳㐸㈵㔲戲㑥㌰㜷㈴〸愹ㄹ搵㤰㍡搰慥愸㐸㌳戹て㤶㈴㔲㜷愱㌹㌱扤㉡㔲ㅢ攸捤㍤㈴昷㠲戸㤰扡㥦㍣㝢㜵㝥㍦㡣㡤挶㑦㝦㤰捣㕦㠲㠸〷㔱㤴㘸㍤㠴㤲晡㠸㠹㙥戴ㅥ㐶㡤㜷晣㜹㔶攷㝤捦㔳㡦㐲㌹愴搳㐴㈵㔶戲㑥晣ㄲ慤〶㘱㤵慡㠶㔵搲慥愸挸㘶㜹ㄸ㤶㈴㔶捦愰㌹ㄱ慦㡡搵戳昴收㌹㤲摦㠲戸戰㝡挱㉡㡡㐷㘰㘸㌴㝥晡㡢ㄴ㝡〹㐴㙣㐴㔱攲昴㌲㑡敡㈳ㅡ摤㌸扤㡡ㅡ㉦㑥㥥㕥搵昷㕡敡㜵㈸㠷㜴㥡愸挴㐹搶〹㈶搰〴攱戴㕢㌵㥣㜶戵㉢㉡㜲㙤㤸㍢㈳㜱㝡ㅢ捤㠹ㄱ㔵㜱㝡㠷摥扣㑢昲ㄷ㄰ㄷ㑥敦㕢㐵昱㙢ㄸㅡ㡤㥦晥㔷ち晤つ㐴㌰挳㐶攲昴〱㑡敡㈳戶㜱攳昴ㄱ㙡扣㌸㜹搶㔲㝤㕦㤵摡〴攵㤰㑥ㄳ㤵㌸挹㍡挱昴㥥㈰㥣昴㙡㌸搵摢ㄵ晥㑣愰㍡㘶ㄶ㙣㐱〶挷㘰㠸敢愵㠵㙤收㑡摥㜲ㅥ㔶挲㕦ㄱ戵㉣敦改敤㤲昷挷㠷㤶㕡扢㘶㜵昵戶戶昵㉣㙢㌷㔶㙦㔳戲㌷づ㕥㘲㜶㈲㝢愵ㅢ㐹㉣㍥㕥搷戲㘵㘶㔱㉦捤敢㕡摥㕤㌰愷户晥㝦挸㙥㤱攱挴㝤㔸㈱㙡㙡〵㍥晦㔹挲㐶つ㌴搱㤹昰愹愹㝢ㅥ㈶晤昷摤㜱摢摤晥慢㌷㉢㐷㐶愶戵㐴㈰ㄸ㉥㈳㍡扦慤户摤ㅣ㕣㤲昹㈹㜲扢扥〴ㄴ㤱ㄲ㔴ㅣ㔴㥡扦〴㜷㤹㕢㠷㤶愶㜶户ㄵ摢摢㍡㑤〶㘳戸㈵㍡挳㕣㡣昴㥦㌹㕤㍤㙤晣戳戱愱愵昹摤㐶㘷捦㌲㘶㌲ㄴ㔶㙦敤㈹挹㤴㠷扡搲攴戶捥ㅥ㌴㈳愳挸敤㜰㘹摥㤲慥㤵昸换挵攵ㅤ㥤㔳㡤㘵㍤晦㉦愲㈲㘴㕣㐸㘴㘸㐴慤愸慤ㄵ昵戵昵晦㘹㝣戴㉦㌰扡戶戱㔲㐰㐷愲㥦昶㜶户攵㤷ㄳ㌰搹㑥ㅣ㜴㈰㠹㡣㘱㑤摤ぢ搸昲攷㉣戸㐲攸㑢㌸愲慦㥥扦捣ぢ捣㝤㜱晥ㅣ㜴ㄷ㠸敢㕦挲㥤㈱㕦㠱㑣㥢扡㘰㝡㌹ㄵ敦㝦昰户㤵㜵㑣敡搹散扣愷㙤㈱㍣捣敡㐰捣㠵㘲㝦挲戸㐴㍦㘰挹摦㈹㐳㈵㈹挳晥㌹慣扣戹㍦㔲㘷㠶㤴㘶ㄸ㜹戳ㅤㄹ㍦ㅤ㐶敦㌰慢挰搴㉢晣〵㕥㡦㕤搷搲搵搱㘱戰挳昱敦〸攷ㄵ㡣㜶戳扥㌴㘹㜹㙦搷捣戶㑥扤〴㈲㝢愵捤㌲㔶㠱㘵慣戲㜲㜳㑡㜳㤹〹㈸户㘹慢㙢戱搱摤搶扢愴愳慤㔰捦〲戳昵晥㕦昴㔴ㅣㅦ〶〲㑣昵㔱㌳㠹㍦搹挷㑡戹㐱戰㥢㜰㠷㤶搰㌱昸攸捦戵㐲挳㍦昱ㅦ㈶㡡㘱摥㤱改ㄷ晡扦㘱慤づ㍦㌹ㄱ㐹㕦㌶㝤㙢㡦愱㑤㈷㘱㐳㑥㑤㠲㜹㕥攴敡摦㐰㤴ㅢ晣つ㘴慡㔵㥦㔹㐴㠳㈰㄰㥡搱㘵ㄴ昷㌷ち昸㕢攰㐱昶㕦〲搷㈳戴㥣㘸扡㈳捣敢㙡㐱慡㈰㔲㄰㔷戴ㄵ捤敥㝡㌲收攱㉦㥤〷㌲㈳㑣戳㘲挸愱㕣㔳㔷㌷戸㍥愸慤改捡㔶㠳㥤〳攳晥㑢敡改ㄵ昶㍦㌸㈸㍢㜱〰扤ち挹〳搴户搸ㅤ㥤愹戶㠲ㄹ㘳摣ㅦ㥦㠰㐰㥤㕥ぢ㔲昷ㅡ㉡晤戱昱愶㔸㈱ㄱ㑢㠷搰㐰昹户戴㑣晥慡㐷愲㤴捣ㅡ慢㤳㍢㌲搸㤵敤愵㔹㠹㕥昵敡て㜴戵㜹攸攵㘶㌱㘴捤慥捣㉡挳㜱愱愶戶㜶㈰㐲慤昹㌳㘵㉢㥡㠵戱㡥㜹愶㑣〳ㄳ㑣㝤搲〰㔸㑤㤴㠳〵昶ㄷ㔵晦敢㐵摦㥦愹扥〴㔵㈴愵㌰昳㐴㝥㐲㈱㕤晥〵㜲㐸扣㠱戲㐲㠷㥤搶㠶㑦㈳㍡㠳㐰〴㜳㝦戸㐲㜰ㅤ捦〴ㄳ㝥㜸㑣慢搱敡㈱戲戹㜳愸㜸ㅦㅡ㥣㐷㜵晥㈵扢昸㉢戶㌸㐱㌹ㅤ㜶㌰戸晤㜷㔸收ㄴ挹づ㍢㠴㐶散㠲㘰㘲㤱摡つ昰搵㙥っ挵戶㍥㡣㠲ㅦ〵ぢ㠴㈹㄰愱〰昳㤰搸ㄳ戴慤㔰ち㐶搸戳㝥昳愵ㅦ〵㈰扣つっ搵㠴挴愷慥㤶㕤〸て㘷换摢戲攵慦㈱攰㐷㤸㠹㐲ㄶ挲摢㐱㘴戳ㄱ㘶㠰㈵挲摢搳㌰攱昱㈰扣㈳戸晤㈳㕣ぢ㌵㠹昰㑥搲㠸㔵㄰〳挰ち㐰㜸㘷挸攸㈳㈸挸㘴愵〰㠱㕤㈸戰㉢〵敡㈰㈰ㄱ摥つ愵㘰㠴㍤㘷ㄲ扥戴愵〰㠴㐷挱㄰㄰㘶㡥㤲㙡搹㠵昰㘸戶扣㍢㕢㘶慥㤱ㅦ攱攱攰㐹㠴㜵昶㘱昹攱攱摥㜵捣ㄷ㑣㍦㤲㘸㡥愱㤱敤㔰昲愰戹㈷戸晤愳戹〳搴昰㐵㈲て㡤㘰㐳晥㜶〴㔵㉥戳㜹㝢搸㌵㘲㕢摦㡢㠲㑣㘸ち㄰ㄸ㐷㠱昱ㄴ搸ㄹ〲ㄲ捤敦愰搴ㄴ㌸㈳㜸晡慢攷晡㔱〰㤶㝢挳っ戰摣捤搵慥ぢ换㈸摢㡤戱㕤收㈳昹戱摣ぢ㍣慢户挶㈱戲ㅤ㡥挵㥤昲㑦敥晢㕤㔶〹㘶㉥㐹㠸ㄳ戴㍤ㅥ㈵て挴㈹㜰晢㠷戸〹㙡昸攲㕡㌸㡤㈸㠸愳搸㔲〸㤲㘹㐳㥣㠱㡣㥥愵㈰ㄳ愰〲〴㜲ㄴ搸㠷〲捣㠹㤲㄰敦㡢㔲㌰挴㥥㑢〴㥥㔳扡〰㠸㈷挰っ㈰㑥扢摡㜵㐱扣ㅦ摢攵㈱㑣㑣㠴㠰ㅦ攲㐹攰昵搳㕤㈷㐳㐴㘲㌹㠹㐶㕡㔰昲㘰搹〲㙥晦㔸㑥㠱ㅡ扥㌵㝡㉢㡤㈸㉣㤹〸愵愰〲㕦㘱㌹〵摢晡晥ㄴ㥣ㅡ㉣㌰㤵〲搳㈸挰扣㈹㠹攵㜴㤴㠲戱昴㜴㔷捦捤搰〰㉣て㠴ㄹ㘰㌹挳搵慥ぢ换ㄹ㙣㜷㈶摢㘵㡥㤳ㅦ㑢㈶㌶㔹摤㜵ㄶ㐴㌶㝢㜲㍤〴㙡ㄲ摦搹㌴㝣㈸㑡ㅥ㝣て〲户㝦㝣扦〷㌵㝣㙢昴戹㌴愲昰㘵〲㔵〰扥昳㈰愳捦愷攰ㄱ挱〲ぢ㈸戰㤰〲捣户㤲昸ㅥ㡣㔲昰攴敡戹㥣散㑢戳ち㐰昸㔰ㄸ〲挲㜹㔷换㉥㠴て㘳换摦㘳换捣㡤昲㈳捣㠴㈸慢户昲㈴㑢㝥攲愰敥挹戵ㄳ㈲ㄲ捤㈳㘸㠴㜹㔳ㅥ㌴ㄷ㠱摢㍦㥡捣慦挲户㐶㍦㡡㐶戰㈱㝦㑣戲ち㐰搳㠰㡣㥥愷㈰ㄳ戰〲〴ちㄴ㈸㔲㠰㌹㔹ㄲ㑤ㄳ愵攰摥敡㍤㔴戹㔳戱〲戰㕣っ㌳挰㜲㤵慢㕤ㄷ㤶㑢搸㙥ㅢ摢㍤〵〲㝥㉣㑦〵捦挲㤲扤㔵㝥晣㔸㌲愵㑡㘲戹㤴㐶㑥㐷挹㠳㘵〷戸晤㘳㜹〶搴昰㐵㈲ㅢ㡤㘰㐳晥㤸㠸ㄵ〰㔵ㄷ㘴昴㘵ㄴ㘴㤲㔶㠰挰㌱ㄴ攸愶〰昳戶㈴㤶㍤㈸〵㘳改改㤹晤捤愲换㘱〶㔸慥㜱戵敢挲㜲〵摢㕤挹㜶㤹㘳攵挷昲ㄲ昰㉣㉣慢ㅥ昴㤹㜶㈵戱㕣㑤㈳㤷愱攴挱昲㌸㜰晢挷昲愷㔰挳ㄷ㌷㝦㘸㐴㘱挹㘴慤〰愸㑥㠰㡣㝥㈲〵搷〵ぢ㥣㐴㠱㤳㈹戰ㅥ〲ㄲ换㔳㔰ちㅥ攵㥥㔹搴㤷搲ㄵ搰㌳㑦㠵㈱愰挹晣㉤攵㥡ぢ捤搳搸昲改㙣㤹㜹㔸㝥㌴㤹㝣㘵愱㔹㜵㤴摦ちㄱ㠹收ㄹ㌴挲ㅣ㉤て㥡㘷㠲摢㍦㥡捣攵挲户㐶㍦㡢㐶ㄴ㥡㑣攸㔲㉥㠳慦㡥㐹㘷㘳㕢㍦㠷㠲㑣昶ち㄰㌸㤷〲㙢㈸挰晣㉦㠹收㡦㔰ち敥㤹㥥㔱摥摦ㄲ敡㍣㤸〱㤶捣昱㔲敤扡戰㍣㥦敤晥㠴敤㍥〲〱㍦㤶ㅢ挱敢愷㘷㌲㝤㑢㘲㜹〱㡤㍣㡥㤲〷换㡢挰敤ㅦ㑢收㝢攱㕢愳㕦㑣㈳ち㑢㈶㝤㈹㤷挱㔷㔸㕥㠲㙤晤㔲ち㌲㈱㉣㐰攰㌲ち㕣㑥〱收㠸㐹㉣㝦㡡搲收昴㑣㙦㙡㔸㐰捦㕣〷㐳㐰㤳㜹㘰慡㘵ㄷ㥡敢搹昲捦搸昲㙢㄰昰愳昹㍢昰㉣㌴戹㈰㤵㥦㌸愸晢昸昳㝢㠸㐸㌴慦愲㤱㌷㔰昲愰昹㜳㜰晢㐷昳㡦㔰挳户㐶扦㠶㐶戰㈱㝦㙦㠱㉡㤷挹戰㔷㥥搷㐲㐶扦㡥㠲㑣ㄸぢ㄰戸㥥〲扦愰挰摢㄰㤰㘸摥㠰㔲㜰捦昴慣㍣晢㕢㉤摤〴㌳挰㤲㜹㘲慡㕤ㄷ㤶㌷戳摤㕢搸㉥昳扤晣㔸㌲挹慢㥦㔱捥ㄴ㌰㠹攵㙤㌴挲㕣㌰て㤶户㠳摢㍦㤶捣ㄹ挳户㐶扦㠳㐶ㄴ㤶㑣ㅣ㔳㉥㠳慦戰扣ㄳ摢晡㕤ㄴ㘴㔲㔹㠰挰摤ㄴ搸㐰㠱㉦㈰㈰戱扣〷愵攰㥥改ㄹ攵扥昴戲㠰㥥㜹ㅦっ〱㑤收㤲愹㤶㕤㘸摥捦㤶ㅦ㘰换捣〹昳愳挹㐴㌰ぢ捤慡㐷㜳ㅤ㈲ㄲ捤㕦搲〸昳挵㍣㘸晥ち摣晥搱㘴㕥ㄹ晣慢搱ㅦ愶ㄱ㠵收㔰㜰㤵换攰㉢㌴ㅦ挱戶晥㈸〵㠷〵ぢ㙣愴挰㘳ㄴ㘰㉥㥡㐴昳㜱㤴㠲㝢愶攷㘸敥戹ㅤㄸ㠰攵㤳㌰〳㉣户㜱戵敢挲昲搷㙣昷㈹戶换扣㌱㍦㤶㑣ㄶ戳戰慣㝡㌴摦つ㈲ㄲ换㘷㘸㠴㌹㘵ㅥ㉣㥦〵户㝦㉣㐷㐳㑤㘲昹ㅣ㡤㈸㉣㤹㠰ㄶ㠰攵㙦㈱愳㍦㑦挱㠶㘰㠱ㄷ㈸昰㈲〵挶㐰㐰㘲昹ㄲ㑡挱㔸㝡㡥收晤㘱昹ち捣〰换㐶㔷扢㉥㉣㕦㘵扢慦戱㕤收㤶昹戱㘴㐲㔹㍦㔸愶㈰㈲戱晣ㅤ㡤㌰敦捣㠳攵ㅢ攰昶㡦㘵ㄶ㙡ㄲ换㍦搰㠸挲㌲〷㙥〰㤶㝦㠴㡣晥㈶〵昷〹ㄶ㜸㡢〲㝦愲〰㜳摡㈴㤶㙦愳ㄴ㍣捡㍤㔸晡㔲搹〲㝡收㍢㌰〴㌴㈷扡㕡㜶愱昹㉥㕢晥ぢ㕢㘶晥㤹ㅦ㑤㈶㥤㐹㌴戵昷㈰戲搹㘷㤸〷㐲㑤㈲晣㍥つ㌳㕦捤㠳昰摦挰敤ㅦ攱㔹㔰㤳〸㝦㐰㈳ち㘱㈶户〵㈰晣㈱㘴昴㡦㈸㌸㈷㔸攰敦ㄴ搸㐴〱收挲㐹㠴㍦㐶㈹ㄸ㘱捦挸昷愵挰〵㈰晣㈹っ〱攱〵慥㤶㕤〸㝦挶㤶晦挱㤶㤹户收㐷㤸挹㙡㔶㝦慤扡昶㌴㈰㈲搱晣㈷㡤攴㔱昲愰昹〵戸晤愳㔹㠴㥡㐴昳㑢ㅡ㔱㘸㥡攰〶愰昹ㄵ㘴昴慦㈹挸攴戸〰㠱㝦㔳攰ㅢち㌰㕦㑥愲昹㉤㑡挱㘳摦㜳㔴昲愴㥦〴㘰㈹敦㌸㠵挴㔲㔷扢㉥㉣㜱户愱㐶ㅦ〰㈲㤸摢收挷㤲〹㙤ㄶ㤶㔵㡦㐹㑣㜷㤳㔸搶搱挸㉡㤴㍣㔸づ〲户㝦㉣㡦㠵㥡挴戲㥥㐶ㄴ㤶㑣㤲ぢ㠰㡡て扡搵㐳ㄴ㘴〲㕤㠰挰㘰ちっ愱〰㜳敡㈴㤶㐳㔱ち挶搲搳㌳晢㕢挷㠷㘱〶晤昲ㄴ㔷扢㤲㘳摤㔹㡡㘰㕢摦ち㐴㌰晦捤㡦㈵㤳摥晡挱昲㕣㠸㐸㉣户愱㤱㌵㈸㜹戰摣ㄶ摣晥戱晣㌱搴㈴㤶摢搱㠸挲㤲㠹㜴〱㔰㙤てㄹ㝤〷ち㌲挹㉥㐰㘰㐷ち散㐴〱收摤㐹㉣㜷㐶㘹㌳㐶戹㉦摤㉥愰㘷敥〲㐳㐰㤳戹㜵慡㘵挹戱搰摣ㄵ摢晡㙥㈰㠲㌹㜲㝥㌴慦〴捦㐲㜳㍢っㄳ昹㠹㠳扡搷昱㑣㥢㤳㘸㡥愲㤱慢㔱昲愰戹㍢戸晤愳挹㍣㍢㠹㘶〳㡤愰〵昹㘳戲㥤㜲㤹捤摢敢昸㌱㤰搱昷愰㈰ㄳ昱〲〴昶愴挰㔸ち㌰㌷㑦愲搹㠸㔲㌰㥡㥥㔱敥㑢挹ぢ㐰㜳ㅣっ〱㑤收摦愹㤶㈵挷㐲㜳㍣戶昵敦㠰〸收搱昹搱摣〰㥥㠵㘶搵戳愲㝢㈰㈲搱摣㥢㐶敥㐵挹㠳㘶っ摣晥搱㘴㉥㥥㐴㌳㑥㈳ち㑤㈶攳㈹㤷挹戴搱㑣㐰㐶㑦㔲㤰㠹㝡〱〲㈹ち愴㈹挰摣㍤㠹㘶〶愵攰㜱敥㌹㉢敡㙦捥捣挱っ戰㘴㝥㥥㙡㔷㜲㉣㉣昷挱戶扥㉦㠸㘰㥥㥤ㅦ㑢㈶搷㔹㔸㔶㍤晥㍣〷ㄱ㠹攵〴ㅡ㘱づ㥥〷换㠹攰昶㡦㈵㜳昵㈴㤶捤㌴愲戰㘴挲㥥㜲搹搵㌳㈷㐱㐶㥦㑣㐱㈶昳〵〸戴㔰愰㤵〲捣敦㤳㔸㑥㐱㈹ㄸ㑢㑦捦散㙦敤㌹ㄵ㘶㠰攵敢慥㜶㈵挷挲㜲ㅡ戶昵改㈰㠲戹㜸㝥㉣摦〱捦挲戲敡㍡㥥改㜹ㄲ换〳㘹㠴㜹㝡ㅥ㉣㘷㠲摢㍦㤶捣攷㤳㔸捥愲ㄱ㠵㈵㤳晡ㄴ㔴㜵摣〹换攵搹㤰搱攷㔰㤰〹㝦〱〲〷㔱㘰㉥〵㤸〳㈸戱㥣㠷㔲㌰㤶㥥戵㘷㝦㔷㌸ㄷ挰っ戰㘴㥥㥦㙡㔷㜲㉣挷ㄶ㘲㕢㍦ㄸ㐴㝣〹〱戹㍦㠷戰㘴敦㑦ㅤ昳㍥晣改っㄵ愹㈶搲㕥㠹㐹㈷昳㝡㔷户㈳搱㠷㥢㑣㙦戰戶㤸愸ㄱ㤲㍣㈴㕤㜴㜵攳搶敥㐰晦㘳㠷ㅣ摤㘷搱昰攰攱扥㐷㍡㐹㌵搶㌰愷愵敥摡慦㉡ㅦ㕢攴攸搳昱昲昳㕤愸挳㡦㜶ㄸ㕣ㅣ㍥戳慤搰摤搵搳㔵敡ㅤ㌹て㈹㙣㈳昹㠸慣ㄲ㈷搲扡㥦挳㘲㘰㥢摣戱㠱㥤㝣愰昹ち㍥㌲㈶戴戴戳㙢㘵愷昴愶慥㠷㑦ち㤳㜸つㅡ挴㘶㐲㙣㠷㥦摤〱㕥㠴昹㉦㔴搶て〷ㅤ㍡㈰挲〴ㄲづ㉤敤〸㤴挷戴㑣㙥㤹扢㈸㥢㌵㑡㤹㔸㉡㥦㐸㤵搲㐹㈳㠶㙦㌴㥢捥挵ぢ挵㜸搶㠸㈷㜲㈵敤㐸㐷㌴㕡㡣ㄷ㜲愹㘴愶㤸㈸㥡挹㘲㍣㘹愴㡡㘶㉣㤶㑤ㅡ搹㜸搶捣㈴ㄳ摡㈲㐷㌴㤵捣㤶㑡㐶づ㡦攸㑤ㄷ㤲戹㝣搴㐸㘷愳㐶㈶㤳㉢ㄵ捣㤴㤱㡥挷㈳㜴㠳㥥攸㐷㐱㐷㌷㐸昲㈰ㄱ愱昸〵戲㡡㈴㈶昹戵㡡敦㤵慦慢〳㝦㜳ㄳ㑥㘰〷㑢㘶㔱㄰㐵㘱づㅣ㌴㐸㡣昱㍤㍤慢㈲㔱挵㜹晣㤰愶㌱㑦愵敥㈲〴㘸昳㤴扣昱愷戲摣搹愳戹㍦㑢㐱㐲ㄱ捤摥㈱慤ㅤ挵慤㕡㈶㉦昲㍥挸㕥敢〰㝢〸搸㌲ㄷ〷㑦挸敦搱㍡挱ㄹ〶㡥㉢㉤㉦㌲㐸挱搲㠵㑡㝤㌴〱ㅤ挵扤搴挱㤷扤愲ㅢ㝣㙥挸摦㘰㜰㌹㤲挴戹搸ㄱ昶㕦㔴搴㘸扤㄰愹摡㈹挵搹㄰㘳挷昴㜶慣㈱戰〴㌵㍣〶ㄷㄴㅤ㙢愸敤㠷戶ㄲ㘵慢㘳攵㡤㑣捣㈸愶㡢㠹㜴挹㐸愶攲昱㥣ㄱ㉤ㄵ㡢㐶㈱㤱㉤攵㔲㘶㈶慡慤㜲㐴ぢ㤹㐴っ捦戴㉤愵㔲戹㝣搲㉣挴㡣㘸挶挸㘵㑡搹㐲㌲ㄶ㑢㘶戳㔹㙤戵㈳㙡攴㑢戱戸㤱㉦㈴攲㜹昴搵㘸㈱ㄷ换愷ㄲ㠶㔹㑣㘷ち愵㘸㍡㤹㠸っ戳㍤搱㡦㠵㡥㝥ㅣ挹昱㈰㤱戰攲㥦㐰搶㠹㈴㈷㤱ㅦ㔱㝣㈹㉡㤵㈸㉦戶〱㥦㥤㑢㥣㠰㥤㘷攰戱㡤扦昳愷摥改㈰愱挸㜰愵挸〰敡っ㤷捥〸㐵戶㔵晣㌳挹㙡愴搶㔸㄰戱㍤㡤戱㜴づ昸㑥㐸㜶〴㔷㠶愴〷㑤㌸㈱㔹〳㤱敡㈱㌹〶愲㤵㈱搹〹㤶愰㔶愳晦ㄸㄴ㈱搹搹昶㐳㍢て㘵㉢㈴㐶㈱ㅤ㌳㜳㘶摥㌰㘲㤹㈴㥥㔰㥡捤㘷ぢ愵㝣㈱㤶㑢愵ち戱㜸㈶愹㥤敦㠸挶㡡改㠴㤹挱㈴㤰㌰㘳挹愴㘹攴㑡挵㜴㉥㤷㌴㌹攴㈱㥥搳㝥攲㠸㤶㔲㠵㕣挶捣收昰㍣㌲㠸㐶昳戹㑣㈲㤱㑡挶㌱㌵ㄴ捤㝣㉥㔶㡡㡣戰㍤搱搷㐲㐷扦㠰攴㐲㤰挸㉥㡡㝦ㄱ㔹ㄷ㤳㕣㐲晥慥㡡㉦㐵愵ㄲ攵挵㈸昰㘵㐸ち敥㤰㕣㐱扤㜵㈰愱挸㘸愵攸ぢ挹敥㡡㝦ㄵ㘵愳〴㘹㙦㠶㘴っ昸㌲㈴搷搰㍣㌹晣敤〹慥っ挹愱慥㤰攸ㅣ㈵㥣愵挵挱㠱攸㡦㠵ㄲ㈵昴㕦㠰〲晤㐶扢㐹敤〶㤴㉤昴㌳搱ㄸ挶㐴㍣ㅦ捦ㄶ㡢挹㠲㘱ㄸ愹㍣㘶捤㐲搶㘴戱㤰捥㘸㌷㍡愲戹戴ㄹ㌵㡣㤲㤹㑥ㄸ㤹㘴㌱ㅦ㌳㠰㝤捣㌰搳挵㍣㥥攷㕡捣㤸摡㑤㡥㘸㉡㤹㐸愵㡢㘶㉥㥢㑥㘷㤲改㝣搶㠸收㑣㤴㌲昱㔲㍥㤷㑢㘷昲ㄱ㘶摥攰㕢愳摦っㅤ晤ㄶ㤲㕢㐱㈲攳ㄴ摦㌷㈰挶㉢扥ㄴ㤵㑡㤴ㄷ㝢㠳㉦搱㥦敥㐶㝦〳敤摤〳ㄲ㡡㐴㤵愲て晤㤸攲㍦㐰搹っ㕤攱〳㤳㐴〲㝣㠹晥㐳㌴㑦づ㝦㈹㜰㈵晡ㄳ㕤攸㙢て㐳愴晡㠰㤸㄰ㄸ㤲㌴㉣㐱つㄷ㠱㐱ㄱ㤲㡣摤㥥戶ㄱ㘵㝢㡥㑡㘶㜳戹〴㈶㈵ㅣ晥㤲愹㘴㉣㕦㌲㑡愹㙣摣捣ㄵ搱㜷㑢戹㘲㐴收搴搰挶㘳搰㠹攴㤴挷㡦戳戴㡦㉡戱㑥㑣㐰㐹挲㤳戱攱〱ㄳ㑦㌹〵搵㥦〲〹㐵昶㠳〰扥㌵扡て㥥㠹㡡晦㉣㘵昷愳挴〴㄰㌱〹㝣〹捦昳攰㍢昰戴㠰㉢攱昹㡥ぢ㥥㜲攷ㅣㄷ㠸〴搳㕥㘰愴㐶㝦ㄹㄴ㐸㑣戱㥢搴㕥㐱搹㐲㈲㤷㉣㤵㌲搹㝣㉡㡡㜹㌴㤹〴ㄲ㐵㈳㥤㠹㥢愵㔸㉡ㄷ挵㔰㑥㙢慦㍡愲搱㜸㈶㤱㌴攳㠹㔲づ㔳㐶㈲㠵攵㠲㤱挰ㅣ㥣㑣愵ㄳ㐹愳㤸㉦㘸慦㌹愲㤹㑣㌶㡢㤹㌹㕦㡣㤹改㘴愹㄰捤ㄶ㡡㤸㑦ㄲ㠹戴㤱㡡㤶攲愹㙣㘴㝦摢ㄳ晤㜵攸攸扦㈳昹㍤㐸㘴慡攲晢㍡攷㌴挵愷㤴㈵㑦㑤㜱㈰昸ㄲ晤㕤㙣昴㔱慥搱晦㑣愱㜷㐰㐲㤱ㄹ㑡搱㠷晥㑣挵㝦㥦戲㔳愸搵㑡昴㘷㠳㉦搱晦〰㝣〷晤㠳挰㤵攸㙦攳㐲㕦晢〸㈲搵㍢攷㔶㠱㈱㤹ぢ㑢㔰挳㘵㐸㔰㠴㘴㥥敤㠷昶㌱捡㜶㐸㑣戳㠰ㄷち㐵攳㤸愰㤳搹㐴捥㠸ㄷ搳㠵㈸㐶㝦㌴㥦〷㠶㌹敤ㄳ㐷㌴㔳㠸㈱ち㐶㈶ㄵ㉤㈶㤲挹㐴㌲㕢捣ㅡ挹㑣摡挸㐶㔳挵㘸挲㑣㙡㥦㤶㐵愳挵ㄴ㘶收㥣㤹挶捡つ㕢搹㤸㤱㑢收ぢ㌹㌴ㄵ挷㡣ㄴ㡤捣户㍤搱㍦㠳㡥晥て㤲捦㐱㈲ぢㄴ晦㥦㘴晤㡢攴ぢ昲ㄷ㉡扥㔷㕥ㅣち扥っ挹〰㜷㐸扥愱摥户㈰愱挸㘱㑡搱ㄷ㤲敦㈹晥〰㥣戹挸ㄷ㘰挸㔷㘱㠸㈳挰㤷㈱搱挰㜷㐲戲〸㕣ㄹ㤲㉦扥㉣ㅦ㐰昵挳搰㠲㥣慤晦〹㙥攵戱昲㈸㈸㔱㐲て挱ㄴ搰㌷散㈶戵挱㈸㕢攸㘳㥤㡡㙥㕥㑡㤴㤲改㘲戲㔸挴挲愴ㄴ㉤ㄸ㤹㕣㠲㙦㜹㡡㈷㤲摡㤰戲㘸㍥㕢㑡㘰挹㥣㉥㤹㈵ㅣ晦㑣挳㐸挷搲㤹㜴㈱ㄷ㡦㐵㌳愹㔲㔴ㅢ敡㠸㘶㔲昱㈲㜰挶㤲扢㤸㑤挶㡢〵㈳㤷挳㠳㠶搳愹㝣㈹㤳㡢ㄶつ㈳㤲户㍤搱㠷㐱㐷て㤳㐴㐰㈲〵挵摦㡡慣慤㐹攴扡㤸㤹㍤昸㈲㈱㔸㠹㑡㈵戱ㄸ㑣㠹晥晢〰挰㔹扥散㐰愱ㅤ㐱㐲㤱㈵㑡搱㠷㝥㥢攲敦㐲搹㜹㌴㍤ㄷ㐴㉣〵㕦愲㍦ㄲ㝣〷晤づ㜰㈵晡㝦㜴愳捦〱㈱搱㝦㈳㄰晤㑥㈸㐹昴ㅢ㘰ち攸㜷搹㑤㙡㘳㔰戶搰㉦㘴ち戹㈲愶ㄸㅥㄷ昱搴昹㤴㘱㈴㑤㉣昷㘲搱㜴㈶㕡㠸挷ち摡ㅥ㡥㘸挶挴㘲㌲㔵㉡昰㠵〸挹㙣㉡㤳㡦愶昳㈹扣挵㈵㥦㐲挸捣㜸㐹摢搳ㄱ㑤㘰㌵㠳㘵㘸㍥ㄹ㉦ㄴ㤲挵㑣㌱ㅦ㑦挴ぢ㐶搶㑣愴㔲㈶晡扥ㄱ㔹㘶㝢愲㡦㠵㡥摥㐸戲ㄷ㐸攴ㄸ挵昷昵晤㙥挵愷㔴㔹㐹㉣〷㕦愲晦慣ㅢ晤㌸㠵ㄲ㈰愱挸ち愵攸㐳㝦愵攲㘷㈸换㈷㐷挹搷㥡㠸搵攰㑢昴昷〱摦㐱晦㌸㜰㈵晡ㅢ摤攸㍢㉢㤵㐷〲搱㍦ㅥ㑡ㄲ晤晤㘰ち攸㥦㘰㌷愹㑤㐴搹㐲㍦㘳收㜱㥥ㄶ㉤ㄵ㌰愹愰晢攷戰㤲㠸挷攳攸愱愹㡣㔹㉡愴搳㕡戳㈳㥡㉢愶㔳戱㌸㕦㌹㔱㉣㈵㔱㥢㉦愶攳㌸愵㡣ㅡ㠵㕣慥㤸㌱昲摡㈴㐷搴㠸㘳昶㑡攷昲㤸㜶搲㐴ㅦ㉦㑣㐳㑣ㄳ〶挶㔵㍣㠳愵㘹攴㐴摢ㄳ㝤㌲㜴昴ㄶ㤲㔶㤰挸㐹㡡敦㍢ㄸ㥣慣昸㔲㔴㉡㔱㕥㥣ち扥㐴晦㑥㌷晡㌳㘸㙦㈶㐸㈸挲っ㈰㝣㉢づ挵愷㉢晥㐱㤴㌵㈸㜱ㄴ㠸㌸〳㝣㠹晥㝣㥡㈷㠷扦㌳挱㤵攸摦攰㐶摦㤹㜹慥て㐴㥦搹㍥ㄲ晤㐳㘰ち攸㥦㙤㌷愹ㅤ㡡戲㠵㝥㌱㤵㈸ㄹ㠹㕣㌴㤱㐱㥦㡥㘵㜲戹㡣㠱ㄳ㈷㌳㥢㠸攷㜰㐶㔴㑡㙡㠷㌹愲㔱㍣㥥㍣㕢捣攴㜳㔹㥣扣㤷㘲㈵㈳㡥㜵㝡㈹㠶㤵㘳㌶㥥㌶攳㐹敤㝢㡥㘸㈲㡤挵㑤慥㤴㡤挷挱挷挰㠰慤㘲㈹㡥〳㜷㈱㡦攱㤳㐹㐵捥戱㍤搱て㠷㡥㝥〴挹㤱㈰㤱㜳ㄵ摦㜷㐶扥㐶昱㈹㔵㔶ㄲ攷㠱㉦搱扦捣㡤㝥㠹㐲㡢㐱㐲㤱昳㤵愲慦敦晦㐴昱㤷㔲㤶捦戸㤲敦慥ㄱㄷ㠰㉦搱攷㝢〴ㅤ昴㉦〲㔷愲㝦㥥ㅢ㝤愷敦晦㈸㄰㝤收〷㐹昴扢㘱ち攸㕦㘲㌷愹昵愰㙣愱ㅦ㡦㈵〱㐷㈲㠳㑢ㄷ挹㘴㍥㤷挲摡㈵㘱攴㡣㐲ㅣ搷㉦㘲挹愲愱昵㍡愲㔱㌳ㄹ捦愶戱㐸㌲㜲㘶ㄲ〳〳愳愴ㄸ㑤㘳ㄸ愴㤳改㔴愶㔸搲㤶㍢愲㌱㈳㡦㤹㉢㥦㐸收㜱改㈴㤶㌳㜳〹㈳㘱㈶戰㥣㑦ㄹ搹㡣㘱收㈳㤷摡㥥攸㉢愰愳慦㈴㔹〵ㄲ戹㑣昱㝤㝤晦㜲挵㜷㐴愵愶㔸〷扥㐴晦ㄴ㌷晡㈷搳摥㈹㈰愱挸㝡愵攸㐳晦㘷㡡㝦㍡㘵扢㠸㍥晦㘸㔰㕣〵扥㐴晦㠷攰㍢攸晦ㅣ㕣㠹晥㑡㌷晡㕣愵换㜹㝦㜹㈰晡搷㐰㐹愲㝦づ㑣〱晤㙢㙤搳摡戹㈸㕢攸㘷戳㠹㝣摡㑣㐷攳昱㈸㍡㘹捥挸收㤳㐶㈹㙤〲扣㔸㈹㠶㈸㐴慥㔳敥慣㠱㑥攴㝡㔵㤲ぢ㜲㤹㘵㐴挷㔹㈷㙥㐲㥤㐴愲换㐶㐲㌶㝤㍥慡昴㥦㠰㠴㈲㌷㐳〰摦㡡㔹攰ㄶ挵扦㠸戲㝣㉡㤶扥ㅣ㐴摣〶扥㐴攲㔲㥡㈷㠷扦摢挱㤵㐸㤸㙥㈴㥣㔹愰㄰㠸挴ㅤ㔰㤲敥㕣〱㔳㐰攲㑥扢㐹㙤ㅤ捡ㄶㄲ㘹㥣ㅣ挶搹戳㌲攸㌵扣挶㠶ㄷ晡㘰㥡捣攱㌴㉦㠷㙥㤸搴搶㍢愲㠹ㅣ㈶搴㜸㈲㥦㉦㘱㔱㤱㡤ㄵ昲愵㜸㉥㠳昳挱ㄴ摥㈲㤶挰㈹扣昶㌳㐷ㄴ㉢ㄵ㈳㥦㈸攴ㄲ戸ㄶ〷慢改㝣㉣㥢挲㈲㌱㠵摥㡤㐵㑥㈱ㄶ戹换昶㐴扦ㄲ㍡晡㔵㈴㔷㠳㐴敥㔶㝣摦㉣挰㙣㈴㝣㙤㔱愹㐴㜹㜱ㅦ㤸ㄲ晤〵㌶晡㔲攸㐶摡扢〹㈴ㄴ戹㕦㈹晡晡攱〳㡡㝦ㅢ㘵昹慣㉤昹ㅡ㈳昱㑢昰㈵晡㜷搰扣㐲晦㔷攰㑡昴て㜴愳敦慣㍦愶〷愲晦㌰㤴㈴晡ㅢ㘰ち攸㍦㘲㌷愹摤㠳戲㠵㝥愲㤴捦㘶ㄲ㐶㈱㘵挶㡡㔸搲㘵㜳搱㐲愱㘴攰慤㑢挵㕣戴㠴㔵㠴㜶慦㈳㥡㉢愵㜱㈶ㄳ挵昹㔳ㄱ㤷㍡戳㠹㙣摥㈸㘶愳㜹㑣㈲戹㝣㌱㕡㌰戵晢ㅣ搱㜸づ慢ㅡ㕣慣捡愰㐷攳㤴㍦㥡挵㜲㍤ㅤ㉤㐶㘳㤹㜴㌶ㅥ㑢挵㈳㑣㔷挲ㄷ㙦っ㠱㡥晥〰挹㠳㈰㤱㡤㡡敦㕢㝦㍣愶昸㤴㉡㉢㠹㈷挱㤷攸敦敢㐶晦㌱ち㍤づㄲ㡡㌰〷〹摦㡡扥晦㤴攲㍦㐵搹搳㈸㜱㉡戱㝥〶㝣㠹晥㙦挰㜷搰㝦ㄶ㕣㠹㝥捣㡤扥㌳〷敦ㅤ㠸晥㜳㔰㤲攸㍦て㔳㐰晦户㈸攳㕢愳扤㠰戲㠵扥㤹㈹攱昲㥦㤹㡥㤷㔲㌹愰ㅦ㐳搷㉦㘶〰㜲ㄲㄳ㙣愱㤴捤㘸㉦㍡愲㜱搳㑣ㄴ㌲改㜴㍡ㄱ㐷摦捦愲攳㘳ち挶㔱㄰㤷戰㌱㝣愲㌹敤㈵㐷㌴㥦㠹㘳昹㤸㈸㤶ㄲ愹㔸㌲㥥㡥㘱〶捥㈵㌳㜹ㅣ㘳搳戸〰㤹㉣㐴㥥户㍤搱㕦㠶㡥晥ち挹慢㈰㤱ㄷㄴ摦㌷〷扦愸昸㔲㔴㉡㔱㕥扣〲扥㐴㝦㤴ㅢ晤㌷㘹敦㉤㤰㔰㠴㔹㑢昸㔶愰晦㥡攲扦㐳㔹㍥ㄵ㑣㍦㡢攸晦づ㝣㠹晥㝢㌴㑦づ㝦㙦㠰㉢搱摦㍥㄰晤㙤〳搱晦〳㤴㈴晡ㅦ挰ㄴ搰晦愳摤愴昶㈱捡㜶摦挷㜲㉦ㄱ㡦ㄹ㜱扣挲㈸㤹㡤愳昳攳㘴〵攷昵㤹㔴愱㤰㡦ㄶ㡢摡㐷㡥㈸㑡戹ㄴㄶ㉢ㄹ㥣搴㘰愲捥昳挴ㄴ㙢㡦㝣扣㤰捦㐷㜳戹扣昶㜷㐷㌴㠹戵ぢ昰㡥㘶ㄲ㔱㕣㈶㈸㌱㔶挹慣㠱㙢㠹㜸㜳㙥ㄴ㑢㤱挸㥢戶㈷晡㈶攸攸ㅦ㤳㝣〲ㄲ㜹㑢昱㝤攸晦㐹昱愵愸㔴愲扣㜸〷㝣㠹晥㈰㌷晡㕦搲摥㔷㈰愱挸扢㑡搱㌷昳晣㐵昱扦愵散昹㐴㥦㑦㉥ㄳ敦㠳㉦搱慦搵慣つ㠹晥摦挰㤵攸晦晢ぢ搷㜹愷㌳昳㝣〵㙥攵㜹攷〷㔰㤲攸㙢㌰〵昴㍦戴㥢搴〶愱㙣愱ㅦ㡤㥡戸ㄲ㕥㑣愷戳㈵㜴攸㡣㤱㉤愴昲㠵㌸慥捤ㄸ愵㔸愱ㄴ㑦㙢昵㡥㘸㌲ㅡ㑤㘶愳愵㍣慥㔹㤹挹㘸〹㕤㌹㠷㤵㑢捣㐴攰㑡戸㈲㤰搴昸㌶㘵换㉡捥㌲捤㉣㔶㠰搹㕣扥㤰㑣㈰㌴㈶㈲ㅣ㌵㌰㜸っ扣搶㉢㔱㡣㝣㘴㝢愲㠷愰愳て㈶ㄹ〲ㄲ昹扢攲晢㘶㥥㑤㡡㉦㐵愵ㄲ攵挵愷攰㑢昴㍦〴〰捥㜹攷㜰摡摢ㄶ㈴ㄴ昹㑣㈹晡搰晦㠷攲敦㐸搹㑢㠸㍥㥦㠶㈶晥〹扥㐴㝦〴捤㤳挳摦ㄷ攰㑡昴摦㜶愳敦ㅣ㜵摦ち㐴晦㑢㈸㐹昴㐷挲ㄴ搰晦捡㙥㔲ㅢ㠵戲㍤昳挴昳戸ㄶ㡥㤳挱㌸搶㠱戱㔴㌶㕢挲〵㜳㈳㠷㡥㡡㤷㤷㐶戳㜹㙤戴㈳ㅡ挵㘰挰㠲搰挴晢㑢ぢ戸ㄵ㤶挸㈱㙥㈶ㄶ㉣㔸晦ㄹ㤸㠲㑣㙤㜷㐷ㄴ〷摢㘲〱ㄷ搱㘰㍡㡤㤸攲㕡㙤㉣㠳换㘰改ㄴ㠲㠵㜳搵㑣攴㙢摢ㄳ扤〱㍡晡ㄸ㤲㍤㐰㈲晦㔶㝣摦㔱昷ㅢ挵昷捡ぢ㈶㑣㐹昴㕦㜰愳摦㐴㝢㝢㠳㠴㈲戵㄰㠰㙥挵捣㌳㐰昱ㄳ㤴㕤㑦㠹㜵挴戹づ㝣㠹㝥ㅡ㝣〷晤㐱攰㑡昴㥦㜴愳敦昴晤挷〳搱㘷㝥ㄴ扥昸㌳㐴㤸〲晡㍡ち㜴㐵摢ㄷ㘵ぢ㝤〳㌳㑥っ㜷ㄸ㡡㈶㜰㑡挵戳㜹摣攷㠹〱捡㐲㈶㡢换㔸㠹㠴昶㕤㐷ㄴ㠷捣㝣㉡ㄳ㡤㐷㔳搰㐹㤸愹㝣㌶㡤㘳戶挹戹㈷㠵愵㑦㔴㥢攰㠸收㜱㘵捣挰㤵㜱㕣㑢㠸㈶つ慥扣㜱摡㤴㡥攲昰㥢挷戱摡挸㐷㤸㤰㈵㐱搹て㍡晡㐴㤲㘶㤰挸㘰挵昷昵晤㈱㡡㉦攵㈹㉡㤵㐴ㄸ㝣㠹晥㍤㙥昴愷戱㝥㍡㐸㈸ㄲ㔱㡡扥扥扦㤵攲捦愴㉣㥦戴㈶摦ㄶ㈷戶〱㕦愲㍦〷㝣〷晤㙤挱㤵攸摦ㄲ㠸晥㑤㠱攸㙦〷㈵㝣昱㤷㜷㌰〵昴户㐷㐱愲扦〰㘵ㅢ晤〴㉥㉦挶攳㈹ㅣ㌷戳㐹㑣㉡㐶㉥㥥挵挹㈱慥〷㈳ㄲ㠵㑣㕥㕢攸㠸㐶㜱㥤㉢㤷〳㤰ㄹ摥晥挵㝡㌲挶换收昹㘲㉥ㄳ挳㤵挴㑣㐲㍢搸ㄱ挵愴㤵挶㙢㉡㔳〰㍥㤱挴摣㠶㝢㑦㔸㑢㠱〳改㔸㈹㕥㡡散㘰㝢愲ㅦ〲ㅤ晤㔰㤲挳㐰㈲㍢㉡扥て晤㥤ㄴ㥦㔲㘵㈵戱ぢ昸ㄲ晤㜵㙥昴昳ㄴ㉡㠰㠴㈲扢㉡㐵ㅦ晡扢㈹晥㘲捡昲昹㙤昲㐵㜸㐲收㕥戱㜴㌴昸づ晡扢㐳㕡愲㝦㠱ㅢ晤㌵攰捡㌳㥦㥦〴愲摦㠰㙡㑡攸㥤㌰〵昴挷愰㈰搱敦㐲搹㥥愱㌱攱㈷㡢戸て㤷攴㕡愴㤸换攲扣㌳换㌵㄰敥挸愷㘲〵㐳㕢收㠸㘲〹㠹攳㜲ㄱ搷ㄷ㡢改㈴㈲㤶㡦攵昳㌹㠴〱ㄷㄲ㡢㌹慣㈴戵㘳ㅣ搱っ㉥ㅡ㘳㈱㕢挸攲搸㥣捣㈷ㄲ㐶ㄶ昷㌵㤲改〲㙥昸㐷捤㙣㈱ㄷ㘱捡㤷散晢摤搰搱㝢㐸㝡㐱㈲㝢㉡晥㐵搸㜰摤㥢㘳〶㤸㤴愷㤴敥㈸㠹㜱攰㑢昴㑦㜷愳㝦㍣㠵㑥〰〹㐵挶㉢㐵ㅦ晡摦㔱晣㔳㈸㝢㈷㐱扡〳㐴散つ扥散晢愷㠱敦愰ㅦ〳㔷愲㝦㥣ㅢ㝤攷扣㜳㜵㈰晡㜱㈸攱㕢愳晦㄰愶㠰㝥挲㌶慤㥤㠹戲㠵㝥㍣㙦挶㌳挵㐲㈱㥢挵㡢㔵搳㌸㤵攷〹㝢㍡㤹㑦攳㍡㡣㔹㉡㘵㈳㐹㕢㐷㍦ぢ㍡㤱㤴㉡挹昳捥戴㉡戱㑥攴㔰㤲㐸昴搸㐸愰㡣㔳㔲㔴改㍦〲〹㐵昶〱㐳㐲攸㐳㠲㘹㔹㤲晦ㄳ捡昲㜹㙦㍡㥦㈰㈷㈶㠰㉦㤱戸㤰收挹攱㙦㈲戸ㄲ㠹㌶㌷ㄲ捥ㄱ㜰㜱㈰ㄲ捤㔰挲ㄷ㝦晦〴㔳㐰㠲戹㔵㙣㔲扢っ㘵ぢ〹㕣㜶挲敡㍢㤶㑢攳㙡㉢慥㍥㈵昳㜸㤳㍣摥㠲㔷㐸攱捡ㄳ㙥攸㈷戴换ㅤ㔱慣挹㑤摣捡㌱っ㥣慢㈷㌳㤸ㄱ愲〹㑣ㄶ㤸ㄳ㤰㑦ㄲ㉤收㜳摡㑦ㅤ搱㝣㈲㙤ㄶ㜱挷愸㄰挳敤攴㐲慣㠴㌵扤㠹㌷㠵㘷㑡攸㤱攸扤挹挸㘴摢ㄳ晤ち攸攸敢㐸搶㠳㐴㕡ㄴ摦㜷〴㙣㔵㝣㈹㉡㤵㈸㉦愶㠲㉦搱㍦搴㐶㕦㈲㝡ㅤ敤㕤てㄲ㡡㌰㙢㉢〸㝤㈶㜲㐹晥㑤㤴㝤㠴㈰㍤㑣㥣て〴㕦愲㝦㉢捤㤳挳摦㑣㜰㈵晡戳摤攸㍢㘷㍥㌳〳搱㥦〵㈵㝣搱挱㘱ち攸捦㐶㠱㑤㙡㜷愲㙣愱捦晣ㄸㄳ搷慥搳㔸㙡攳散㍣捤昵ㅡ慥挵〲愶㝣㌱㠵晢〹摡㕤㡥㘸ち㤷挴㠱戶㔹挸㐶㜳㐹摣挶捦ㄹ㐸戳挹㐴愳㌸捤挹㈶ぢ愹㠴㜶户㈳㡡㔳㥥㍣敥㐹攰㍦摥挲㉦收戳㘶扣㔸挲晣㠲改〳㔷㕢ㄲ搹挸ㅣ摢ㄳ㝤〳㜴昴㝢㐸敥〵㠹ㅣ愴昸昷㤱㜵㍦挹㐹㘰㐵收㉡扥ㄴ㤵㑡㤴ㄷぢ挰㤷攸㑦㜴愳晦㌰昵ㅥ〱〹㐵ㄶ㉡㐵㕦摦㍦㔸昱ㅦ愷散慦〹ㄲ㥦㜴ㄷ㌹〴㝣㝣挱〲㝦攸㠰扡挳㔱搸搷㤷戶ㄳ晣挴慡㜱晥昷〵㑥挱晢晦㔶㈳昹愵㘶〰ㅥ搶㘳㍤攲㘶㘰敤㍥晦㤹㉤㈶〶昱昹㔶晣搵愵戰慦晦〳㍢散㑦攵㔴㌱㕡摣つ㍦晤㘹散㜰摤㔱搸摤㘸㤰㡢㔶戲搰㍣㍣愵挸挴ㄳ搷㌲㑤㔳㔶ㄵ捣昶ㄶ戳扤ㅤ㤹㐲㔰慣搹戶㘳㝡て㌶捤敥㥥昹㕤㤳昰㌲戵挵昲摤㕤㕢愹㘴愲㜱敡㌵㜶㘳捡㥣㐹昹ㅥ㍣ㅢ慤搷㔴㙡戳扢ㅤ㍤扣ㄶづ㘹㘷愸ㄸ挷㤷摥㙤㕢㉥戹ㅥㄱ戴㜳㤹㍢扤戳〷㙦敡㌲㡢捡㘲て㥥㠶㌳戰㜶㠰〸㝣㙡㔷㙢㔷〷摥改搵挴㘷〲搱ㅡ㕥搱㌸扤㐸〰㜶づ㜸㐰搲攴戶㕥昹㜸戱ㄱ愸ㄷ晡ㄱ〰㐷晢つ昶㜶㠷〹つ晢㌷愴戲㝢捤㘹㌷㍡㝢攷㤸㜸收ㅥ㌳〰㡢收㡡扡ㄸ㐲戳搹慤㝡〳㐱ㅦ㌸㌸㐳晡㜳㘸㐲㌰㐳㡤搱㄰晡㤱㙣昶㜹昰㌴慢㔹昱ㅤ㌴挲㠶搸户㐲晡㡢㤴捥㍢搲㡢㈸晤㌲㜸攳㍣捦㌵㠲挳晣㕢㔱昹㙤㤸〴攷㥤扦戵挷㜶㘳㕤㈳捣〵㍥扤搰㐶ぢ㉦㐶㔳㜰㑦改㕣捥〷ㄳ戸扡㄰㍤攷〷㡦愴愴㉦㥣㌸改ㅥ㜷㐶ㄴ敤〲㝤㐵ㄲㅣㅥ晦㠶ㅡち㠷㤹㥡㠶昳摥ㅡ愸戸㍦㥢㈶摡愵㘶敢晦㝡晢晦㐸㜳㜸愹搲㌸㐲㡣㍡㝦㔲摤㥢㈷搹㤲㌵敢㍥晥挵扥㘳㝥㝡㡢㔵㙥敥戲㌴㥡ㄷ㌵㡢㉥㘸㡣㠱㤴晥ㄶ挹㥦㐸摥〶ㄱつ㜰攲㜵㍣挹愹攲㉤㙥扢摢ㄵ晥户戸㐵扡㘱〹摦ㅡ晤て昰㜷攸〰戱〲〵捥つ㘲ㄴ㌴㌸㈰㜷㘳攵㥢摣晦㘳挱戶㈲户ㄲ㕢摡㥦挰㐳攴愶㌶挴㜲㘲ㄷ〸㤶㈳昷㘷㑡㌳ぢ捣㤲㕥㐵改㜷挱摢摥㤲摥㙢㕥㔷㕢扢扢㜷㠹ㅤ㙤㜵慢㥢扣㐷昵攳ㅤ昵搵㔴晦㉢㜸扥挰㝢㤲㘶攱㐴㌹昰戱㕣愳搸ㄶ㈶㔵㐸昰慡㌹㥡攴㘵て㈷㝥㈷摡〵ㄹ㍦㑥挵㑡㌸㝣ㅡち㕢ㄶ扦搳㤵㐶㥦昱㝢攸愸㘶㐰㔹㔳昳搰㥣㘶挱㡣戶愰昸㐵攰㜵㘰晣挲㜶㠵晦摤㜲㤱㜳㘰〹㕦㕣攲挱㉥㈲㝥㍦㐶㐱挶㙦㈸㌴㥣昸㝤挶晤㕦㡢㉡㉢㈲攷㘱㑢晢ㅣ㍣㙢攴攵㠴づ攱㜲晣晥㐵改ぢㅣ改昳㈹晤㈵㜸搶昴㤰慢㥣ㅥ㐴㥤慤㙦〵昰㙢敡㕦攸攸㌳挱㑤晢〶㍣㕦〰㝤㈳搷ㄵ挰ㄴ〲㈸㘰㔲挵㈴愴搷攰㤱㜲㠲㉢㘸㈷㠰ㄷ摢〵ㄹ挰㑢㔰㔰挲攱㉢㔰搸戲〰慥㔳ㅡ㝤〷㌰摦っ愰ㄱ挰戹捤攲㉡㘸〴〵昰敢㝦㔵〹攰㔷㜶㠵晦㤵㜷ㄱ㘶捣攱㡢㜷㐴㘰ㄷㄱ㐰愶扤挹〰㝥〱つ㈷㠰昵摣晦㥢㔱㘵〵昰〶㙣㘹㈱昰敡㌸愴㜲攲ㅦ㤰㉤挷㙦〸㠵㙦㜱㠴㙦愴昰㌰昰戶㤳挲㤵挳敦㘳㕢摢㡡㕥㠴摡户㍡摡㑣㤰搳戶〶慦搱㍢敦㝡㠷㥦㉢㜸㠸摤㠷㌰愸挲ㄱ搲㠷㐳㌹扣〱㘶戶㉣㈸昷㈸㡤㍥㠳戲㝥㜱㌳㘳㔲戳晥攰㘶昱〰㌴㠲㠲昲ㅥ摣〹ㅣ㔵㝦戱㉢晣敦搷㡢㍣〴㑢昸攲慦㥥攰㍢㠲昲㈸ち㌲㈸敦㐰挳〹捡〸㈲挵㥣㌵㉢㈸ㅢ戱愵敤㕡㠹㤴攷慦㑥ㅡ捡改晤つ愹㐶昱㤶〷愹㤱㌴挸㌳㈱〵㕥㤸㘹㙦㥢〱摢昰㘶㘲㠰ㄱ摡ㅣ㝥㉡㔸愳愶㘶扦愶ㄶ扣㤳敡敦ㄳ㉦㍦敢㔵㕣捦㝤㜶攲㤲㥦搷晤攳愲㑢㉥㤹㈸㥥㠵㐶㄰㙣扦慦〶摢敦散ち晦㍢昶㈲捦挳ㄲ扥戸收㘶挱昶㌲ちㄲ戶搷摣戰㡤攵㕥扥㡥㉡ぢ戶㔷戰愵敤㔵〹㥢户㠳㤵㥦㘱搰㤰㘹ㄴ㉦㜹㘰ㅢ㑦㠳㑣㜹戳っ扥㑡㠳㑤攰挹挱㤱ㄱ扦㠵㜰㜹㜰㐴㈹晣㝢㐷昸㌵ち挷挱㤳㠳㈳㔳㌹㌸㥥戱戵慤挱㤱㠴㘴昸捦搰搹㡣愰戸㡥昰敦㈸㡤㍥晢昲㐳㙤捤っ㘲捤㐳㠷㌶ぢ㘶搱〵〵攵〹戸ㄳ搸㤷ㅦ户㉢晣㉦昴㡢㝣〰㑢昸攲㜲㈱㝣㐷㕦摥㠴㠲っ捡㐶㘸㌸㝤昹扢㠴攵㌳㔴㔹ㄸ㝥㡣㉤㙤㍦昰㜶㥢㌰㘹昲扣戱つ慤つ㠹昴㕥敥挷攰昶㡣〲㉦㤶㘸ㄴ扦昲攰搳㑣㌳晦㜰捣㝣㐲㌳㤳挱挳㠱㠶㈶挴〳戶㌴㘷敤㤰摥㑡改捦ㅤ㘹收搶㘹晢㠳攷㍢㔰㜸晥㍣ㄳ㔶捡㐷晡㐴扡㔱摣〳㤳㙡扣㠴昴㘹㌴昹㑦ㄸ㜲づㄴ晦戲ぢ昲㐰昱〵ち㑡㌸晣つち㕢ㄶ挷㙦㤵㠶㡡愳扤㐲晢㔶慤搴㡥ㅢ㝥昳搴户㡥晤㝡愲昵晦敦㈷㡡〱㘸㈰㈸㡥㜷挰敢挰㌸摥㙥㔷昸㕦㌷ㄸ㘱戲ㅥ㥡慦搱㘷㘱ㄷㄱ㐷㘶摣挹㌸摥〶つ㈷㡥㜳戸晦挳㔰㘵挵㤱㘹㜸摡㕣昰戰昶挲搲㍥攰搰㝤ㄳ戴ㄵ㔶㈱㝤㍥搵㤹㉣㘷愹て愱晡㐲昰㝣㤳扦敦搰㕤づ〸愶戴敢㘱㔰㐱ㅣ搲て愱㐱㈶摥㔹〶㠷搲攰㘱攰㘱㙣挲ㅦ昱㜳扢㜵慢㍦ㅣ㑥攱慤㈰愲ㅣㄲ㕢摢〵搶㠷㜷㐰〱摦ㅡ㉣㈵摣㥦㍥㔶搶捣搰㤳ㅡ㉡㕥㑡㑦挵换㉡ㄷ㥢慤晦攷㌷ぢ㈶敢㡤㐱挹扦戲㕥て㐷〳攳戵捥慥昰扦昶㌰㌲ㄲ㤶㘴扣昲搸㉢挴慢〱㘵ㄹ慦㥦㐲挳㠹㔷㤱扢捣㈴㌹ぢㅦ㈶敥㘹㈵ぢ㥦㔶攰㜳㠹〷㥦㈵ㄴ㘶㌲㥤㈵捣搴㍤敤㘸昰㝣搱昱㡥ㄷ敦〱攷〲ㄸ㉣㐷愷㥤〶㤹㜲㘷ㄹ㘴㠲㥦搶〹摥慥㙡搴愷㠲〷晤㜹戶㕢搶愴戸っㅡ攱㌸㜴昱摤㠲攰㌰㠱㑦㙡愸攰昸〷搳愶ㄷ㔷扤扦㐷散捤㕦㕡晦㍦㌴㔱㘴㈰㍥㈶㈰㌸攷挰㥤挰攰㥣㙤㔷昸摦戵ㄸ搹〷㤶㘴㜰㔶挰㜷〴㘷㍦㤴㘵㜰捥㠴㠶ㄳ㥣㔵㠴㠷改㜰ㄶ㍣捣敢搳㡥〵㑦㥥昶挴ㄳ攲㜴ㅢ〶慢昷ㅥ㑦㘹㘶搰㔹搲捤㤴㍥ㄱ㍣㜹摡ㄳ㑦㔴ㅥ㕡㑥戱搵㉤ㄴ㑦愶㍡搳敥㉣昵㐹㔴晦㍥㜸扥挹搰㝢㔸㜴㍤挲慢㈱㡥搹昸〴㤸㉣㠷昷㌴愸㠷㘷挰㄰扥㕢㄰㤸㤹㑡㐳〵〶摡昲攳ㄹ㌵敥㤵搷㐱搰ㄸ〳ㄱ晦愸㔹〵㜷〲〳戳搲慥昰扦摡㌱挲挴㐰ㄹ㤸戳攰㍢〲㜳〸捡㌲㌰换愱攱〴收ㅣ㘲挵昴㍡ぢ㉢愶晣㘹㙢挰㤳戳㑡㑥ㅣ〳搹昲ㄱ晦挷ㄴ㘶ㅡ㥥㈵㝣ㄸ㠵捦〷捦㌷㙡扣㜳㥡㜷㐱摢〱㠳㘵㔸搷搲攰㤱㡥㐱愶〶㙡ㄷ㠲㈷攷搸愰搳愳㌶摢ㅦ㉢搰ㄷ㐳㌴捣㌴㍥㝣户㈰㉡捣昹㤳ㅡ㝤㐶愵㘶㐴戳っ㔵捤㤰㘶挱昴扦㌱〱㔱㈹挲㥤挰愸ㄴ散ち晦㡢㈴㈳㥤戰㈴愳㜲〵㝣㐷㔴扡㔱㤶㔱㌱愰攱㐴㘵㍤㜱㘱摡㥤〵㌴㔳〱戵㉢挱敢扢〷㤷ㅦ昵搵㄰㡦㌷㡡㈳㘰戱っ昵搵㌴戹搲㌱挹㤴㐱敤ㅡ昰慣㌱ㄵ慦ㅣ㔳㠷㐲㕤ㅤ㍤㐲晡㜵㔴㕦攵愸㌳㡤㔰晢〵㜸搶〰㡥㡢〵戶戴㌵㠰㙦㐴㑤昸㘴挸攰扢〵㠱㌹㐵㘹昴ㄹ㤸收㠳慣挰㌴㑦㙡ㄶ捣っㅣㄳ㄰㤸㌹㜰㈷㌰㌰戳敤ち晦㝢㉢㈳捣㈵㤴㠱昹㉦昸㡥挰㥣㠳戲っ捣㑣㘸㌸㠱戹㠳㌰慣㐱㤵ㄵ㤸㜳戱愵摤〵㥥㙦〴㜸㑦㔴扣㉢敥改戰㔷づ换〶㈲㜵㍥捣攰摢ㅦ㔲慥㜳ㄳ愶ぢ〶㘸昴㜱㙥㜲ㄱ挴挷〴㈰搵㕡つ愹ㄶ扢挲晦搶捡挸愵戰㈴㤱㝡搰㐲敡ち㤴㈵㔲㤳摣㐸㍤㐴愴㤸㝣㘷㈱挵㉣㐲敤㘱昰搰㘱昶㙦㐸㈷挵〴〸㤷㘷㤶㐷㈹㝤㤵㈳扤㥥搲㡦㠱㈷㉦㤴愴㤳〱慢慤㥣慤㙦捤〴㑦㔰㥦㔹㝥㔶㙢㍦愳晥慦挱昳つㄸ敦捣攴㝡〲ㄹ㍣㙡ㄴ㈹㤸㉣㐷收㘹愸㠷㙦㠴㈱㝣晢㡢㡣敢〴攵㈶愵㔱慤て㝦㔳扦㈶㝢挳㜶戳㥡慤晦昷㙢ㄶ户㐱㘳㑣㐰㘴愲㜰㈷戰て敦㙤㔷昸摦㤲ㄹ㘱ㅥ愲㡣捣昳昰ㅤ㝤㜸〳捡㌲㌲摦㠱㠶搳㠷㕦㈴㔶捣收戳戰㘲㠶愱昶㌲㜸㤸昲㕢ㅢ搲愲ㄱ戲攵挰扣㑡㘱㘶晤㔹挲昷㔲昸㜵昰㝣ㅤ摥扢㔰㜲㥤㔷攰戴㘲っっ㤶㘱晤㍤つ㌲㌷搰㌲挸㑣㐴敤て攰㌹ぢ愵㉡㘷㐷愳㙣户慣㜸扦〹㡤㌰㤳〷昱摤㠲攰㌰搳㔰㙡愸攰昴扢㔰㘲搲攱㤸㠰攰㡣㠰㍢㠱挱搹搹慥昰扦㥡㌳昲ㅢ㔸㤲挱㜹ㄷ扥㈳㌸捦愳㉣㠳戳㈳㌴㥣攰扣㐷㜸㤸户㘷挱挳〴㐴敤慦攰挹㌳昰戴搸搶㐶挱㥡㘶㍦愰㌰㌳晤㉣㘱愶㈰㙡ㅦ㠱㈷捦挰搳㤵㔳晡㔶戶戶㠵攱㈶㙡扦敡㘸㌳㉢㔱晢〴㍣㕦㘸扤换㈴㙦㘸㠷挲㘰㌹戴㥦㐱㌹晣㈶捣攰扢〵㐱㜹㑢㘹愸愰㐰㕢㝥㍣㡢㈴昷㐵㕦收㈲㡥㠱㠸㝦㤱㔴て㜷〲㠳㌲挸慥昰扦〷㌴挲散㐵ㄹ㤴㉦攱㍢㠲昲〱捡㌲㈸㜵搰㜰㠲昲㌵㤱㘲㍡㥦㠵昳㠷搸搲扥〱捦㍡昸㐵㠵㠰㜰㜹挸搴搴㐳㥡ㄹ㠰㤶昴㐷㤴慥〵捦㍡搲㐶㉢挳昲敦㝦扡㡦戴〳愹晥㠹愳捥㜴㐵㑤〳捦㌷㤵㜹挳攲㝡捣㕡㐳㍣摡㈸扥㠰挹㜲㘰敡愱ㅥ晥ㄲ㠶昰摤㠲挰㌰㌷㔱㙡㙣㜶㘰㤸愶㌸㈶㈰㌰㥦挱㥤挰挰㝣㙡㔷昸㕦㍢ㅡ愹挵愹愹っ捣㌰昸㡥挰㌰㍢㔱〶收㘳㘸㌸㠱㠹㄰慢㄰慡㉣愸㤹戲愸㙤つㅥ〲㠳㜳扥㤸昸㄰挲攵挰っ愷㌴㤳〳㉤改㝡㑡㙦〷㥥㜳㘵㈶ㄵぢ㍥㐹㝢摦㌶㘳㡤㥢ㅤ㘸㠶㤹㠵㤶ㄹ㘶㌴㙡㍢㠱攷ぢ㤰㜷㑡㜴㍤愵つ㡥㌵㡡㜷㘰戲ㅣ愰ㄱ㔰てて㠷㈱〹户散晣づ改攳愴㥣改㡢㥥〰昹愷戳愷㙦㍦昴ㅦ昷㕣摡搰㙣晤㍦戰㔹㌰㤳㌱㈸㐰㙦挲㥤挰〰晤搱慥昰扦敤㌴㌲〲㤶㘴㠰㐶挳㜷〴㘸㈴捡㌲㐰㙦㐰挳〹㔰〳戱㘲㐶愰㠵ㄵ戳ㅡ戵㍤挰㤳ぢ晣㠰摢愳攲㌵㘸㌳㘲ㄶ搴㘳愹捥摣㐳㑢㝤㌴搵昷〲㑦㥥㥤㘴挵㑢戶戰㌵ㅢ㡥愷㌰㜳ㄴ㉤㘱收㍡㙡㑤攰昹收㌳敦ㅡ挰㜵㤷㌳摢㈸㝥ぢ㠳攵愸㐴愱ㅣ㘶愶攲㤶㐵㠵㘹㡤㥥愸愸㔰㝡收戳㥡㝤㥢㉤晥戸㘶挱っ挷愰愸㍣つ㜷〲愳昲㤴㕤攱㝦户㙡㈴つ㑢㌲㉡㘹昸㡥愸散㠳戲㡣捡㤳搰㜰愲㤲㈵㔲晢愱捡㐲㡡搹㡥摡㍥攰㌹挷攰㕣昰㌸搸〸㈳攵攰㝣㤷㔶㤸㥡㘸㔹昹㉥慤散〷㥥て㙦敦㌸昰㥥つ晥ち〶换㜸㌷搳㘰戳㘳㤰改㤲摡㘴昰攴挲㈴㈷ㅥ戰㕢户愲摤㡡㡡昰㌴㠸㙣㔹㜰㤸昵攸〹㡥㝦挸㌴敦㝥挰㜱愷敥晤收㉦慤晦㜱愹㠴〹㤰㐱挱搹〰㜷〲㠳㜳户㕤攱㝦愱㙢㠴㈹㤳㌲㌸〷挰㜷〴㘷㍥捡㌲㌸㜷㐲挳〹捥っ愲㜰〸慡㉣㔸㤹っ愹捤〲㑦捥㘹㠹愸戸捤〳挳ㅣ㑡㌳㐳搱㤲㕥㐸改戹攰昵㌹ㄹ戹ㅥ㈶搷㤰挰搱攲㈶㤸㉣㠷㘱㍥㑤ㅥ收㤸㘴摥愴戶㄰㍣㘷㥡㑣㐴㠳扢挷昵戶㘷搶搸㍤〴㉡攱㍣㤴户㉣㐰㑣㡣散㍢㐰昵㌷㡥㌸慣昸昶挴㘶昹晦㈳ㄳ〵㜳㈴㠳〲㜴㌵摣〹っ搰㔵㜶㠵晦㍤戲㤱愳㘱㐹〶攸㐸昸㡥〰㌱㌵㔲〶攸㘷搰㜰〲㜴ㄴ昱㘱㥡愱〵㌹昳㈵戵㍣㜸昲捣㈶㤵㄰㍦戵㘱戰晡㘹㤱搲㑣㘲戴愴㤹㌲愹㤵挰昳〵挸㍢㉢戹㥥㑦搷㤰挲挵愸㑢㘰戲ㅣ愰㈵㌴搹敢㤸㘴㙡愵㜶㌴㜸搶㕤攵㐴挰挹搲〵戶㑢㔶㘴摡㈱ㅢ㍥ㅥ㕡㕢ㄶㄹ㈶㑤㝡㈲ㄳ㍣慦ㅤ㙡捦㙢搳㥢〵昳㈷㠳㈲昳㘳戸ㄳㄸ㤹ㅦ搹ㄵ晥昷搶㐶㤸㜱㈹㈳搳つ摦ㄱ㤹ㅦ愲㉣㈳㜳㉥㌴㥣挸昴ㄲ㤸戳㔰㘵㘱捤㕣㑡㙤〵㜸扥ㄹ挹㝢㜶敥㍤〲㥣〹㝢㘵愴㔷ㄱ㈹收㐹㙥〶㔲慥戳㜳㈶㔵〶㘸昴㜱㜶捥晣捡㈰愴㑥慢㠶搴愹㜶㠵晦慤戵㤱ぢ㘱㐹㈲㜵愲㠵搴愵㈸㑢愴㑥㜱㈳㜵㌲㤱㘲㡡愲㠵ㄴ㜳㉤戵敦㠳㈷て慣㘹㜱〲㘴换敢愶搳㈸捣愴㐶㑢昸㜲ち晦〰㍣㜹㄰㑦〷㜴户搵戶扡搵摤㝥㐸昵昵㡥㍡㌳㌰戵戳挰昳㐵挵㍢〲扣攷ㄹ换㘱戰ㅣ㤵㜳愰ㅣ扥づ㘶〲㌰敥㘳戵挴㘴㑢愹搱攷㜲戶收㐸扢晦捥㙡ㄶ捣扢っ㡡捡㌲戸ㄳ搸㝦扢散ち晦㍢㜲㈳捣搴㤴㔱㌹ㅦ扥愳晦摥㠱戲㡣㑡〷㌴㥣晥扢㤶㐸㌱㜵搱〲㥡㌹㤸摡㠵攰挹㤳扦㤴㘸㠳㙣㌹㉡ㄷ㔳㤸挹㡥㤶昰㕤ㄴ扥ㄴ㍣㜹昲㤷慡㍣换㌰㙤㙤㉢㈸㤷㔳晢㕥㐷㥢㠹㤹摡ㄵ攰昹㠲攲㍤换昰摥〰㌱㘰戰ㅣ㤴昵㌴挸㥣㑣戵㐰㄰昷摢〵捥㠳攱㠷㔱搸戲㜰㌱㍢戳晦㜰戹㑦ぢ㤹愸ㄹㄴ慥挳攱㘸㘰戸扥㘷㔷㔴扣慡昷搷戰ㄴ㤸散㈶摦ㅥ㙢扤㐸㤶て挹㌳㝢㈴㈳㡣㍤慣㉢昱戱㝥㠳㑢ㄶ㥢搹㤸㜸戰㕦㕢㝢扢㝣㈶摥㄰扣㕢戳㝢愹搹㍤〳㉦㤰挵ㅢ㌵攷戵㜵搸㡦㔶挳㡢㘵昹慡㐲昵昶㐶㕤㤶愸慣㤵㘶㜷攳㜵㡥㠳㑡搳㝢昰攲摦㘲㝤挷ㅣ愳户搷散敥晣晦昰攲㑤㍣愵㜰㈰㠳㡡㙣㐴昹昲摥挰〷〴昲挹㝦㠱㜹㡥ㄶ㠴㘵㍣㘶攰㤵戰㑣㌱慤攵㉢㌹晦戳㜷〰㙢搷愰昳愹愷㝦ㄷ㕤慦㤸ㅤ㈸づ㐵㠸慤㍦㝡㍢戹收㕢扡㡣㠶昰㜶〸挸㙢搷㠳っ㐰摡愲㑣㥦〶挱换ㅡ昹㈰㔸㐹㙡敡㤸散敡摦㌱㍥慥㜱㝦敥㜹摤捡戶㘲敦ㄲ㙤㠹搹戶㜸㐹㉦ㅥ换㌸㤸㝢慢㍥〳㤹㥤搹㔷慥㈸㐷攰愰㡥㐵㐶㜷户戱扡扥㘳㔱扢搹戹戸㜷㐹晤愲ㄵ㐸㡤挵㙢㜱㜱㕤愱扥扥㕥扦〱摥戱㈹晥挴㡢戰㐸慢晡㡤㙥㉥㜳㈹㈵昷㈶敥づ攴㘸㔸㌰晤㤰晤㔷扢ㄹ摣㘰㔰づち〴攵㔶挸敢〴㈵㄰㄰昱㈶㙣ㄲㄴ昵ㄱ㑣㑥㤴捤摦づㅤ挷搵昷ㄴ昷づ㌷㤷㘹㠳㔲昶㑥㜰㘹㐴扡捡㑣㍢改敡㕤攰〶扢㍡㍤搰搵つ戴㜲て㐸搵昸㠹捦㘰摢攳㉥㜳昱愴ぢ昷㐱捦㜱昷㙢挵扤摦捤慤㐱㄰愴散〳㙣㐸戹慢㠱㑢㜷㜵㈲㍢㔰㑣ち㜴敤㈱搴昵㠱㘲㍤㙣㜸摣ㅡ愲㥡㝡挴敤㐰㐴㜱ㅦ㜵㜳㠷㉢敥㐶㜰ㅤ户㜶〲㔷愲昸ㄸ戸慥㤷〲㝡〷㐲㉥搰摢㈷愰搲㠷户㈳㘰摡攳敤㐸攵挱㔳㙥て昶戰㍤戰㠱㐹〴㌶昵㥢扥㥢ㅡ敢㙦㙡扣㙡敡户敥愶愲㡡晢㍣戸㑥ㄴ㤳㡡晢㠲㥢扢て戸ㄲ㤸ㄷ挱つ敥㕥攳〲㕤㝤㤹㉤扥〲㔲扤㝢㝤ㄷ戶㍤挸㌴㉢ㄷ㕥㠳ㅥて昵㜲攰戶㉡敥敢攰㍡敥㑥㔳摣摦戱㈱搵扤㘶㠱㉢扢ㄷ㘷戳㠱㘲昷㐰搷晥㠰扡㍥〲㌶〷㌶㍣㙥捤㔷㑤扤攵㜶攰㄰挵晤㤳摢㠱挳ㄵ昷㙤户㉣㤳㉥愴㕢㐴㜱愰搸㌹搰慤㜷㔱愷ㄳ戱攰戹愳〸ㅢㅥ户㤶愸愶摥㜷㌷搵慥戸㝦〵搷挱㘵㤹攲晥つ㕣〷㔹愶ㅢ㐸户慣挱戸㑤愰㕢ㅦ㐱愳て戴㔶挱㠶挷慤攳㔵㔳ㅦ扢摤㍡㔹㜱㍦㜱㜳㑦㔳摣㑦挱㜵㥣攵捤㜶㔷㄰〷〷扡昵㜹摦㙥㥤〳ㅢㅥ户㝥慣㥡晡挲敤挰㕡挵晤搲敤挰挵㡡晢㤵㕢㤶㜷㥢㕤㘸つ〸㜴敢㥢扥摤㕡てㅢㅥ户慥㔶㑤〹扣戵搹㐱攰㍡挵慤〵搷改昲㌷㉡敥〰㌷㤷昷㕡愵㕢㥣扡〶㡡慦㍥て㍡㔸㙢搰攸㈳㠸㜷挰㠶挷慤つ慡㈹摤敤ㄶ㙦㔶扡〲昳㡦挰愶㠶昴摤搴㐳晥愶ㅥ㔵㑤㠵摤㝢昵㠴攲㐶摣摣愷ㄵ㜷㉢户㕢扣㔳㈷摤戲㐶搷㠷㠱㙥つ愷㕢搵㐷搷㡢戰攱㐱攰㔵搵搴昶㙥〷㝥慦戸㍢戸ㅤ㜸㔳㜱㜷〴搷ㄹ㕤扣㐷攵敡㉦敦〴扡㌵㠲㙥㔵㕦㌰扣〷ㅢㅥ户㍥㔰㑤敤收㜶㙢㤳攲㡥㜴㜳㍦㔳摣㔱攰㍡㝤㡢㜷㘹㕣㙥扤ㄱ攸㔶㐳摦㙥㝤つㅢㅥ户㙡搰昷攴挱㝥㑦户〳〳ㄵ㜷慣㥢㕢慦戸㡤㙥户㠶㠱㑢户戴扤挰つ㍥搰扣ㄴ攸敡㜸㕡昹づ㐸昵〳つ㙦㜱㜸摣ㅤ慥㕣搸ㅢ㝡捥昸摡㐱㜱愳攰㍡㘱攴㝤〵戹㙢㌱㌶愴づ㌴愳挱㤵㈸㕡〷㥡㘷〲㕤㑢㐲愳㡦攰㌶挰㠶挷慤戱慡愹㡣摢慤昱㡡㥢㜵㜳㜹㘱㕤扡㤵㜳扢㤵〶㔷扡㘵つ㠵㡤㠱㙥㝤㤷㙥㔵ㅦち㔹搸昰戸挵㡢搴戲愹㠹㔰㜴㜰㘹㔶摣㘶户〳慤㡡㍢〹㕣〷㔹㕥慣㜵戹昵㐰愰㕢慤㝤扢㌵〳㌶㍣㙥昱戲慤㜴㙢慡扢愹昹㡡㍢捤敤搶㈱㡡㍢ㅤ㕣㘷ㄷ㡥〴㔷扡挵戵昳㐰㜱㘷愰㕢㌳攸ㄶ搷挹挱㠷攵愳㔰攳㜱慢〸㠶㜴㙢戶摢慤㈵㡡㍢挷敤㔶扢攲ㅥ攴㤶攵昵㌹改㤶㌵愳摦ㄴ攸搶㝣扡㔵㝤攲攸㠵つ㡦㕢慢㔴㔳〷扢ㅤ㌸㔱㌵㘵㜵攳㙢〳㥢㍡慣敦愶㑥昶㌷㜵㥡㙡敡〸昷㕥晤㔰㜱㡦㜴㜳捦㔱摣㐵㙥户㜸㠵㐷㈲㘰㉤㑣搶〵扡㤵敦摢慤戵戰攱㐱攰㘲搵㤴改㜶㠰ㄷ㜱㘴戸㑡㙥敥㝡挵㕤散㜲慢敥㍡㜰㌷晢㝣㥣㝦扤户つ慥㕣戴㥢㠵㕥㥣㤲㑥㌶㝡捣㜱敤㌸慦ㅥ㌰㈲攰㑦㈰攵摦㍦慡戳㜸㝤〹ㅡつ昳攴㤵㌶敡㜹㥡ㄷ扥搱㔳攲挹慡慣㙢㘴户攴㐹㈷㕤搳摢愸挷㌳挹戲摥ㅤ㥥ㄲ捦ㅣ换㝡ㅢ㔰㤲㝡㐷㔳㡦愷㜴㘵㍤㥥捡㤵㑢㍣㠵㉢敢㍤愴昴㤶㔲㡦攷㕣㘵挹㐷㍤㈵㥥㘳㤵昵㥥㔰㝡敤搴攳搹㑦戹敥㌷慡慥㠳㜵㍣㕤㜱敡挲㍣㑤㈹户挰搳ㄳ愷㈴㜸㥡㈱昷愱㤳㝡㍣㙦㜰敡挲㍣㕦㈸㤷㜸㥥㈰㑢㡤挴㡣攷〰㔲慦㡢㝡㕣搸㤷㈵戹愰㜷㈴挳㕣挸㍢㜵攲㕤愵户㡣㝡㕣㜹㍢㜵㘱慥戸换㝡㕣㘹㍢㜵㠲慢㘸搹摥㌱搴攳搲搸愹ぢ㜳㐹㕣㉥㜱㈹散㔸ㄱ㕣收㑡扤㙥敡㜱敤㕡㤶攴㥡搵㤱っ㜳慤敡搴〹慥㐳愵㕥て昵戸戸㉣㑢㜲㔱改㐸㠶戹㤸㜴㑡㠲ぢ㐵愹搷㡢㡤㌰㔷㝦㡥㥥攰捡㑥搶㉤㘷ㅤ㤷㙢㡥㕥㤸换戴㜲㠹换戳戲ㅥ㤷㕥㔲㙦〵㌶挲㕣㑦㤵㈵戹㡥㜲㈴挳㕣㍦㌹㜵㠲㙢㈳愹户ㄲㅢ㘱㉥㜸㥣扡㌰ㄷ㍡攵ㄲㄷ㌸㡥ㄵ挱挵㡢搴㕢㠵㡤㌰㔷㈴㘵㐹慥㐴捡㈵慥㐰捡㝡㕣㐹㐸扤搵搸〸㜳㘹㔰㤶攴㤲愰㕣攲㔲愰慣挷挳扣搴㍢ㄶㅢ㘱ㅥ扢换㤲㍣㘶㤷㑢㍣㔶㤷昵㜸ㅣ㤶㝡挷㘱㈳捣㠳㙢㔹㤲〷㔵㐷㌲捣㠳愹㔳㈷㜸愰㤴㝡挷㘳㈳捣愳㥦㔳ㄷ收㔱慦慣挷愳㥤㔳㈷㜸㈴㤳㝡㈷㘰㈳捣挳㤳㔳ㄷ收㘱愹慣挷挳㤱㔳㈷㜸愸㤱㝡㈷㘲㈳捣攳㠷㈳㈹㜸㙣㤰㜵㈷戱㡥ㄳ扥愳ㄷ收㐴㕦㉥㜱㠲㉦敢㜱昲㤶㝡㈷㘳㈳捣ㄹ戹㉣挹㤹戸㕣攲っ㕣搶攳搴挸㤲㝥ち㌶搴㐷㜰攲慢攴㜲㕡㤳摣敦扢㘵㌹㘹㔵捡㜲㑡㤲摣搳摣戲㥣㡣㉡㘵㌹搵㐸敥て摣戲㥣㐸㉡㉤㜰㥡愸㤴攵㈴㔰㘹㤷㐳扣㤲换〱㕣挹攵昰慣攴㜲㘰㔶㜲㌹散㈴搷攳㉦〷㔵愵㉣㠷㑣㈵㤷〳㐲㜲捦挱㠶晡〸㜶昷㑡㔹㜶㘶挹昵戴挶慥㕡挹㘵㐷㤴㕣㑦㠴搸捤㉡敤戲㠳㔵㜲搹㝤㈴搷ㅤ户㠸敡ㅣㄱ㘵㌷愲慡㈳捡慢㠸摡㤵挱晦つ挳搰㘸昰</t>
  </si>
  <si>
    <t>㜸〱捤扤〷㥣ㅣ挵搱㍥㝣㝤扡ㅢ摤慣挲㉥ㄲ〲㠱㐰㐸攲㈴㜳ち挷收㠰ㄱ㍡㘵㠴㈲㤲㐸㈲㥣㘶㜷㘷愵㤳㉥㠸扢㔳〲㥢㙣㌰挱攴㈴㜲㑥挶㘰ㄳ㑤㤶㐹戶〱㠳㡤挹搸㐴ㅢ摢挲㉦搸㘰ㅢ㄰改㝢㥥㥥改搹搹搹搹㍤挹晦昷晢晤摥搵㙥㘹扡扡慡扡收愹㥥㥥㥥㥥扡㤹ㅡ㔱㔳㔳昳㉤㍥晣㥦㥦㍡㙥散戶㘴㘳㑦慦搹搱㍣扤慢扤摤捣昵戶㜵㜵昶㌴㑦敤敥㌶㌶捥㙢敢改敤〷〱慤戵つ昵㍤昵慤㍤㙤挷㤸つ慤敢捣敥ㅥ〸搵搷搴㌴㌴攸戵愸摦挵晥㠵㔴㐱愷㤶㕥㐷〲愹ㅡ㕤㈳改㑦搲㐰愲㤳〴㐸〶㤰っ㈴ㄹ㐴㌲㤸㈴㐸ㄲ㈲搹㠱㘴〸挹㔰㤲ㅤ㐹㠶㤱散㐴戲㌳挹㜰ㄲ戶慦敦㑡㌲〲㘴攰㙥㈰㡢愷㑦㕢㤸㕤㠵扤㔹搲摢搵㙤㑥ㅣ㜵戰攵昳攴㔴㜳慣㌹㤳っ㌷㠷㈷㡥㥡扥戶扤㜷㙤户㌹戹搳㕣摢摢㙤戴㑦ㅣ戵㘸㙤戶扤㉤㌷搷摣戸戴㙢戵搹㌹搹捣㠶㘳㔹㈳㥥㡥挴ㄳ㠹㐲㈶㤳ㅥ戸㍢散捥㥢㍥㙤㔱户㔹攸昹摦戱㌸㤲ㄶㄷ㑥㥦搶扣挰散晤摦戱戸〷㉣捥㥦㍥㙤㐶㔷㠷搱搶昹扦㘲戲㥥戱㑣捣㌰㜳㙤っ扡㘹㜶户㜵慥㘸㠶换㈵〰愳㤴㙡㥥摡搳戳戶㘳つ晢捦㜴戳扤㝤戱㔹㤰挱敥㤸搱搳扢挸攸敥攸ㄹ搸㐱攴捣㙥戳㌳㘷昶っ敥㤸戹㈱㘷戶摢㠲㍤つㅤ〷ㅢ摤ぢ㡣づ戳㡥ㅢ挱づ㉢㜶㜳昲㘶㘷㙦㕢敦挶㐱ㅤ〷昵㤸㡢㡤捥ㄵ㈶㐵敡㍢㘶慦㙤换㡢扡㍡㝣㙢晡㝤挷捦㌳ㄹ㈲昸搳㌱㝤愵搱摤㉢㑢っ㕥挴㑦搶搵㑤攴㕥㤴昸挵慥㌴捡愳挵㜸㉤㘹敢㤸㙢㜶㜷㥡敤㙣㠴㔱㥣攰ㄱ㤲〰㔹㔱㜰㤰㔲扢挳ㄸ㠹〱昶㐱挷㝤㘱㉢摡㈸㤰㍤ㄷ㜴㜵㜷愰㉢捥㌷㡤捥挹㤳㈲㠹收㑣㉡㤹㤹戸愴㌷㍦挳㕣㌷㌹搲㥣㘰㔱ㅦつ㐱㝤っ㔵昶〴搹㙢昲昴㠵ぢ愶㑦㕤㍡㜳〱㝥㝢捤㙤㡣㑥ㅣ㌵㐶㝥ㅢ愷㈶搱挹挷戰搴㌸㉤ㄹ㙥搲ㅢ愹㌷ㄶ㐴搴扤㠱㈱挰敤〰て挳摡㔶愳戶㌵㕢摢㥡慢㙤捤搷戶㥡戵慤㠵摡搶ㄵ戵慤㉢㙢㕢摢㙡㕢㔷搵戶慥㠶㡣晡㌴昴敦㕦㙢㝦㙥戹㝥搲愶扦㝣晡敥昴扢ㄶ摤晥敥㤶户捦扦㔷昰愸㤷㠳挶㜷戰搱㕣戲㐳搱收㐸㉣㥥㔰晢ㄳ㙥㡥戲ㄸ㉥㝥㘲晡㕥搰搱㥢㐰戴昱㈰㔵昶㉤捥晤戴昶㉤ㅥ㙤搲㈷㔰㙦㈲㠸㄰扦挷扥㜱晦㉥晣㜶挷㔷㙥㥥㍥㙡挱改户㕤㌰㜱捥攱晦慡ㄳㅣ㠹愴㘳捤搸㤸㔴攲㔸㈴摤ㅣ㑦㐵㌲挵㑦㕡㌹ㄹ㘹㑥挷㔳㔱㝤㙦摡て㠳㘸ㄱ㤰㉡㝥挵㘲㡥㕦戱㔸㤳ㅥ愵㕥っ㐴㠸攷㙣扦㐶ㅥ㍣㜴㔲收慦戳攷晤晣挳晢て晤愸昷扡ㄱ㠲㠳愳昴㉢㠱㡤扤㑢晣㡡挵㥡挳挹㜰挴昱㈶搶ㅣ㤳㘵〷戲㤸㥥㘴ぢ㈹㄰㉤つ㌲慥㜲㙦㐸㌹㡥愵㥡昴っ戵昶〱ㄱ攲㈹摢慦ㅦづ扢散攴㔸摢扦愶㕤搲㈹㐶捦㍦改挳ㄷ〵挷㙢改搷扥搸㈸昵㉢ㄲ㑥㌷㠷挳㠹㤸㠳㔲戸㌹捤戲攳㔷㔴㥦捣ㄶ昶〳搱愶㠰㔴㐱㉣㤱㜱ㅣ㑢㘴㥡昴ㄶ敡㑤〵ㄱ攲㔱摢戳戶㔵㡢㍥晡晡慣㌹㔳㑦㝤敥㤰㈹㜷㍣晣戳戰攰戸㈲㍤㥢㡥㡤搲㉥ㄶ㐹㌵愷攲攱愲㘳捤㈹ㄶㅤ扦挲㔱㝤〶ㅢ㤸〹愲捤〲愹攲㔸㉣攱㌸ㄶ㑢㌴改戳愹户㍦㠸㄰昷摢㡥㡤㕥昸捤愶㘷摦ぢ捤晢攱㌳昳㕦晡㙡昷捦ㅦㄶ㍣戱㐹挷づ挰㐶改挱ㅣつ㌷㐷㔲改愴㐲㉣摡ㅣ㘶㔱㥦㑢慢昳㐰戴昹㈰㔵扣㐹ㄶ㍢㔶ㄲㅤ㙢〱昵ㄶ㠲〸昱㔳摢㥢搸愴㡦㘲㜳㥦㕥㌲敦晥㕢摥晤㝢捤㘷㕢㍥ㄷ㍣挳㑡㙦づ挴㐶挶摢戱㘲搱㔴㉡散昴㜸挷㌱㜴戱搲㥡㤴扥㤸㙤㉤〱搱㤶㠲㔴昱㌱㔲㍣㈸㈳㌸㈸て愲摥挱㈰㐲摣㙡晢戸攵㠶㝢慦㍣昵换ㅤ愶㥥㜳挰慣挲捡ㄵ㉦晦㔶っ㐰戵昴昱㔰㙣㤴晡ㄸ㐹㐵㥡挳㠹㜰搲昱搱㌹っ㄰攴㐸㘹㡤㝥ㄸ摢㕡〶愲ㅤづ㔲挵挷㐴摡㠹㙡㈲摤愴ㅦ㐱扤㈳㐱㠴戸捥昶㌱晡晥㍦昶㕢搸昶敦㤹㔷扤昲敥㤰㐷て㑥㍤㈶㌸㍦㤱㍥戶㘲挳㌳㜰挴㥢攱愱ち㙡愴ㄹ挳㔹戲搸搹挲ㄱ㝤㌹㔴㜴〳㐴换㠲㔴昱㉢㥡㜴晣㡡㈶㥢昴ㅣ昵昲㈰㐲㕣慥戰晢㘷㝦敤攷攷晣扢攵捣㤳ㅥ㌸㜱昸㍢㡦搴〹㑥㤹愴㕦〵㙣㡣戱攳㍢慦㙢晡摡摥挹㘱敢ㄴㄲつ㠷ㅤ摦挲㘱㝤〵㡤慥〴搱摡㐰㑡㥤㤹攵㍥㜳挴攳㡥㌳昱㜸㤳扥㡡㝡慢㐱㠴戸搰㜶收扤㐵扢搵㉤敢晣㜰收㙤ㅦ㕣㥣㔸㌵㈰昴㘷挱愹㥢㜴愶〳ㅢ愵挷㘴戲㌹㥣㐹挵㤵㈳攱收㈴㡢㉥㤴㤲㝡㈷ㅢ攸〲搱搶㠰㤴㍡㔶㜲㑡㡢ㄶ㐷戱㈸㠶戱愳愹搷つ㈲挴㡦㙣挷㑥晥攸㡥挲扣㤱改搹攷㙥散㤸㕤摢昵挵〳㠲搳㐹改㔸㉦㌶㡥㤸搷戵挲〳搴晥㙤ㄲ戰㘶慢㥢㐵攳挹㐸㈴㤵挰㤰㉢捦挱㌸㐷挵慤㡡㔴〲晦㐷搲改㔴㜱㍦挲㔶㕤㉡㤱㠸㘴㈲昱㐸㔲㕦㑢㜷搶㠱㘸敢㐱㑡挷攲搹㙥㝣㡢㐳ㅥ㐶扣つ搴摡〸㈲挴愹昶㑥慣晢改敡攳㥥扡㌶㌲昳㥣㘵ㅦ昵㍢㘷愷㝢㉥ㄳ㥣づ换㥤㌸ㄶㅢ㥥挳㈴搳㥣㑥挴㈳㐵㍣㕤㠳㕦挶㔳愳㝦㡦㙤㝤ㅦ㐴㍢づ㘴搲散敥慥㥥㥥㔱㙢搷昴ㅡ慢捤㔱搹㡤愳扡捤ㄵ摤㕤敢㌱挱ㅢ㔵挰慣戹愷ㄷ搳摣愹㠵敥戶㥣㌱㙡改晣㔹晡昱㔴㍥〱㐴㠸攳㙤㐷晦㌰散愳ㄳ㕥晦晡㥡搹㈷づ㌹㜶攱㥣昷〶㉥ㄷ㥣戲㑢㐷㑦挲㐶改㐹㈳㥡㙣㡥㈷㔳戱攲㤸攳ㅣ捦搱收㈴㙢㈲晡挹㔰搲㑦〱搱㝥〰㔲愵ㅦ㐴㡡愳㘱〴愳攱愹搴㍢つ㐴㠸つ戶㘷昱㙦摦㍤㈲㜹昸慦ㄷ㕣戲㘸攸㑥户昴㝦昰㝤挱敢〸改搹改搸㐸㤷㡥㠶搱收㘸㌲㥡挰搱㘲㝦㥣㌹㔷慣㌹㕡㔲ㄳ搱捦㘰㔳㘷㠲㘸㘷㠱㔴㜳戱ㄸ攴〸愲晣㈳敡㥤つ㈲挴搱戶㡢戳㑥摦戰搷挵㠷晣㘲挶敤㈷ㅥ㜵攸换敦晤㘲㠲攰㔵㡥㜴昱㕣㙣㌴㤶戸㠸愹㘰㌲㥣㜰ㅤ㐴〹㔹搶捦愳搹昳㐱戴ぢ㐰慡戹㔳㍣愴㈳㌸愴㉦愴摥㐵㈰㐲慣戲摤昹㝡㜳挳㠹て㍥晤挱散ㅦ慤扥戱昳搹摦敤㔲㉢㜸扤㈵摤戹〴ㅢ〷㉤敤㙥挳っ㝣㙤扢搱㍤㜱㝥㕢攷攴㘴扣㌹ㄵ㡢㘵㘲㙡㜴㑥㈵㈷捥㙢㕢㙤戶户愱摢㑣挶挸㥤㠹㈶㜹挴㔸㥦㘴㘲攲㝣㘳挳攴㔴愶㌹ㄲ挹㐴ㅤ㍥㈶戳㤷搲㡦㑤㈰摡㘵㈰愵㠷捣〱敥㐳愶㜸㌲挶戹昸㜲㙡㕤〱㈲㐴捥昶㝥搳敥㥤㔷㕣昹㥢㉦愶摥戱攷搱ぢ搶㥤戹散㜲㌱っ搵搲晢慢戰㔱㝡㉥㡥挱昷㜰挴ㄹ戶㘳㤸晣愱愸㕦㑤慢搷㠰㘸搷㠲㔴挱㌲㕥㥣㔸挷㌱戱扥㡥㝡搷㠳〸㜱㠴敤捤挳㔷ㅣ㤸扡慥攷㠲㜹㍦摥昴散㤴攳㍢㈶㜵ぢ㕥戱㑡㙦㙥挴㐶改昰㤸㤶敤愷㥤ㄱ㌱愲㐶㤸㜴㜳っ㡥愵攳晡㑤㙣攰㘶㄰敤ㄶ㤰㉡㡥㐵㡢㡥㐵攱搸慤搴扢つ㐴㠸㠳㙣挷㍡㑦晥攵ぢ㡦㍦晥㥤昹㘷㉤摢晢昰㜹扦㥣昹㤶攰㔵戴㜴散㜶㙣㉣昵〴㌹㥥㘹捥㈴ㄲ㑥㡣㌳挹愸㉢挸㠹〴捥㝤㑥㉣㌳ㄹ㥣㔹ㄹ攴㈴捦摡敥搸敢㍦愱ㅢ㜷㠰㘸㜷㠲㔴㠹㜱昱ㄴ㠸㌳攰㑦愹昵㌳㄰㈱ㄶ搸捥㕦㜱昰㙦昶㌹㜶散㔷晢㥦昴改㠰搳敡㌳㤱㡦挵㜰㔴㑢攷敦挶㐶㘹㡣攳㘹㜶㐱㘷戴㡥㌷愷㔹搴敦愱搵㝢㐱戴晢㐰慡㐰㤹㈸捥㘵ㄲ㤸换摣㑦扤㥦㠳〸㌱㕢㜹㜳㐸㘸挰㜳㉦㙦㥡㝥收ㅥ㙤慢㤲〳て㥤㈶㜶㐱戵昴收㐱㙣㤴㡣㌰戱收㐸㈶㡤ㄹ戲晡㌸㐳㜴戸㌹㤵挹愴ㄴㅢ晦愷攲晡㐳㙣敡㘱㄰敤ㄱ㤰㔲ㄷ愷扢て㠹愴ぢ㉦〰昶㈸昵ㅥ〳ㄱ愲挵㜶昱昹㍢搷ㅦ搸㙦捤㑢戳㉥扢㙦㕣晦㤳㝡㉦㍥㕣散㡡㙡改攲㉦戰昱摤㤲ㄱ㈶捣㤹㡣换㤳㜰搴攵㘵〴㐷戳扢㉥愹㍦捥搶㥥〰搱㥥〴㈹つ㙡㠹㤷挵㌳㌶㑥搸㑦㔱敢㘹㄰㈱㌲戶㡦㕦㉣㥣㌳昳愵愶攷昷㍦敦㠶捥㘵㜷㍣㝡攰㉤㘲〴慡愵㡦扦挲挶㍥㈵㍥㐶搱ㅤ㤳㉥ㅣ㡢ㄳ㝤㥣愸㍤㔵〹晤搷㙣散ㄹ㄰敤㔹㤰㔲㈰㑢㘶ㄵ戱攲搸ㄸ挳搸昸ㅣ昵㝥〳㈲㐴搴㜶昲攸㐱ㄳ㍢〷㍦戳㙥挱㈳戳て㜹摤戸㘹昱㉤〳㕦㐰昵㠱昶㈵晣㡣㙥㠳攷捣攲㙡ぢ㈶昷晣搷昷ㄲㄳ㔶㤸ち㠹㐲慡㄰㠹攴ㄳ㘱㈳㘶搴㡦㠶搹㙤㕤搱攰㥣㘰㘰攱㤰戶捥㝣搷㝡戹挴戱摢㌴愳挷㉣慥㜸㑣戰敢愶㜵慤敤捣昷㡣昰慦㕣搲㙢昴㥡扢㝡敢㡡㐶捡搴㤶㘰〱挸散㤱敤㡤昴慡ㅤ㙣戴慦㌵愷㙥㘸戳慡㜷昷㔴㘳昹愷㉢㕢戹㜶㔶户㜹戴㔳㕢收搱㔴慣㑢慥㤳戶换昶搲慡戲晣ㅡ㌵㝤㘵㔷㡦搹㈹摤㥢搰戱愸㉤户摡散㕥㘲㜲㔵搳捣换㕤ㅤ挶㉡㝢つ㙡挲挲㑥散㈸㔶㤵昲㘳摣摣挲捣つ扤㘶㘷摥捣挳摦㌵㘶㜷敦挶愵㐶戶摤摣愹㐴挴㙡ㄳㄵ扢㤴戰㘷㜵攵搶昶㑣敦敡散敤敥㙡㉦慤㤹㥡㕦㘷㘰摤㉢㍦扦㉢㙦㘲搹慡㡥㥦ㅡ㔱搳慦㥦㄰㌵攳晤搶㡥㘸户愷㔹〶挲ㄵ攲摤ㄱ昳攱愵摤慥㜹㌱昶づ㝢搱㙥戲㑦搶㌶昶㘱㑣摡愵㤹愶捡㠲慥㝤攲ㄲ㌰愵昷慡㉣㉤㝤㜴㈲昷晦慦㜰㙤敤㔰㝢敦㘷慥挳摡攰晥㐶㘷扥摤散慥扡㠰㉤攸㤱晥㕢㤰晡扤㜱㌴㔷㐴慦づㄲ㘲㠳搸㔸扦扥㉤摦扢㔲㕢㘹戶慤㔸挹㑢〶㉣㜲㌷㌴㄰摡戲㡦晥㈲㔸晡敦㐹㕥〲〹〴㙡戴㤷㈹愴〵昴㔷慣㜲晤ㄸ晣扦晤慢㡥戵搰搲攵㉡㈷ㄶ愳㝢敡㍢㘶㜵㜵昷昴敢攷户㤷晢ㅢ㍤㉢㝢搹㍤慢㔷搲摥慢㈴慦㠱搴㌷㠲昴戹愸ㄹ㠴㔰ㅤ搷㙥〷㜵捣㌰ぢ〶搶捡攵搱㉤㡣晡づ㙢ㄱ㜶㠶搹㤳搳戹㕡㍢〷挷捡〶つ㕢㌸昸〷㜶戰昷㥢ㅢ㝡㘷ㄸ扤㐶晦づ慣晢㈲㑡㍡㠴㈶㐸㉤㙢㡢㥡㠳㈴㑦㘹〷散ㄲ㉣㠴攴愶换捡〰挹戰㉣攱挰挱昱㔲搳捦愶搵㜷〲扥㡦挴㑥㘸摥㡥扥戰㘴晤ㄶ换捡昹搹㘶攷搲㡤㙢捣ㅥ㡡㌷㘸㔵愱昴ㅥ㕥㌴戶㌰㤷㍤愸户慤扤愷ㄹ㥥攲㡡㙡敤㥡晦㑤㍢戴愵扦づ愲㍥昵攳搰㡢户㝤㥦〰㔷㑤晦㜵㡣㑤㙢㙢㑤〳慤㤱愳扤〹㔲㝡㐶㥣㔷㌲戵㈸㑥㈴戱㜴慣晤〱搲昲扥ㄱ晦攷㐷晦㈳㐸㐰愷ㄵ㥤㤵㜰改㕢晣㈷㍦㔶㕤晤㔸ㄴ戶㘷㔵扣ㅥ昲〳㍢㠰攵搲㙥㔳慥昳㌷挸〲攲㌲愸攳㤰慥敥搵搹慥慥搵散㜹㠳㘵愹㘷愵㘹昶㜲敤㝣㠰㝤慦㐰摥ㄳ㄰愲㕦扦㤲㜵㙤搷㈲晢ㅥ戰慦扤ぢ㌲㘸㙡㝢晢㈸㘵戱㐷㝢て慣㝥㔸挵搷摥挷挶昰㜹〷㑤ㅦ㜵㄰〶敡敥㕥摣㍦改摤㌸㙡㕤㌴摥扣愱扤㘷㠳搸つ㝢挸㘵攵攴晢㜷晥戱晤昲愶改㜷㍣昰搷扢㑥㝤昴〹㑤㡣戰㉢捡ㄶ挲昷㠲扤搱昸改ㅦ㠰㠸㕤㈰挶昱〷摢愵ㅦ晤慦㈸敢㝦㈳搹〲㠲㔱㐴攷㈸㠲㐱攴敦㔶㔱㌴攱㝦づ㈴晡晦㤰㝣〴㈲㈶㠰昰㌰搶㍦〶㔱ㅦㄱ㠲㝤昶づㄹ攱㝦㠲㕤㈵挲㥥〵昴戲㈰㝥ち昵㠰㑥㈳攵〱㤶㜵㘲㈲敡ㄸ㘴㥤愰敡㠴㔱㈷㠴㐲㠳〷扥㐸搵摢ㄵ㘵㉢昳㝢㐳㑤㈲昵ㄵ昵晢㐱捣ㅦ愹㙦搸〶ㄱ搴搹㠹㕤㐸搵㕡㐵ㄱ㐶㥤㐴慡ㅦㄸ㍡㙦㙥㡡㈸㔸ㄲ愹㝡㤴搴㐷㙣晤挶㠵㔴㝦搴㔴㐱捡戳愴㕦㠶㤴づ昵㠰㑥㈳攵㐸挹㍡ㄱ㐳扢㝥㐸晤〳㕥昸㈲昵戱㕤㔱㜶慦㈰〹㑢愳昱搳㠷愰㌹昱㍦㄰昳㐷㙡㐷㝡㌳㡣㘴㈷㄰ㄷ㔲挳慤愲㐸挱㠸㐴㙡ㄷち敤ち㈲㌲㘰㐹愴㐶愰愴㍥攲㑦㙥愴㜶㐷㑤改㔴扦㘴搴㈸㤹敡㤷攱戴〷㤴〳㍡㑤㤴攳㈴敢挴㍥㘸搵て愷㌷㉡攱昴扡㕤㔱㜶敦㘲㌲㉣㡤挶㑦摦ぢ捤㠹㔷㉢攲㌴㥥摥㑣㈰㤹〸攲挲愹搹㉡㡡晤㘰㐴攲戴㌷㠵挲㈰愲〵㉣㠹㔳〴㈵昵ㄱ捦扢㜱㡡愱愶㑡㡦昲摣昲㈸㐳㉡〱昵㠰㑥㈳攵㐸挹㍡㌱ㄵ敤晡㈱昵㘴㈵愴㥥戰㉢捡敥愵捣㠰愵搱昸改晢愱㌹昱㡢㡡㐸戵搰㥢愹㈴搳㐰㕣㐸捤戰㡡㘲㈶㡣㐸愴㘶㔲㘸ㄶ㠸攰㉤ㄳ㠹搴㙣㤴搴㐷晣摣㡤搴ㅣ搴㔴㐱捡㜳て愶っ愹戹㔰て攸㌴㔲㡥㤴慣ㄳ晢愳㕤㍦愴敥愸㠴搴㑦散㡡戲㥢㍢㜳㘱㘹㌴㝥晡㔲㌴㈷㝥㕣ㄱ愹㠳改捤㈱㈴㠷㠲戸㤰㕡㘶ㄵ挵㍣ㄸ㤱㐸ㅤ㑥愱㈳㐰挴〲戰㈴㔲㐷愲愴㍥攲㍡㌷㔲慤愸愹㠲㤴攷晥㔰ㄹ㔲〶搴〳㍡㡤㤴㈳㈵敢挴㐲戴敢㠷搴愵㤵㤰扡挴慥㈸扢昱戴ㄸ㤶㐶攳愷慦㐲㜳攲愲㡡㐸戵搳㥢づ㤲㑥㄰ㄷ㔲㙢慣愲㔸〲㈳ㄲ愹愳㈹搴つ㈲づ〲㑢㈲搵㠳㤲晡㠸戳摣㐸慤㐵㑤ㄵ愴㍣㜷愹捡㤰㕡て昵㠰㑥㈳攵㐸挹㍡㜱㌰摡昵㐳敡愴㑡㐸㥤㘸㔷㤴摤晥㍡っ㤶㐶攳愷㥦㠰收挴昱ㄵ㤱㍡㠹摥㥣㑣㜲ち㠸ぢ愹㔳慤愲㔸〶㈳ㄲ愹搳㈸昴㐳㄰㜱〴㔸ㄲ愹搳㔱㔲ㅦ戱捥㡤搴㤹愸愹㠲㤴攷㕥㔹ㄹ㔲㍦㠲㝡㐰愷㤱㜲愴㘴㥤㌸ㄲ敤晡㈱搵㕥〹愹搵㜶㐵搹㑤戸攵戰㌴ㅡ㍦晤㘲㌴㈷摡㉡㈲㜵㈹扤搹㐴㜲ㄹ㠸ぢ愹㉢慣愲㌰㘰㐴㈲㜵㈵㠵慥〲ㄱ㌹戰㈴㔲㔷愳愴㍥㘲戹ㅢ愹㙢㔱㔳〵㈹捦摤扢㌲愴慥㠷㝡㐰愷㤱㜲愴㘴㥤挸愳㕤㍦愴づ慥㠴搴㐱㜶挵ㄶ敦㙤㐱摥攵ㅢ㡤㥦㝥㍢㥡ㄳ㑢㉡㈲㜵〷扤戹㤳攴愷㈰㉥愴敥戲㡡㘲㈵㡣㐸愴敥愶搰㍤㈰㘲ㄵ㔸ㄲ愹㝢㔱㔲ㅦ㜱㠰ㅢ愹晢㔱㔳㡡㔴戵㕢㡢㘵㐸㍤〰昵㠰㑥㈳攵㐸挹㍡戱ㅡ敤晡㈱搵㔲〹愹㈹㜶㐵搹㍤换㑥㔸ㅡ㡤㥦晥㌸㥡ㄳ㤳㉢㈲昵㈴扤㜹㡡攴㘹㄰ㄷ㔲扦戲㡡愲ぢ㐶㈴㔲扦愶搰㌳㈰攲㘸戰㈴㔲捦愲愴㍥㈲敥㐶敡㌷愸㈹㐵慡㘴㌶攵戹搷㔹㠶搴ぢ㔰て攸㌴㔲㡥㤴慣ㄳ摤㘸搷て愹昱㤵㤰㙡戲㉢捡㙥愲慥㠵愵搱昸改慦愱㌹昱㥤㡡㐸扤㐱㙦摥㤴㉥㠱戸㤰㝡ぢ㐵敤㙤ㄲ㙢㌵㉢㔰㈳搶挱㥥〴敤ㅤ捡扦ぢ㈲㌶㠰㈵㐱㝢て㈵昵ㄱ扢扢㐱晢ㄳ㙡㑡愷愰晢扢㉦㕣㡢㌷摤㜰捦慤っ戲て愰ㅣ搰㘹愲㐲㥤搸㠸㔶晤㈰ㅢ㕡〹戲㈱㜶㐵搹㉤摢敦挱搲㘸晣昴㡦搱㥣〸㔵㠴散㥦昴收ㄳ㤲㑦㐱㕣㤰晤摢㉡㡡敦挳㠸挴改㍦ㄴ晡っ㐴ㅣて㤶挴改㜳㤴搴㐷昴㜷攳戴ㄵ㌵㔵㍡㔷戲戸攴㥤挴㤲㜷ㄹ㔲㕦㐱㍤愰搳㐸㠵㍡㜱〲摡昵㐳敡敢慦㉢㕣搴㝣㘵㔷㤴摤㌳㍥ㄹ㤶㐶攳愷搷搷㘲摦戶㐲捣晦愲愶㍦慡昵〶ㄲ㘶㥤扡㤰ㅡ㘰ㄵ挵㈹㌰㌲㠶㠶〶㔲㘸㄰㠸攰㥤㘱㠹搴㘰㤴搴㐷晣ㄳ㙤㌸ㄷ捡捣㕡慤㠲㤴攷㔶㜳ㄹ㔲㐳愰ㅥ搰㘹愴ㅣ㈹㔹㈷㜸㘳摡て愹扦㔴㐲敡〳扢愲散ㅥ昶ㄹ戰㈴㤱ㅡ㠱收挴㥦㉡㈲戵㍢扤ㄹ㐹戲〷㠸ぢ愹搱㔶㔱㥣〹㐳㘳昰搳挷㔰㘸㑦㄰挱ㅢ搴ㄲ愹㐶㤴搴㐷扣改㐶㙡ㅣ㙡慡㈱㔵㍣昸㜸挷扢っ愹扤愰ㅥ搰㘹愴㐲㥤㌸ㅢ敤晡㈱昵扢㑡㐸晤搶慥㈸扢㤵㝥ㅥ㉣㐹愴㈲㘸㑥㍣㕦ㄱ愹ㄸ扤㠹㤳㈴㐰㕣㐸愵慣愲㌸ㅦ㠶挶攰愷愷㈹㤴〱ㄱㄷ愲㈸㤱摡〷㈵昵ㄱ㑦戹㤱摡ㄷ㌵搵㤰㉡ㅥ㝤扣ㄹ㕦㠶搴㝥㔰て攸㌴㔲愱㑥㕣㠴㜶晤㤰㝡愸ㄲ㔲て摡ㄵ㘵㜷昹㉦㠵㈵㠹搴㙣㌴㈷㝥㕥ㄱ愹㌹昴收〰㤲戹㈰㉥愴收㕢㐵戱〹㠶挶攰愷㉦愰搰㐲㄰㜱㌹㡡ㄲ愹㐵㈸愹㡦戸搳㡤搴㘲搴㤴㡥攷㈵户收㑡㙥晢㤷攱戴ㄴ捡〱㥤㈶捡㜱㤲㜵攲ち戴敡㠷搳㡤㤵㜰扡挱慥㈸换㈷戸ㅡ㤶㈴㑥㐷愲㌹㜱㕤㐵㥣㕡改捤㜲ㄲ〳挴㠵㔳捥㉡㡡㙢㘰㘸っ㝥㝡㥥㐲㈶㠸戸づ㐵㠹㔳〱㈵昵ㄱ㥢摣㌸慤㐴㑤㤵ㅥ攵㐹㐹㈸㐳㙡ㄵ搴〳㍡㡤㤴㈳㈵敢挴昵㘸搷て愹㜳㉡㈱㜵戶㕤㔱㤶敢挰㜴〵㠹㔴て㥡ㄳ㘷㔵㐴㙡㉤扤㔹㐷戲ㅥ挴㠵搴㐶慢㈸㤸昲㌰〶㍦晤ㄸちㅤぢ㈲㤸搲㈰㤱晡ㅥ㑡敡㈳㑥㜶㈳㜵ㅣ㙡慡㈰攵挹㤱㈸㐳敡〴愸〷㜴ㅡ㈹㐷㑡搶㠹摢搰慥ㅦ㔲ㅢ㉢㈱戵挱慥㈸㑢扥㘰㘶㠴㐴敡㜴㌴㈷搶㔵㐴敡㑣㝡㜳ㄶ挹㡦㐰㕣㐸㥤㘳ㄵ挵ㅤ㌰㌴〶㍦晤㕣ち㥤〷㈲㤸㍦㈱㤱㍡ㅦ㈵昵ㄱㅤ㙥愴㉥㐴㑤㤵㘳捦㤵㕥攰㌳㐶㕤っ攵㠰㑥ㄳ攵㌸挹㍡昱㌳戴敡㠷㔳慥ㄲ㑥㔹扢愲㉣捦㠳㔹ㅢㄲ愷慢搱㥣㔸㕥ㄱ愷㙢改捤㜵㈴搷㠳戸㜰扡搱㉡㡡㝢㘱㘸っ㝥晡㑤ㄴ扡ㄹ㐴㌰戳㐳攲㜴ぢ㑡敡㈳づ㜱攳㜴ㅢ㙡慡昴㈸㑦慡㐸㔹㡦扡ㅤ敡〱㥤㐶捡㤱㤲㜵㠲㠹㈵㝥㐸捤慦㠴搴㍣㠵㤴㌷〷攵㈱㔸㤲㐸摤㡢收挴〱ㄵ㤱扡㥦摥晣㥣攴〱㄰ㄷ㔲て㔹㐵昱㌰っ㡤挱㑦㝦㤸㐲㡦㠰㠸㐷㔱㤴㐸㍤㡡㤲晡㠸愹㙥愴㌶愳愶ㄴ愹ㄹ敥搹戹㈷㘳愵っ愹挷愱ㅥ搰㘹愴ㅣ㈹㔹㈷ㅥ㐳扢㝥㐸愵㉡㈱㤵戴㉢捡㔲㘱ㅥ㠷㈵㠹搴戳㘸㑥挴㉢㈲昵ㅢ㝡昳㍣挹ぢ㈰㉥愴㝥㘷ㄵ挵ㄳ㌰㌴〶㍦晤㐵ち晤ㅥ㐴㍣㠵愲㐴敡㈵㤴搴㐷㑣㜰㈳昵ち㙡㑡㡦扤ㄲ愴慡㉦愵扦〶㘵摣㘴〶㉤挷㐹搶〹收搸昸攱㌴扡ㄲ㑥愳散㡡戲㜴ㅣ㘶搱㐸㥣摥㐵㜳㘲㘴㐵㥣摥愷㌷㝦㈲昹㌳㠸ぢ愷扦㔸㐵昱っっ㡤挱㑦晦㉢㠵晥〶㈲㤸㘹㈳㜱摡㠲㤲晡㠸㘱㙥㥣晥㡥㥡搲ㅥ㔵㜲㤱散㐹摤㈹敢㔱ㅦ㐱ㅤ㜷搲㐰换㤱㤲㜵㠲㠹㍥㝥㐸つ愸㠴㔴挰慥昰收〴搵㌳挷㘰㍢㜲㌹〶㐰㕣㉦ㅣ摣㘶慥攷捤攷挱〵晣㡤搳昴戵㍤扤㕤昲㑥昹愰挲㡣慥〵㕤扤㌳摡㝡搶戴ㅢㅢ㠷ㄶ散㡤㐳㔶㥡㥤挸㘳改㐶㍡㡢㠷搷戵㘶㡤㤹搷ぢ㑢扡搶㜶攷捣㌹㌳晥㉦攴戹挸㠰攲㡥慣㄰㌵戵〲㥦晦㉥㜵愳〶㥡攸㑥昸搴搴扦〸㤳摥㍢昰昲㉦慤㕣搹㌲㜲㌳〴挱㘰ㄱ搱愵㙤扤敤收㠰㠲捣㔴㤱摢つ〵愰㠸攴愰㝣晦挲搲㤵戸摦㍣㘳㔰㘱㜶㜷㕢扥扤慤搳㘴㌰㜶戴㐴攷㤹㉢㤰〸戴愸慢愷㡤㝦搴㌶愸戰戴摢攸散㔹挳㥣㠶摣挶㈱㈵㈵㤹晣㔰㕦㤸搶搶搹㠳㘶㘴ㄴ戹ㅤ㉣㉣㔹搹戵ㅥ㝦㔷戹戶愳㜳戶戱愶攷晦㐴㔴㠴㡣ぢ㠹っ㡤愸ㄵ戵戵愲愱戶攱扦㡤㡦昶ㄹ㡥慥愱㔶㥥摥㈸昴搳摥敥戶散㕡〲㈶摢㠹㠲搶㤱挸ㄸ搶搴晦ㅥ㕢摥散〵㔷〸㍤愹㐷昴戵攴敦〶㝤戳㘰㥣㍦㔶摤ㅤ攲晡攷㜰㘷攰ㄷ㈰晢捦㍥㘸㑥㌱㈹敦晦攱㉦㍦敢㤹摥戳捤ㄹ㔰挳㈰㍣搸敡㐰捣㡡㘲㝦挲㜱㠹㝥挰㤲户㔳〶ち㔲㠶晤㜳㜰㜱㜳ㄶ㤲㘸〶ㄶ收ㄹ㔹戳ㅤ戹㍦ㅤ㐶敦㘰慢挰㈴㉣晣㝤㘰㡦㕤㌷扤慢愳挳㘰㠷攳㕦㌹㉥挹ㄹ敤㘶㐳㘱敡摡摥㉥攴㘷敢〵㄰搹㉢㙤㤶戱〱㉣㘳㠳㤵愵㔳㔸捣㥣㐰戹㑤㕢㕤㉢㡣敥戶摥㤵ㅤ㙤戹〶ㄶ㤸户昷㝦愲愷攲っ㔱〷㌰搵㐷㡤㈴摥戴ㅦ㉢昹〶挱㙥挶摡㈲愱㘳昰搱㥦㙢㠵㠶㝦攲扦㑣ㄹ挳戸㈳ㄳ㌱昴㉦㘱㡤㉢㔳㜲㈰㤲扥晣攳㕢晢ㄸ晡挷昱搸㤰㐳㤳㘰挶ㄷ戹晡㔷㄰攵〶㝦㜵㑣扡慡㥡㑦搴ㅦ〲㠱㜹㕤㐶㝥㤶㤱挳㕦㉡昷户晦㑥戹〱愱攵㐰搳ㅤ㘲㠶搷㜴㈴つ㈲ㄹ㜱㕤㕢摥散㙥㈰㘳〹晥づ扢㡥戹㘱㥡ㄵ㐳ㅥ捡㌵昵昵〳ㅡ晣摡㥡愳㙣㌵摡搹㌰敥扦昳㥥㔳㘶晦敦〷愶愷昴愳㔷〱㜹㠲晡ㅡ扢愳㝦挳㝤㘲敥ㄸ昷挷㈳昰㉤〵㤸戰㕢晦㍡㉡扤戱㈹㑤戶㐲㑡㤶づ愱㍡收昱搴㌱つ慣〱㈹㔳㌲㝦慣㕥敥挸〰㔷摥㤷㘶愵㝣㌵愸㍦ㅦ搶㤶愰㤷㥢昹㠰㌵扡㌲扦っ攷㠵㥡摡摡㍡㠴㕡昳收捣㤶㌵ぢ㘳ㅤ㑢㑣㤹㄰㈶㤸〴愵〹㜸ㅣ收挱〲晢慤㈵㝦㌵㔹㌲扦昰晣つ敤换㔰㐵㝡ち㜳㔰攴㈷㄰搰㠱㍣挰ㄲ㝦〴㔵攸戰搳摡昰搵愱㔶攷㥦㔰ぢ㘶〱㜱㠶攰㍡㥦〹愶晥昰㥣㠶㘵㕤愰㈸㍦㥥昱㔲晣つ㕣㡥㤹㝡㝦ㅡ搹㠲㉤づ㐶㑥攷攴㕦摡昷摤㌹㤹㐹㈴㍢㘷㠰㐶散㠲㘰㍡㤱㜲ㄹ㝣攵昲〰㙣敢〳㈹昸㤱扦挰㈰ちっ愶〰戳㡦ㄸ㜵㉤㠸搲㌶愰改㐹㍡昲㐱㜳〷ㄸ〲㥡㥦扡㕡㜶愱㌹㠴㉤て㘵换㕦㐱挰㡢㈶搳㠳晡㐰㤳㠱㤳㘸づ愳ㄱ㐲㔱㠲收捥攰昶㡤㘶㉤搴㈴㥡挳愵ㄱ慢㈰晡㠱攵㠳收㉥㤰搱㜷愵㘰㥤扦挰〸ち散㐶〱㘶㈸㐹㌴㜷㐷㘹ㅢ搰昴㈴㈶昹愰戹〷っ〱㑤摤搵戲ぢ捤㔱㙣㜹㌴㕢㘶㌶㤱ㄷ㑤愶㄰昵㠱收㌰㠸㐸㌴昷愴ㄱ㘶ㅡ㤵愰㌹ㄶ摣扥搱ㅣづ㌵㝣㙢昴㜱㌴㠲つ昹㘳㕡㤲て㥡摦㠱㡣扥ㄷ〵㜷昵ㄷ㘸愲挰㜸ち㌰㡢㐹愲㌹〱愵收扥㡦昴㤲㉢㉥ㅦ㉣㈷挱っ戰摣挳搵慥ぢ换㘶戶扢㌷摢㘵挶㤱ㄷ㑢愶ㄹ昵㠱攵〴㠸㐸㉣㈳㌴挲㙣愴ㄲ㉣㘳攰昶㡤㈵戳㤶昰挵㡡㌶㡤㈸㉣昷挶㤶て㤶〹挸攸㐹ち㌲慤挹㐷㈰㐵㠱㌴〵㤸改㈴戱捣愰戴つ㍤搳㤳攰攴㠳收㜷㘱〸㘸㈶㕣㉤扢搰摣㤷㉤㑦㘶换捣㑡昲愲搹〲㕥ㅦ㘸㑥㠵㠸㐴㤳愷㌲㌱つ愵ㄲ㌴愷㠲摢㌷㥡㌳愰㠶㉦㌲㥥㘸㐴愱挹昴㈶ㅦ戰愶㐳㐶㥦㐱㐱愶㍥昹〸捣愴挰㉣ち㌰ㅢ㑡愲㌹ㅢ愵㙤㐰搳㤳〴攵㠳收ㅣㄸ〲㥡㜳㕤㉤扢搰㍣㠰㉤捦㘵换捣㕣昲愲挹㜴愵㍥搰㍣〴㈲ㄲ捤昹㌴㜲㈸㑡㈵㘸㉥〴户㙦㌴㤷㐱つ摦ㅡ㝤ㄱ㡤㈸㌴㤹〲攵〳搶㠱㤰搱ㄷ㔳㤰改㔱㍥〲㑢㈸戰㤴〲捣㤸㤲㘸ㅥ㠴搲㌶愰改㐹㤴昲㐱昳㄰ㄸ〲㥡㠶慢㘵ㄷ㥡㠷戲攵挳搸㌲戳㥢扣㘸㌲愵愹て㌴㍢㈰㈲搱㍣㥣㐶㤸昹㔴㠲收㤱攰昶㡤㈶㌳愴昰慤搱㡦愲ㄱ㠵㈶搳愴㝣挰㙡㠵㡣扥㥣㠲㑣愱昲ㄱ㌰㈸㤰愵〰戳慡㈴㥡㌹㤴戶〱㑤㑦㌲㤵て㥡㈶っ〱捤昵慥㤶㕤㘸ㄶ搸昲ち戶㝣〲〴扣㘸㥥〴㕥ㅦ㘸㌲㈹㑡愲搹㐶㈳愷愰㔴㠲收㙡㜰晢㐶㤳㔹㔴昸搶攸敤㌴愲搰㘴㉡㤵て㔸ㅤ㤰搱㍢㈹挸㌴㉢ㅦ㠱㉥ち慣愱〰㌳慦㈴㥡㐷愳戴つ㘸㝡ㄲ慥㝣搰散㠱㈱愰挹散㉡搵戲ぢ㑤㍥慤㐹㕦换㤶㤹㈵攵㐵昳㔲昰晡㐰㤳㠹㔳ㄲ捤昵㌴㜲ㄹ㑡㈵㘸㙥〴户㙦㌴㤹㘹㠵㉦㙥摢搰㠸㐲㤳改㔶捡㘵昰搵㙣昳㔸㙣敢摦愳㈰㔳戱㝣〴扥㑦㠱攳㈸㜰㌵〴㈴㥡挷愳戴つ㘸㝡㤲戲㝣搰㍣ㄱ㠶㠰㈶㌳戰㔴换㉥㌴㑦㘲换㈷戳㘵㘶㔲㜹搱㘴晡㤴㐴㔳㍢〵㈲摢扡晥㈱敥㠴㥡㐴昸〷㌴捣捣慢ㄲ㠴㑦〳户㙦㠴㤹愱㠵㉦ㄲ晤㘸㐴㈱捣㌴㉤戵ㅢ攰㉢㠴㑦挷戶㝥〶〵㤹挲攵㈳㜰㈶〵捥愲〰戳扡㈴挲㍦㐲挹ㅦ攱㙡挹㕣㍥〸㥦〳㐳㐰㤸㤹㕢慡㘵ㄷ挲攷戲攵昳搸昲攳㄰昰㈲晣㈴㜸㝤昴㔷㈶㘵㐹㌴㉦愰ㄱ㘶㘷㤵愰㜹ㄱ戸㝤愳挹㉣㉥㝣㤱㕡㐸㈳ち㑤愶㜲㈹㤷挱㔷㘸㕥㠲㙤晤㔲ち㌲捤换㐷㘰ㄳ〵㉥愳〰㌳扦㈴㥡㤷愳攴㡦㘶挹戵愶㈷攱换〷捤㉢㘱〸㘸㌲扢㑢戵散㐲昳㉡戶㝣㌵㕢㝥つ〲㕥㌴摦〰捦敡慦搷㐰㘴㈷慣昳㜴捡㠷㑤昵戹㘴㈷㤸捦㈵㐱扥㤶戶晦㠰㔲〹挸搷㠳摢㌷挸㑣〰挳户㐶扦㠱㐶ㄴ挸敦㘰㑢敤〹㤹昶㔵昳㡤㤰搱㙦愲攰扢晥〲㌷㔳攰ㄶち扣〷〱〹昲慤㈸昹㑦昳㉢㈷㠸昹㐰晣㘳㤸〱挴捣ㄴ㔳㡥戹㈰扥㥤敤晥㠴敤㌲慢换ぢ㌱㔳戹晡攸戰㑣昴㤲㔸摥㐹㈳捣昸㉡挱昲㘷攰昶㡤㈵㌳挳昰慤搱敦愲ㄱ㠵㈵搳挳㤴换攰㉢㉣敦挶戶㝥て〵㤹㍡收㈳㜰㉦〵敥愳挰攷㄰㤰㔸摥㡦搲㌶㜴㔸㑦ㄲ㤹て㥡て挰㄰搰㘴㌶㤹㙡搹㠵收㠳㙣昹㈱戶捣㝤昶愲挹㜴慦㍥搰㙣㠰㠸㐴昳ㄱㅡ㘱㔶㔸〹㥡㡦㠱摢㌷㥡捣ㅥ㠳㝦㌵晡㘶ㅡ㔱㘸づ〴㔷戹っ扥㐲昳ㄷ搸搶ㅦ愷㈰搳换㝣〴㥥愰挰㤳ㄴㄸっ〱㠹收㔳㈸㙤〳㥡㥥㐴㌳ㅦ㌴㝦〹㐳㐰㜳㠸慢㘵ㄷ㥡扦㘲换扦㘶换捣づ昳愲挹㤴戰㍥搰ㅣ〹ㄱ㠹收戳㌴挲捣戱ㄲ㌴㝦〳㙥摦㘸㡥㠶㥡㐴昳㜹ㅡ㔱㘸㌲捤捣〷慣ㄷ㈰愳晦㤶㠲㑣㐱昳ㄱ昸ㅤ〵㕥愴〰戳搲㈴㥡扦㐷㘹㕢搰㉣㑤㐶昳㐱昳㘵ㄸ〲㥡㝢戹㕡㜶愱昹ち㕢㝥㤵㉤㌳㠳捣㡢㈶搳挶晡㐰㌳づㄱ㠹收敢㌴挲散戲ㄲ㌴摦〴户㙦㌴㔳㔰㤳㘸晥㠱㐶ㄴ㥡㘹㜰㝤挰晡㈳㘴昴户㈸㤸昱ㄷ㜸㥢〲敦㔰㠰㤹㙢ㄲ捤㜷㔱摡ㄶ㌴㑢ㄳ搶㝣搰㝣ㅦ㠶㠰收㝥慥㤶㕤㘸晥㠹㉤晦㤹㉤㌳换捣㡢㈶㔳换㈴㥡摡〷㄰搹戹昸㄰㤲扥捦㑤〷㐰㔵愲晣ㄷㅡ㘷㘶㕡〹捡㝦〳户㙦㤴㤹挱㈶㔱摥㐲㈳ち攵〵攰㉡㤴ㅢ戸㜳搶㠲昸㠷㤰搱晦㑥㐱愶戸昹〸晣て〵㍥愲〰戳摥㈴捡ㅦ愳攴㝦㙥慡㥣散收㠳昱㍦㘱〶ㄸ㉦㜵戵敢挲昸ㄳ戶晢㈹摢㘵㠶㥡ㄷ㘳愶愵昵搱㘳㤷㐳㐴㘲昹㙦ㅡ㌱㔰㉡挱昲㌳㜰晢挶㤲㔹㙥ㄲ换捦㘹㐴㘱挹㔴㌷〵ㄵ昸ち换㉦戰慤㙦愵愰改㉦昰㈵〵扥愲〰㌳攳㈴㤶㕦愳戴つ㍤搶㤳㄰攷㠳收户㌰〴㌴㔷戹㕡㜶愱㔹㠳㙤㥤户㥦〴戳搸扣㘸㌲㜵慤て㌴搷㐱㐴愲搹㡦㐶搶愳㔴㠲㘶㍤戸㝤愳戹ㄱ㙡ㄲ㑤㡤㐶ㄴ㥡㑣㠷昳㐱戳㍦㘴昴〶ち㌲㔵捥㐷㠰㑦攴搵〳ㄴ㘰昶㥣㐴㜳〰㑡摢㠰愶㈷㘹捥〷捤㐱㌰〴㌴㑦㜰戵㉣㌹搶㐱㌳ㄸ摢㝡㄰㐴㌰搳捤㡢㈶搳摢㉣㌴㜹晣换㑦ㄴ搴㜵摢㔸㥣〵ㄱ㠹收づ㌴挲㉣戸ㄲ㌴㠷㠲摢㌷㥡捣㤶㤳㘸敥㐸㈳㘸㐱晥㤸㌲愷挰〲㕦昵捤㘱搸搶㜷愲㈰搳改㝣〴㜶愶挰㜰ち㌰挳㑥愲戹ぢ㑡摢㜰㥣㤷㈴搶昹㘰㌹〲㘶㠰㈵戳攸㝣摡摤㡤敤敥捥㜶㤹つ攷挵昲㕡昰晡攸㤹㑣㤰㤳㔸敥㐱㈳捣㤴㉢挱㜲㌴戸㝤㘳㜹㈳搴㈴㤶㘳㘸㐴㘱挹戴㍡攵戲㍣扣慣昰敦〹ㄹ扤㤱㠲㑣戹昳ㄱㄸ㑢㠱㜱ㄴ㘰ㄶ㥥挴昲㍢㈸㙤㐳捦昴㈴摦昹愰搹〴㐳㐰昳㜶㔷换㤲㘳戹㌶ㅥ摢晡〴㄰挱㡣㌹㉦㥡昷㠳㈷搱搴㈶㐲㘴㥢㉦昲㝦づ㌵㠹昰㈴ㅡ㝥〰愵ㄲ㠴昷〶户㙦㠴㤹㠹㈷ㄱづ搳㠸㐲㤸改㜸㍥〰㐶㈰愳㐷㈹挸㔴㍤ㅦ㠱ㄸ〵攲ㄴ㘰昶㥥㐴㌸㠱㤲㍦挲㈵愹㘸㥥愴㍤ㅦ㠴㔳㌰〴㠴㤹愱愷㕡㤶ㅣぢ攱㌴戶昵っ㠸㘰愶㥤ㄷ㘱愶搷㔹晤㤵〸换㡦昷搸㝦ㅥ㈲ㄲ捤敦搲〸戳昰㑡搰㥣っ㙥摦㘸㌲㕢㑦愲戹ㅦ㡤愰ㅤ昹㘳捡㥥㜲搹搵㕦愷㐰㐶㙦愱㈰搳昹㝣〴愶㔲㘰ㅡ〵㤸攱㈷搱㥣㡥㤲晦戱㕦㠲㘶㕦户㤹㘶挲っ戰㘴ㄶ㥦㙡㔷㜲㉣㉣㘷㘱㕢㥦つ㈲摥㠵㠰ㄷ㑢愶攰昵㜱散㌳㐱㑦㘲㌹㠷㐶晥㡣㔲〹㤶㜳挱敤ㅢ㑢㘶昴㐹㉣攷搱㠸挲㤲㘹㝤捡㘵ㄷ㤶昳㈱愳㉦愰㈰㔳晥㝣〴ㄶ㔲㘰ㄱ〵㤸〵㈸戱㍣㄰㈵晦㥥㔹戲㘰攲㐹晥昳改㤹㑢㘰〸㘸㌲搳㑦戵㉣㌹ㄶ㥡㑢戱慤ㅦ〴㈲㤸㌳㈴昷攸㘰㤶散㍤慡㘷收㠷㌷愱愱㉣搹㐴摡㉢㌰敤㘴㐹敦挶㜶愴晡㜰㤳〹づ搶ㄶ㔳㌵〲㤲㠷戴㡢慥㙥摣〴慥昳㍥㠲挸搱㝤〱つて搸搱昳㜸㈷愹挶ㅡ㘶戵搴摦晡㘵昹㈳㡣ㅣ㝤㍡㕥㝣搶ぢ㜵昸搱づ㠵㡢㍢捥㙦换攱㘱㥦㕤㠵摥㔱㑢㤰挴㌶㡡㡦换㉡㄰攴晡㥢㘱搱户㑤敥㔸㕤㈷ㅦ戸扥㡥㡦㡦〹慣敥散㕡摦㈹扤愹敦攱㔳挳㈴㕥晤晢戳㤹〰摢攱㘷㑦㠰ㄷ㘲〶っ㤵昵㘵愰㠳晡㠵㤸㐲挲づ愱ㅤ㡥昲搸改搳愶㉦㙥㑤㈵㈳改っ晥ㄵ昰〸搵㜸㈶㥡挲㐳戶搳㠵㔴㈶ㄷ㌷㔳㌹㌳㥥㡦㙡㐷㌸愲攰挴㜲㤱㙣㍥㥥㌵昲昱㐴㍥㘱挴攲㤹㥣㤱㑣㘵捣㜰㈴㤷㌱愳摡㤱㡥㘸愶㤰㑤愶愳搱㜴㌸㥤换挴愳㜸愲㕡㌲㙤愶㈳戹㔴ㅣ㡦㌴づ㠷㜳㠵㄰昳㔸攸㠹㝥ㄴ㜴昴㔶㤲攵㈰㈱收戰㐸扥㐱㔶㤶㈴㐷㍥㤹㐵㜹㡡㑡愵晡㝥㘰㙥㙢捡〹㤴㙡㐴㔶攴㐴㕥㤸㜵晤晢㡢戱㥥㈷㘹㤵愵慡㌸㡦㈲搲㌴㘶慡搴㙦㐲㠰戶㑤愹㌴晥㔴㤶捥慦愴摦㙤㈰㠱㔰㥤扤㐳摡㉡ㄴ㜷㤸㍥慤戵昴㐱晢摡㙡戰〷㠲㉤戳㜱昰〴晦ㅥ慤ㅤ㥣挱攰戸ㄲ昳㐲昵戶ㄵ扤〳㤵晡ㄸ〲㍡㥡㝢搹ㅦ㝣搹㉢搶㠰捦つ昹搳挱攵㤱㈴捥挱㡥戰晦愲〲捦㐶㠰〸晢㥦昸ㄱ㌸散㠳愵㝤㈸〰㈵㑡攸扤愰攸㐳〳散㈶戵戵㈸㕢㝤挸㈸㈴昱搴扣㘴㈱ㅢ㉤㈴攲攱㑣搲㠸挵㜲攱㜴㍡㙡收㜲攱戸㤹㡣㙡敢ㅣ搱㝣摣㠸㈶㜳㜸挲㙣㍣㥡㡢ㄷ㈲搹㉣㥥戹㤸㐰㜷㑡攵搲㐶捥っ攷戴昵㐵搱㝣㈴㤹ぢ㘷攲戹㐸㍡ㅣて㈷攳搹㐸㈲ㄱ㑦愰扦攲ㄱ戵攱㔴㉣ㄷㅡ㘸㝢愲㙦㠰㡥扥㤱攴ㄸ㤰搰㈰挵昷昴愱挱㡡㉦攵㈹㉡㤵挴づ攴攳㈷㡥挷捥㌳挶搸慥搱㑦㘲晤挹㈰㠱搰㄰愵挸㔸改㡣㡣捥㘰㠴㠶㉡晥㘹㘴㌵㔱㙢㉦㄰㌱㡣挶㔸㍡〳㝣〷晤㥤挱㤵攸慦㐵ㄳ攵攸昷㠰㕢㡥晥㜰㈸挱〸ㅥ㔸ぢち昴㜷戱㥢搴捥㐱搹㐲㍦㤷㑤㐵捤㔴㈱㥢捦挴挲㜱㘰㥡㑥㈷㈲㐶挱挸㘴㡤㙣捣㑣㘷ぢ摡戹㡥㘸㌸㤶㑢㐵ㄲ㘶ㅥ〷㙦ㅣ㠱㠲㡥㤹㡡㐷ち㤱㐴ㄸ挷㘵㈶㥢搱捥㜳㐴搳挹㘸慡㄰捦收昲愹㘸㍥㥥㑢㐴戲愶㘱㐶愲搱㘸慥㄰㑢㠴㈳㘶㉡戴慢敤㠹㝥㍥㜴昴ぢ㐸㉥〴〹㡤㔰㝣て晡扢㈹㍥愵㡡㑡㘲て昲昱ㄳ愶ㅢ晤㉢㈸㜴㈵㐸㈰㌴㑡㈹㝡搰ㅦ慤昸搷㔲㌶㑣㤰昶㈶晡㝢搲ㄸ㑢㌷㠰敦愰㍦ㄶ㕣㠹晥攱扥攸ㅦ收㡢晥㌸㈸挱〸ㄶ戸㐱㠱晥㜷散㈶戵㕢㔱戶搰㑦㘶ち昹㜴㌲ㅢ㑢㈷㌱搲愵昳㤹戴㘱愶㌲㈹っ㠷㤱ㅣ攳㤰搴㙥㜳㐴㈳昹㙣㌸㡦㐷㕡㘷戳昹㜰㍣㥢挰攸㤸捤攴㘳㠵㘴㈶ㅡ㐹攷挳㠵㠸昶㘳㐷㌴㥦㡥愵㑣㈳ㄷぢ㐷ち攱㜸戲㘰愶ぢ㠵〲㥥晢㤹㐹㈱㜶愹㐸㌸ㄵ㘲收つ扥㌵晡敤搰搱㝦㐲㜲〷㐸愸㐹昱㍤攸㡦㔷㝣㐷㔴㙡㡡㐹攴攳㈷收扡搱扦㡦昶敥〷〹㠴㥡㤵愲〷晤扤ㄵ晦㈱捡愶攸ちㅦ㠹㈴㈲㌴挶搲愳攰㍢攸挷挰㤵攸㑦昵㐵㝦㡡㉦晡㑣㥤㠱ㄱ慣昲㠲〲晤㠴摤愴昶〴捡ㄶ晡㤱㕣捣〰㡡搱㐲㉣ㄹ㡢㐷㜲昹㑣挱㠸㘶㔳改㐴㉣㥦㡤挶ㄳ愶愹㍤改㠸㘶㑤ㅣㅣ㌹っㅣ戱㜰㈱㙥㘴昳㐶㌶ㅣ㉦㠴㈳ㅣ㔹昲㤹㥣㤹搰㥥㉡㡡㐶攲㐹㥣戸ㄲ㘶ㅡ㑦㠱㑤㈴戲改ㄴ㕥㐹㤱㌲㌲昹㔴㈱ㄱ㌵捣㜰㠸戹㍡昸攲㈹〴搰搱㝦㐹昲㉢㤰㔰㑡昱㍤攸愷ㄵ㕦捡㔳㔴㉡㠹敦㤲㡦㥦㠸戸搱晦㉤敢㝦〷ㄲ〸敤慢ㄴ㍤攸㑦㔶晣㤷㈹扢ㅦ㕤㤹っ㈲愶搰ㄸ㑢慦㠱敦愰㍦ㄵ㕣㠹晥㜷㝣搱ㅦ敢㡢㍥㔳㙤㘰〴㝦慤〱ち昴愷摢㑤㙡㝦㐴搹㐲㍦㤵㠹㈵㌲㠶㘹愲搷愷攳挹㉣㥥慢㕢挰挴㈱㤵捦挷攳昹㕣㈱ㄳ搷摥㜲㐴㜹㠴㘰㌸㑡挶㌰㝡挷攳㐹扣搱㈷㘱㘶ち㠵㔸㈱ㅡ捥㘵㌰㝤搰摥㉥㡡ㄶ㑣昰戳改っ㝡㝥㍣㥤つ㘷戲搱㐸㌲㕤㐸㈷ぢ愹㈴〲ㄸて捤戰㍤搱摦㠱㡥晥㉥挹㝢㈰愱㤹㡡敦㐱㝦㤶攲㔳捡㤲愷愶㤸㐳㍥㝥㘲㘷㌷晡㕢㈸昴㈱㐸㈰㜴㠰㔲昴愰㍦㔷昱㍦愶散㑣㠲㌴㠳攸捦愷㌱㤶㍥〱摦㐱㝦㈱戸ㄲ晤㐱扥攸て昰㐵㥦愹㌹㌰㔲愳晦〷ㄴ攸ㅦ㘸㌷愹㝤㠶戲㠵㝥㍥㥦捥ㅡ㐶ち㍤㌲㡣扥ㅦ㐵扦㡦愴愲㤱㜰㌲ㅡ㈹㐴昳戱㐸㕡晢摣ㄱ挵〴捤挸攳㌱挲〹ㅣㄵ昱㠸㠹㤹ㅢ㑥っ㈹㌳㘶ㄶ戲愹㙣㉡㙣㙡㕦㌸愲愹㐴㈱㤷换挷㜲㈶㐲ㄳ㡦攵昱㜰㜳㥣㜱つ㈳ㅣ㠹㈵搲㤹㐸㌴ㅤ㕡㙣㝢愲㙦㠵㡥晥㈵挹㔷㈰愱㈵㡡敦㐱㥦愹㐱昸㘲㜵戱㐴㕥ㅣ㐲㍥㝥攲敢慤慥戳㙥㕤㍤㈴敢㐱〲愱㐳㤵愲〷晤挳ㄴ㥦㙦戴㤲㙦散㤰敦敥㄰㠷搳ㄸㅢㅡ〸扥㠳晥㤱攰㑡昴㍦㐵㌳攵㘷摤㝦㠲㕢㝥搶㘵㉡て扣挵换慦㘰ち攸户摡㑤㙡㍢愰㙣愱㕦挸㘵愳㐶づ挳㜶㌶㠲搷㔲攵㑣㈳㥢㐴挷㡦㐵捤㑣㈴ㄶ㑢ㅡ愶㌶挴ㄱ挵㔹㈱㤳捡㈷ち㜸㥢㐷㉥㡥搳㐵㌶㠷㥥㙦㘶㜱攲㌵㘳㌹㈳㤶搶㠶㍡愲搹㘴ㄶ㜱㠹㥢㐶㥣搳散㘴㌲㘳挴㌲㔹捣扢ㄱ〹㍣㜳㍥ㄷづ㉤户㍤搱㜷㠴㡥㍥㡣㘴㈷㤰㤰愱昸ㅥ昴㤹㑡㠴慦㈵㔵㔴ㄲ㈶昹昸㠹昷摤攸㡦愴扤㍤㐰〲愱㠲㔲昴愰扦㐲昱昷愴散ㄲ㥡㕥っ㈲摡㘸㡣愵㜱攰㍢攸慦〶㔷愲晦扡㉦晡慦晡愲摦づ㈵㠹晥㜸㤸〲晡ㅤ㜶㤳摡〴㤴㉤昴戳㐶㈶㥤挵㥢ㄶ㡣㜰㍥ㄳ挷晣挴挰㘵㐹㍡㥤㉦㘴㡤㐴っㄳ㤷㥣㌶搱ㄱ㉤㐴㜲㤸㤴㈲㐰㠸㔲ㅣ㌳挹㙣ㅥㄳ㥥㑣㌲㡦㠸㘵捣㝣㌲慣㑤㜲㐴㘳愹㈸づ㡢㐲㍡㔱㠸㐴攳戹㑣㌲㡢㈰挷㜲搹㘴挱㐸攰搰捡攷㐲㥤戶㈷㝡㌳㜴昴扤㐹挲㈰愱㉥挵昷愰捦搴㈳㝣㙤㔱愹㐴㜹搱㐳㍥㝥攲搷㙥昴搳戴㤷〱〹㠴㤸㍥㈴ㄵ㍤攸慦㔵晣挹㤴攵愳愶攴晢㔶挴㝡ㅡ㘳愹㠵收戱㈱㝦ㅢ挱㤵攸㍦收㡢晥㈳扥攸ㅦ〳㈵㠹晥っ㤸〲晡挷摡㑤㙡㌳㔱戶搰捦ㄴ捣㤴㤹㌳㌳戹㜴っ搳昳ㅣ收敦ㄸ㐹㔲㠵㑣㌴㥦㑦㤸〰㔹㥢攵㠸挶㔲㐹愳㠰搷晥攰㐴㤱㡣㠷㜱ㄲ㠸ㅢ㈹搳㡣ㅡ㤹㌰㑥搸㜱㈳慥捤㜶㐴㌱搲愷㘲挹㔴㉡㡤挹㙣ㅣ攳㔵㍡㘲㜲〶㤵挲慣挹㡣攱㡣ㅤ晡㥥敤㠹扥㍦㜴昴㌹㈴〷㠰㠴扥慦昸ㅥ昴㤹慡㠴㉦摥ㄵ愴㐴愵㤲㌸㤱㝣晣挴㥤㙥昴ㄷ㔳㘸〹㐸㈰挴㜴㈳愹攸㐱晦㘴挵㍦㠴戲〶㑤㉦㈷搶㍦愰㌱㤶㤶㠱敦愰㝦ㅡ戸ㄲ晤ㅢ㕤攸㙢㐷㐰愴攲ㄲ㠰戸摥㌷㈴捣㉤㤲㈱㌹ち捡〸挹改戶ㅦ㕡㉢捡㜶㐸戲攱ㄴ收㠷挹㈴愶㡣ㄸ攲㔳㘹㈳㥤㑥㈶㤳攸挵搹㔴扣㄰捦㙢换ㅤ搱ㄴ㐶慤㐴ㅡㄳ愶㐴㈱ㅦ攷㘵〳昱捥挴昲㤱㘸㉡㥥㌶㌳㜹捤㜰㐴ㄳ攱㘸づ攳㔹摡㠸ㄴ㈰㤲㉣㘴㜰㌱㤷㐱㌳戸挴㐰㔴挲㘶攸っ摢ㄳ㍤ぢㅤ㍤㐷㤲〷〹㥤愹昸㈶㔹〵㤲ㄵ攴㥦愵昸㤴戲攴愹㈹捥㈱ㅦ㍦㜱㤱㍢㈴敤ㄴ敡〰〹㠴㤸㥦㠴㙦㡤敥〹挹㜹㡡㝦㌴㘵昹㥣㉣昹㙥ㅤ㜱〱㡤戱搴㑢昳搸㤰扦㡢挰㤵㈱㌹搳ㄵ㤲攲〵昰改扥攸㌳ㄷ㐹愲扦〱愶㠰晥㈵㜶㤳摡㐶㤴㉤昴搱晦昳㈹㑣㜰㔲㈹昴㙡挳㡣愶㜱㈹㥢㌷っ㕣㡣㐵ㄲ戱㜴㍡愲ㅤ攳㠸ㅡ㐶㈲ㄳ㈹愴ぢ㠹㔸〱ㄷ挰搹㔴㈶㥢挰戹ㅡ㠳㑢捣っ挷搲㤱愸㜶慣㈳㥡㑡收㜲㘹㕣〶㠴愳㤸㌳㘵愲㤹っ㈶慦㠹っ㉥ち㘲愹㙣搶㐸挶㐲㤷摡㥥攸摦㠳㡥晥㝤㤲攳㐰㐲㥢ㄴ摦㜳㐰㕣愶昸㤴㉡㉡㠹㉢挹挷㑦ㅣ敢㐶晦㔴ち㥤〶ㄲ〸㌱㥦〹摦㌲昴慦㔶晣㌳㈹摢㐵〹晥慤愱戸㤶挶㔸㍡ㅢ㝣〷晤敢挱㤵攸ㅦ敤㐲㕦㍢ㄷ㈲㤵て㠸㉥摦㤰摣〰㑢㌲㈴攷㐳ㄹ㈱戹搱㙥㑦扢〰㘵㉢㈴散愹昹㜰㌲ㄲ挵愲㐲㍣㥤㌱戳ㄸ愶攲〶㘶㑣攱㕣㈲㘶㥡㤹搰㑤捡挷ぢ愱ㄳ扡㔹㤵㉥㘲㐹收㌳搱㝦搶㠹ㅦ愳㑥挲搳㘶挳㈳㥢扥ㄴ㔵晡㈶㤰㐰攸㜶ち㔰摣搳㌹㝦愲昸㔷㔲㤶㑦搹㤲㉦㈶ㄲ㜷㠲㉦攱戹㠶收挱㤶扦㥦㠱㉢攱㘹㜵挱㔳散㥣㐷晡㈲㜱ㄷ㤴愴㍢㌷挰ㄴ㤰戸摢㙥㔲扢ㄱ㘵ぢ㠹ㅣ㘶ㅥ㠹㜸〶敢㙦戱㉣捥㤵㠵㑣㉡㥢㡦愵㔳搱㕣㌲㘶㘶ㄲ㤸㝡摦攴㠸㘶つっぢ搱㙣ㄴㄷ㥦㔸㑡挰㑢挹㌰㡥㈴戳㜸搹㔲㍥㠹搵ㄷ愳愰摤散㠸收㘳戱〴㤶〳㘲㤸昴ㄸ㜱㑣ㄶ㈱ㄸ挵㍢〴㔳㐶ㅣ㉦愸㠸ㄶ㔲㈱㈶㍡攱㡢㙢㘷攸攸户㤲摣〶ㄲ扡㔷昱㍤㥤㤳㜹㑦㔲摥ㄱ㤵㥡攲〱昲昱ㄳぢ㙤昴愵搰㕤戴㜷㌷㐸㈰昴㈰〵㝣搰㝦㐸昱敦愷㉣㥦摤㈵㕦扡㈴ㅥ〱㕦愲晦㈰昸づ晡㡦㠱㉢搱㥦改㡢晥㜴㕦昴㌷㐳㐹愲晦㈸㑣〱晤㕦搸㑤㙡㡦愱㙣愱㡦㈵ㄴ㌳㥡挸ㄷ㜰昱㠲㌷㔳〱搰㉣㕥㉦㤳㐵㈸昰㉡㍣㕣㌲㈵戴捤㡥㘸捡㐸㘲ㄸ挶㜵づ㕥㜴ㄴ㡦〱㜸㤴㜱㉤㠴改㈰㕥㤸㤲㑢愶戵㕦㌸愲改ㄴ挶㥢㍣收攵搹㉣散攱搵㍥改〲㤶ㅢ㡣ㄸㄶ㜶㔲戱㠲ㄱ〹㌱㌱ち㕦㕣㍢㐳㐷㝦㠲攴㐹㤰搰ㄳ㡡敦㐱晦㐹挵㤷昲ㄴ㤵㑡攲㤷攴攳㈷ㄲ㙥昴㥦㘳晤㙦㐰〲㈱收㍡攱㕢搶昷㝦慤昸扦愳散㈹㤴㌸ㄹ㐴㍣ぢ扥㐴晦㈵昰ㅤ昴㝦〳慥㐴㝦㠲㉦晡㑤扥攸㍦て㈵㠹晥㙢㌰〵昴㕦㐰ㄹ摦ㅡ敤㜵㤴㉤昴搳愶㕣㍦挱攵㑣〱搳つ㌳㤳㡤ㄷ㌰ㄱ〱晣ㄸ㤸搳㐶㍥慢扤攱㠸㈶戱㘲㤳挱㙡㈵慥晢㜱搱㡦搹户㐹㜴㘳㔸慢㠹收㌳㜸〷㠵昶愶㈳㕡㠸〲昹っ㑥戳㔸ㄱ㠸挷昱㔶ㅥ㉣㈲ㄸ㘶扥㤰挱㙢㙡挳㔸慡〹㌱㤱㡡㥥攸㝦㠰㡥晥㐷㤲户㐰㐲扦㔳㝣て晡㉦㉡扥㈳㉡㌵挵换攴攳㈷㐶戸搱晦㠰昶晥〲ㄲ〸㌱㌷ち摦㌲昴㕦㔵晣て㈹换㘷㡣挹搷㘵㠹搷㘹㡣愵㡦挰㜷搰㝦ㄳ㕣㠹晥づ扥攸〷㝤搱晦〳㤴㈴晡㥦挰ㄴ搰晦愳摤愴昶㈹捡ㄶ晡㠵ㄸ㙦㈳愴㜱〵㠳挵摥㔸㍡㥡挱慦㄰挱㥡㔶㉥ㄷ㡤攳㘵㥡摡扦㡡愲ㄸ㙤ち㤸㤹挷搰㝢㜱挸攴㜰ㄴ㈰㜶戹ㄴ㕥㍡㤸挳㐵㝦㑣晢户㈳ㅡ㠹ㄸ㘹愰㡦ㅢち㔸っ〰摡㐶ㅣ㉢㌵㠹慣㤹㉤㈴搲㘹㜰㐳㑣扣挲ㄷ搷捥搰搱㍦㈳昹ㅣ㈴昴戶攲㝢搰㝦㐷昱㈹㘵挹㔳㔳扣㑦㍥㝥㐲戸搱慦搱㈰挴㔷㠵〶㐲㝦㔲㡡㥥㜱晦捦㡡㕦㑦搹昳改ち㥦㠲㈶晥㐲㘳㉣㌵㠰敦愰晦㌷㜰㈵晡㥦㝤㔱扣㐲搵〲㄰愹㝣㕡晣㌷㐴换㉦㕢户挰㤲っ挹㐰㈸㈳㈴ㅦ摡㘵㙤㄰捡㔶㐸愲昱扣㠹㡢㔱㌳㥣攴㘲㍡挶㜴ㄳ扤㌶㥥㑤㘷㌳㔸戲挴摢㈵戴挱㡥㘸ㄸ㌷㜹挲㠶㤹㑤㘲㌵㉤㥥挷㘲㘵ㄴ愷㠲㐲〱愷〲慣㑣ㅡ㤸㔲〶ㅤ㔱㈳㤲㌶㌰挶㐵捤㝣㉥㡦㙢㉤慣搵㈴㌱㐷挱㍡㘵挲㐸㘱搲ㅦ搷㐲㡥㘸づ㑢㐳ㄸ攱戰敥㔰挰挴ㄴ挷㘲㍣ㅡ㑥愶ㄲ戸摡㐲㑢ㄸㄸ㐳㝦㔷㍢戱〳㜴昴㈱㈴㐳㐹㜶〴〹晤㡦慡ㅣ㐶搶㑥㈴㍢㤳っ㘷攵㐷慡㤲愲㤶愶戴㐱㜵昱㑦㔴捡㘰扥て攸戸挸㡦晢㈰㜸㌲ㅦ㈵昷〰〹㠴㍥愱〰㜹㥥㘰㝥慡昸㝢㔲㜶ㄳ㈵昸愰㌶昱㙦昰㘵㌰挷搱㍣㌹晣㝤〶慥っ收敢慥㘰ㄶ㑦攲慦晡挶敤㜳㈸挹戸㡤㠷㈹挴敤ぢ扢㐹㙤〲捡㔶摣㜲搹㌰ㄶ㝢㌲㠵㌰㙦愹愴っ㕣挰㐶㡤ㄴ㉥㡣昲愹㝣っ昳挹㠲㌶搱ㄱ捤挶㔳㌸攷㤸㌸㐲搲戸昷㤶挲㡡㜴ㅡ攳㤸㘱㈴㌱摤攴愰愶㑤㉡㡡愶搳㔸㍦㌵㔲㠶㠱㜷㙢㘷㜳搱㡣㤱㡢㈶㜰㉢㈱㤶㑢攳㤴ㅥ㡦㠶戶摡㥥攸捤搰搱昷㈶〹㠳㠴扥㔴㝣捦愱昴㤵攲㍢愲㔲㔳㝣㑢㍥㝥攲搷㌶晡搸挶㕦㌴搲㕥〶㈴㄰攲晥㑢㥥〷㝤愱昸㤳㈹㝢つ戵慥㈶捥晤挰㤷攸户㠰敦愰捦㔴㉥㠹晥㘳扥攸㍦攲㡢扥〶㈵㝣戱㠶〷㔳㐰扦㍦ち㜴㐵㥢㠹戲㠵㍥慥㔶ぢ㐶㉥㤷㡢㐷昳㔸攸挴㘱㘲ㅡㄹづ㐳㜸昷㘹㌴㠷攵㘱㙤㤶㈳ち㠹㐴㈴㥡捦攲㌶〰㉥挴戰㤲ㄳ㑤㘵昱㐶㐳㕥挴㈶捤㕣㉡慡捤㜶㐴昳攸晢㘶ㄸ㤷戹挹〴㔶愴ㄱ㈴㈳㠱㔷扣ㄹ㔸敡㑣㘱㝤㈳㤹ぢ㌵搸㥥攸晢㐳㐷㥦㐳㜲〰㐸㐸㔷㝣て晡〱挵㜷㐴愵愶ㄸ㐴㍥搱扦搳㡤晥㘲摡㕢〲ㄲ〸㌱㈹捣て晤愰攲ㅦ㐲㔹㍥〴㑥扥〱㑦散〰扥㐴㝦ㄹ昸づ晡㑣晤㤲攸摦攸㐶㥦〳㤹扣扤㜸扤㉦晡㍢㐲〹㕦摣〸㠶ㅣ搰ㅦ㘶㤷戵㔶㤴㉤昴㌹て挵㝢㐰搳㘶㈲㥥挲㍣搶㐸攷㔳㔸㤸㑦㐴㈳㔱㈳㥡㌷捣㡣戶摣ㄱ㉤攴㌰㐶㠵戱㝡㤳㑦ㅡ㜸て㘸㈲㤳捤收搲搹㘴〶ㄷ扢戸づ挰㡡戴攱㠸㐶㜰㘵ㅣ㌵㜱㠹ㅣ挵敡㐲ㄸ㉢㍦㔱㥣㍥㜰㔷愶㠰㍢㡤㈹捣㡢戵慣㈳捡搹㔷慡㠰戹㜰㍥ㅥ挱昰㠵改㔸搶㠸挶㜲攰愴㜲㤱っ收扡㍢愹㥤挸㐱㐷捦㤳㤸㈴〵㤰搰捥慡搲㌳㘶慤㘲攵㜰㔵改挸敢㡥つ㌱〲㤵㌲㙥攷搹㜱㤳㘳搶ㅡ㕡㍥ㅡ㈴㄰摡㡤〲〴捦㜳搴散慥昸㙢㈹换㐷搲挹㔷晦〹㤹㘶挶搲〶昰㥤戸㡤㠶戴㡣摢㘹敥戸ㅤち慥㡣摢て㝣攳㌶〶搵㤴搰扦〷㔳㠸摢㥥㈸挸愳收晢㈸㕢㜱挳㐰ㄴ㡤㤹㜸㑤㥣ㄹ㌱㜱㝡捦㘵㌱㤵挵昴ㄷ户戵㌰摥挴㤰㉦㜰㥣㈳㥡挷昸ㅦ㡢攴搳戸㤷㤰挳扣ちㄷ㙣ㄸ摦㘲㜹㈳挲㝢㤸㔸㤹搰㡥㜷㐴戳戹〸㑥㉣戱㍣㉥攳戰㤸㠴㥢㙦㤸㈲ㄸ㐶㈱㡢㘳㉢ㅥ挳㝡㐵㠸搹㙤ㄲ㤴ㄳ愰愳㥦㐸㜲ㄲ㐸㠸㤹㙤㤲敦㌹㙡挶㈹㝥愹扣㘸㈲ㅦち㘲扤㡤扥㔴㍥㠳昶捥〴〹㠴挶㉢㐵て晡ㄳㄴ晦ㅣ捡摥㑢㤰敥〱ㄱ㤳挰㤷㐷捤昹攰㍢攸敦つ慥㐴扦挳㠵扥㜶㈱㐴㉡㥦晥㔷晢㠶㈴っ㑢昸攲慦愷愰㡣㤰㐴㔰愰捦摡㈵㈸摢㈱㐱㉦て㈳㘹㈳㤲㌲愳戸㔱㔳挸攴戱㉣㠷㘳〰挱挹㤹㤱慣愱㕤敡㠸愶ㄳ戹㍣㙥㝤㐵㜱〳㈰㡡〵愵㥣㘱挶戲〹㈳㤲挳㥤〰摣㌸挸收戵㑤㡥㘸ㄶㄳち慣㈹ㄹ〹扣㄰㄰㔶ㄳ㤸㤴㐵㜰晤㔲㠸挷㘳㔸㔰㑤攷㐲㑣㠷㤳攸㕤〶ㅤ晤㜲㤲㉢㐰㐲㑣㠵㤳晣㉢挹扡㡡攴㙡昲攳㡡㉦攵㈹㉡㤵㐴㡡㝣㈸㠸㈳摤㈱戹㠱昵㌷㠲〴㐲㘹愵攸〹〹㤳摥㘴㐳户㔲㤶㑦搴㤳㉦㜷ㄴ摦〵㕦㠶攴㜶昰㥤㤰㑣〶㔷㠶㘴㠹㉢㈴㍡㐳㈲て㠸〳㝤搱㘷㌶ㅢ扥㜸㠶㍢攴㠰㍥㌳搷搸愴昶㌳㤴㉤昴ㄳ㘹捣㘵戱㡣㥦㑦㐷戳㐰ㅤ㔹㌱㜸㙢㉢挶㝤扣扢ㄳ㠳㄰㔶慤敦㜲㐴㌳㐶ㅣ㑢慣㤸㥡㈱慦〶㔳攵〸㐶戳㜰ㅥ㑢㜵戱㜸づ㉢慡㠹㠴㜶户㈳ㅡ挶㜱㠳㔱㄰户㍥㜱㔳㍦ㅢ㉢㘴っ摥摦㐹㠱㥢挰㙣㌸㤹づ戵搸㥥攸昷㐰㐷扦㤷攴㍥㤰搰㔴挵昷愰㍦㑤昱愵愸㔴愲扣㘰㐲㥣㐴㝦扡ㅢ晤㐷㘹敦㌱㤰㐰㘸㤶㔲昴愰捦㌴㌹㠹晥ㄳ㤴㝤㠲㈰㍤づ㈲收㠰㉦搱㝦㥡收挹攱㙦㉥戸ㄲ晤㡣ㅢ㝤㘷㌸㑡昹愲捦晣㌷㝣昱挸㜷㤸〲晡昳㔱㤰攸㍦㡢戲㠵㝥㉣ㅦ㉤攴戱攰㡦〹㑥㌴㡥挹㈶敥挴㠴㜱〵㠷㈱㈴ㄳ挳㈱㤰搵㥥㜳㐴攳ㄸ㠷ㄲ㤹㐲㌲ㄲ换㘳搶〴ㄹ㕣慣攴㡤㍣㠷㝥慥昳㈵戴摦㌸愲㔸ㅡ㌱戲㌹慣戰㥡㤸㙤攱戶㈵愶㕤㔱扣戸㍡㠳㌹㜰ㄸ㌷㈹ㄲ㈱㈶摣挹㥤㝦ㅥ㍡晡ぢ㈴扦〵〹㉤㔴㝣捦㜰戴㐸昱㑢攵〵ㄳ攸㈴晡㑤㙥昴㕦愳扤搷㐱〲愱愵㑡搱㠳㍥搳敡愴〳㝦愴散㌳〴㠹㑦ㄲっㅤっ㍥扥昸㍢ㄴ昰〷昵慢㕦㠶挲㜷㍤㈹㔱晥捦〳㥢攰㝤㉦攳㑣扣㘷㤱〹昲㌵晤昰㈸㈴敢〱㐲㜵戵晢晣㜷戶㤸㜴挵愷㠷昱㔷扦〷昶昵晦挱づ晢㔳㌱つ㡦ㄶ昷挰㑦㝦て㍢㕣捦挴戳戰㥦㡢㔶㈲搶ㄲ㍣〳捡㙣㥥㍥㉤搵㍣㜳㐳捥㙣㥦㙥戶户㈳ぢぢ㡡㌵挳㍡收昴㘰搳散敥㔹摡㌵ㄵ㉦慤㕢㈱摦㤱戶㠳㑡搴㥡愰㕥ㄷ㌸戶挸㤹㥡敤挱㤳攷㝡㑤愵戶戰摢搱挳敢昷㤰搲㠷㡡〹㝣戹攰戰㘲挹昵〰愶ㄱ㐵敥㥣捥ㅥ扣ㄱ捤捣㉢㡢㍤戸㍡慤慢敤㈷㝣㥦㠹㌶愳慢〳敦㑥㙢收ㄳ㤷㘸つ慦挲㥣㤳㈷〰㈳㝣ㅥ㍦㌵慤慤㔷㍥扣㙤㌷搴ぢ晤㜰㠰愳晤〹㝢扢晢攴愹搳㤶散搵㌸慦㌱ㄹㅥ㉦摦㔱㝥㤰㝣㐵昹㤲㌵摤愶㤱㙦慡ㅦ㠱昸㙣㜳搳愵搱愰㈳散㤶〱晤〳戴㈳㤸〲挸㤰〸晤〸戶晤㔷昰㈶㤴㍣っち㍥昰㐵挰昲摢㌸ㄵ晥㘰㡢挵挶㘹搸㙥慡摦ㄹ㥥昸㍥昲搱〶〱敦㤵㔳㈸捥散㕣换㈷㍦戸㝡〶㝤攱㈷愰㙦愱㉦换ㅤ㕦㡥愴㉦㝦〷㑦㥢㉣㌱㄰㐳搱っ㜷㥡㥤㍤愰㝦㐴㘹ㅥ扦㘴㜱㘷㐴搶㉥戰㕥攴㔰愰㕦搸慥〹慥㐴〱慢ち㌵㔰㜱㝦晥㌱挵㉥戵㔸晦㌷搸晦㠷㕡㠲㙤㑡攳㐸㌱晡晣愹昵敦ㅣ㝦昵㍦㙦晢敥搸㉢敦晣搶晥晦昸捤㝦扦㙡摦㠹晦摡㝢㜳捤㈱㜷攵昶㍣昷㡢㈹愲〳ㅡ㘳㘱㐷㝦㤷攴㍤㤲昷㐱挴㘰㌸昱〶ㅥ㤶㔵昶捡扣㐱㜶㠵昷㤵㜹愱㌵戰㠴㙦㡤晥㉦昸㍢愸㥦攸㐵㠱〳㠴ㄸ〰つㅥ㤵㠴㑣晦て昷㝦〳搸㔶攴㤸ㄱ愸㝤づ㥥搳㙢攲㔱㥦㕥㈳晡㐳㕦㈱㠶㔷ㅢ搰〸戳昷㉣㈳敢㘸攴㉢昰慡㠶摦昵晣慡挶㜸戴㐹昴㠳㐹〵㜵㐰晦㠶㈶㡦㜱㑣慥愷挹ㅡ㍣攰㑤㐶㌱ㅥㄵ摦㝥敥㡥㘲㉤㙡㠲㈷㐱㘶晢挲㜳戲搲愸ㄴ㥥慤挷慤㝡戸㜷愸搸晣㘴晥戶攵㑢ㄷ㍦㍢㐵㌰㑤搰㉦㍣㕢攱㡥㙦㜸扥戰㉢扣敦改ぢ㥤〱㑢昸㘲㈵〹扥㈳㍣捣づ㤴攱昹っㅡ㑥㜸〲愸ㄴ㑣捦戳㤰㍤〷㕢摡㐰〵㐳㉣㈶㍥㉤㠱㘱㌰愵㤹挷㘷㐹㥦㑢改㄰㜸㔵攳攰㝡昲㔵㘳㉣搶㈴㍥㠶挹㘲ㅣ㠶搰攴㠵㡥㐹㘶ㄷ㙡㍢㠲攷昴㡦㔸捣慦㝦㝣㘸晢㘵つて㍢㐱㈱㜸〵㔴户㉦㍣㔷㉡㡤㑡攱㤹㜹摦愷㕦扦戴㈱扡㜹摦㐷ㄶ㕦㍣晡散慦愷㠸㙢愱攱ㄷ㥥て攰㡥㙦㜸晥㙣㔷㜸㕦づㄸ㘲收㈱扥㜸㥡ㄸ㝣㐷㜸㙥㐱㐱㠶攷㝤㘸㌸攱ㄹ㐹㜴㤸扦㘷〱㝥㉢戶戴㔱攰㌵㔵ㅢ昷㡡㝦戵搰㤸㙡ㄲ㙦挳㕥ㄱ敥㌱㌴昸ㄳ挷攰㙤㌴搸〸摥㙥㙡㄰㑦昹愱晤㈶㙣ㄴ㡦挶㜱戴挱㔴㐲换愹ㅦ搳挶㕥攰搵㜳〰㑣㠹㔷㙤㘱㙢晣ㅢ㡦㡡攰㝤㄰搹扥搰摣慦㌴㉡㠵收㔷ㅦ㜷㙣扤晢戴㤶捤㠳㍥戸昳摣〷扡〳㉤攲㈱㘸昸㠵收㐵戸攳ㅢ㥡摦搹ㄵ摥昷ㄱ㠶ㅥ㠵㈵㝣戱㡥〵摦ㄱ㥡挷㔱㤰愱㜹〱ㅡ㑥㘸愲㐴㠱挹㝡ㄶち㑦㘰㑢㡢㠳攷㜴摣㐴挶て捡㘷㙤㜴慣㡥㥢愴ㄱ㈶〷㕡㐶㤸㡡愸愵挱慢㝡㐰戹ㅥ搸搵㤸挸㌴㠹㕦挲㘴㌱挲晢搰㈴昳〷㉤㤳㑣㔹搴昶〵㑦づ㙣㠹㡣㜸挲㜶挰ち捦㝥愸〹晥ㄶ㌲摢ㄷㅥ愶ㅥ㑡㡤㑡攱㜹晥戶ㄷ㕥㍥戸收昰捤〳㍦敥摥攱敤㑤㘳㕢〴戳㄰晤挲昳㈸摣昱つ捦㈳㜶㠵昷㈵㠸愱搷㘰〹㕦㉣挶挱㜷㠴攷て㈸挸昰㍣〴つ㈷㍣戳〸挳㍢愸戲㘰昸㈳戶戴晤挱慢㡡慣敢攱㕤㡤戱㐴㤳戸ㅦㄶ㡢挸ㅥ㐰㤳敦㍡㈶摦愲挹㜹攰㐹㘴㘳〹㜱㌷愴㡢㈷晥〵㤴㝥捦㤱㘶昲愲戶〸㍣愷㝦挴ㄲ㝥晤攳㑥摢㠸搵㍦ㄶ㐳㈱戸〵慡摢ㄷ㥥て㤵㐶愵昰㕣戰㡦㤸㝦捡㈳㤱捤㡢㍦ㄳ晢㜷㘴扦㥡㈲㍥㠶㠶㕦㜸㙥㠳㍢扥攱戹搵慥昰扥㜹㌱挴挴㐶㝣昱㐷〳昰ㅤ攱昹てち㌲㍣㌷㐳挳〹捦㌲愲戳ㄵ㔵㔶㜸㍥挳㤶㜶㠴ㅢ㥤愴敦戰㝦㝤〹㍡㐷搱挸㤷㡥㤱捦㘹㘴㌹㜸㌲㈰挹㤸戸摡㤶戶扡㝡㤶搲㕦㌹搲捣㘷搴昲攰㔵敤ㄱ慥〷㤰㌵㈶㜱昲扡ㅣ㈶㡢㍤愲〰昵㘰ㅤ㘲戳㝤攱㘱昲愲搴愸ㄴ㥥㘷㐳扦㝣昰攷㤳攲㥢慦㙦戹晡㔷ㄷ㌴搶戴〸收㌱㡥㈵愸㥥㔹摢挵㜰挷㌷㍣ㄷ搹ㄵ摥搷㍤㠶㤸昹㠸㍤挷㥦㈷挰㜷㠴㠷改㡢㌲㍣ㄷ㐰挳〹㑦㈷戱摡ㄱ㔵㔶㜸㤸搳愸慤〱㑦㈲ㅢ㠹㡡㜳㈰㕣散敡摤㤴㘶愲愱㈵㍤㠴搲扤攰㔵㐵搶昵㌰戲挶〸愶㘷㘷挲㘴ㄱ搹㜵㌴挹戴㐵换攴㔰㥡摣〰㥥㜳昴㐴㝣愷㡤愷搹㝥㔹㐷捦㌱㔰〸㡥㠴㉡扥摢㌱愹㘶㜶愳搴愸ㄴ㥥㝤攷㍣㔸昸攴搶㤶捤㤳搶㥥晢敡挹户攲摣挳㐴挷戱㍥攱㌹〹敥昸㠶攷㐴扢挲晢㡥挹搰㌸㔸㤲攱㌹〱扥㈳㍣捣㙦㤴攱㌹ㅥㅡ㑥㜸㑥㈲㍡捣ㄵ戴搰㘱搲愳㜶ち㜸㌲㍣㠹戴㌸搶㠶挱敡昸愷㔲㥡㤹㠸㤶㌴昳ㅥ戵ㅦ㠲攷㘰㤹㐸晢㡤㐴敢㙤㈳ㄶ㤶㘷搰〸㌳ㄳ㉤㈳捣㠸搴捥〲慦㙡㡣㕤㡦㐸㙢㑣愴㥢㐴て㑣ㄶ㘳㝣㌶搴㠳㘹ㄸ挲㜷㍢挲㤳㔱ㅡ㤵挲搳㝦昲攵〷㕤㙤㤸㥢摢㥦ㄹ昶搶㥦㜷㡤戴㠸挹搰ㄸ敢ㄳ㥥㑥戸攳ㅢ㥥づ扢挲晢㘲换㔰ぢ㉣挹昰㕣〸摦ㄱ㥥ㄹ㈸换昰慣㠶㠶ㄳ㥥㡢㠹ㄵ㌳ち㉤慣㤸ㄵ愹㕤ち㥥〳㜸㌴改〷昸ち搸㈸捥戲㉥愳ㄱ㘶㌰㕡㐶㘶搱挸ㄵ攰㔵〵摣昵ㄴ戵挶㘸戲㐹攴㘰戲〸昸㔵㌴挹㝣㐸换攴㙣㥡扣〶㍣搹㙤愲㐹搱㙡㍢㘰㜵㥢敢㔰ㄳ㕣っㄹ㝣户㈳㍣㑢㤴㐶愵昰㉣晡搱㈵㥤㐳晡㑤摡晣挶攴㡤㠷摥㤲昸㙣㡡㘰慡攴㔸㥦昰㉣㠳㍢扥攱㌹捣慥昰扥㑤㌳挴攴㑡ㄹ㥥㕢攰㍢挲㜳ㄴ捡㌲㍣㠷㐰挳〹捦㙤㠴㠱㌹㠵ㄶっ捣㤰搴㙥〷捦㠳㙣挹挳搳ㅡ攳挵㠷慡㘰扢㐹㉣㠱挵㈲戲㜷搰㈴㜳ㅢ㉤㤳换㘹昲愷攰〱搹㔹㄰ㄷぢ㈱㕤ㅣ㉦敦愲㜴摥㤱㌶㈸㝤て㜸挳㉤改昱㡢摡㡤捥摥㐵㈶摥つ挱扦㔳捤㥢敢挴㕣㕢摦㍡ㄶ敦愳㍥搳㈶㔵㙦ㄱ〵扢挰挸㠹ㄵ㈸㈸搷㠲㑣㤰挴㜷㍢〲挸㙣㑡愹愱〲〸㙤昹㔱㙢ち㔶愹慤挵晡晦戰ㄶ挱挴捡戱㈸㜹捦㑥戳攰戵㙦〰㘷摡ㄵ摥㤷㝣㠶㝡㘱㐹〶昰㘱散㈲〲戸〱㘵ㄹ挰改搰㜰〲昸㈸昷㥦〹㡤ㄶ摡ㅢ戱愵㙤〶捦敡挷㈹㌱挵㐶换敡挷㡦㔳晡晢㡥㌴昳㉣戵㈷挱昳㠴扢㜴敤挸昵㜸户挶㈸慥愲扥ぢ㤳ち搳㠰晥㌴㑤ㅥ攷㤸㘴㍥愶昶㉢昰㡡〷戸敦㘵㔴捡昶换㡡攲㌳㔰〸㥥ち㔵㝣户㈳㍣愷㈹つㄵㅥ敦㤲捦て㝦戰散昷て攷㠶㙦敥愸㝢㙦敤搷㈷扤㍦㐵㌰昳㜲慣㑦㜸愲㜰挷㌷㍣ㄱ扢挲晢㘶搱㄰㜳㌵㘵㜸㝥ぢ摦ㄱ㥥昳㔱㤶攱搹ㅢㅡ㑥㜸㕥㈴㍡ㄷ愲捡ち捦〵搸搲㕥〲捦㜳搱㕡昲愴户挶攲ㄳ愰ㅡ㜱㐹㌳〱昶㡡㜰扦㐲㠳捣扡㔴慣攰愵㈸攰摢ㄷ㙣㍢戶㐰〶㥦攱㉤挱㑤晥ㅡ㌵㌵晢㌵㑦挷㝢㡣㍦㥥㜲挵ㄹ慦㙤晤昶摢ㄷ愶慣扣戱晥摦㤷㙣摡㌴㐵㕣〹㡤戱㔰昶昶敡㜱㤵㘰ㅢ㙢㔷㜸摦㉥ㅡ扡〶㤶㈴㙣㝦戰㘰扢〱㘵〹摢㥥㙥搸摥攲㕥㌲ㄳ搲㠲㡤搹㤹摡㍢攰㔵敤愷慥愷扡㌵攲摤愰㘲㡦ㄲ攰摥愳㐹㈶㑢㕡㈶㙦愲挹㍦㠱攷昴搳㘴摣敦㐴㌴〲㐶搴搰㠲戵㔷ㅡ㘱㕥愶㘵攴㘶ㅡ昹㉢㜸昲㘸㑢挶挵捥戶戴㜵戴㙤㐱㑤昰㉥挸攰摢㔷㜸㕣ぢ㤹㜷㉢㡤㑡扤晡㝢㈷敦㍤敦愶㌷㘲㥢户慥扥㙢搶攴㈷扦㥤㈲㤸戲㌹搶㈷㍣㐳攰㡥㙦慦摥挱慥昰扥搲㌴挴㈴㑦ㄹ㥥㝦挰㜷昴敡㐷㔱㤶攱〹㐲挳改搵㥦㄰〶愶㍥㕡㌰㌰㝤㔳晢ㄷ㜸づ㤶ㄱ摦㉢㤶〱㌶㍡搶㌱晦ㅦㅡ㘱慡愵㘵㘴㌳㡤㝣づ㕥搵ㄸ扢㥥㌵搷ㄸ挱㌵㐸㝦㤸㔴㐷〲搶㐶㘹昲㐹挷攴㉦㘸昲㉢昰㘴㜸㈲㌱搱捦㜶挰ち捦㌷愸〹㌲㌷ㄳ摦敤〸てㄳ㌹愵㐶愵昰搴っ㝦攱㥡㙢搷敦戳昹戲㡤摤昳㑦㥣㔸摦㈲㤸搳㌹搶㈷㍣摦㝣㔶㈱㍣㕦摢ㄵ摥昷愸㠶㕥㠲㈵ㄹ㥥㍡㍣搸ぢ攱㜹つ㘵ㄹ㥥㉦愱攱㠴㐷㐳愵㘰㉥愵㠵散敢搸搲ㅡ挰慢㡥慣㙢搴挱㕢㔰挵㘷戰㔸㐴㌶㐰㤳㑣户戴㑣㌲て㔴ㅢ〸㕥㌱攲扥㉢㍣㥦挲㐸昱攸ㄹ㑣㈳㙦㌹㐶㤸㈱慡㠵挰戳挲㤳ㄱㅦ摢搲㔶㜸㠶愰㈶昸〱㘴昰摤㡥昰晣㐵㘹㔴ち捦㝢㌳㕢愷㕥㌶扡㘵昳㤵晢㥡㠹㈳㕦搰㕢〴㤳㍥挷晡㠴㘷ぢ摣昱㍤㝡晥㘶㔷㜸㕦摥ㅡ㘲㥡愸っ捦㜰昸㡥昰㝣㠲戲っ捦㕦愰攱㠴㘷㔷挲挰㤴㐹ぢ换㑦戱愵敤〶㕥昵昰戸收㕣㜸昵慡㜸ㅦㄶ㡢攱ㄹ㐹㤳㑣摤戴㑣晥㡢㈶㐷㠱㘷㈱ㅢㄷ㙦㐳扡㌸攷ㅡ㐳改捦ㅤ㘹收㡡㙡㡤攰ㄵ㠳改㍢ㄴ扥㘹ㅢ戱づ摦㜱㔰〸㌲㉥搰摥㡥昰㌰ㄵ㔴㙡㔴ち捦㉢摦㘶㥥扢攴搵㥤㌷晦昸戹ぢ㕦㜹㝢〸㑥搹昵搰ㄸ敢ㄳ㥥㔷攰㡥㙦㜸㕥戶㉢扣㙦㡣つ㌱㡦㔴㠶㘷㈲㝣㐷㜸〶愲㉣挳昳㝢㘸㌸攱㘹㈶㍡捣㠴戴戰㘴㌲愸ㄶ〶㙦搷挹㡤㜳ㅢㄳ攳昷㡡㑣挲㥤㐷戳〷昷晦㑣挳扥戱㈷㕥戰愱戱㝡㙥㤴ㄶ㤸㡡㘹㔹ㄸ㑣ぢ㜱昰戰㈸っぢ攲㔹㕢搸挲㌱㐹㘱收㕣㕡挲㐱ち愷挱昳捣㄰㑡㥥户搷㔸㝣扢㙣㈳㤶收㝥〹㠳挵扥戰てつ敥攸ㄸっ搱攰扥攰㌹晥㑦㈸昷晦〹摢㈵愲ㄳ搰昷愳〵愶㕦戱换㤰㈵㜶戲ぢ㜴㔹㌰㠵㔴㜵㈶㌱ㅣ〵搵㜶㜰㈴ち昸㙥㝢㜷㠰㉣㍥㍢戶〴昷㔰㥡㤵扡挵挶〵挷扣晤㜹昳愲㤶昹㈳㜷㕡㌵晦换〳㕢挶㝣昴戳㝦㕤晢换㈵㔸㙦㠰愶㕦昷㜸ㄴ扢攴摢㍤ㅥ戱㉢扣㉦捡つ㡤㠳㈵搹㍤㘶㘰晦搱㍤挶愳㉣扢挷㐳搰㜰扡挷㉣㠲搳㡣㉡㉢㕥捣㌹搵昶〷慦敡搱敢㝡愸㕦㘳㍣㡣挵㔴㔸㔴愸〵昴〳㘸㤲㈹愰㤶挹㠹㌴㌹て㍣攷㜸㡣晢摤㑤ㄶ㜷挳㐸㜱㜰㕤㐰㈳㘱挷〸戳㔶戵㐵攰挹㈱㈰ㅥㄶ㜷摡搲㔶ㄷ㕤㡣㥡㘰ㅡ㌲摢㜷昴㌲晢戴敡搱晢㘲㔷㙢晦攷て㥢扡㜹搱㉥摦敥昷晥攳〳㕡挴㘴㘸昸㠵攷㌶戸攳ㅢ㥥㕢敤ち敦摢㜹㐳㉤戰㈴挳㜳㈸㝣㐷㜸㤸㝦㉡挳㜳㌳㌴㥣昰㉣㈳っ㑣〰戵戰㥣㠹㉤敤〸昰慡㠶挷昵㤴挰挶㈸挲㜳㍤㉣ㄶ挳㜳ㄴ㑤㌲㐷搴㌲㌹㡢㈶㤷㠳攷㠴㈷敡ㅢ㥥慢㘱愴ㄸ㥥㉣㡤ㅣ攰ㄸ㘱㕡慢㤶〷㑦㠶㈷ㅡㄶ㤷摢搲㔶㜸ち愸〹㌲攳㜴晢挲挳昴搴慡攱㌹愵㙤昸㝥㘳摥㕡扡戹摦㐷ㅢ扦戹攷㘷愳㕡〴㌳㔵晤挲㜳㌱摣昱つ捦㐵㜶㠵昷㤵挰㈱收戶捡昰戴挳㜷㠴攷㈸㤴㘵㜸㉥㠰㠶ㄳ㥥㑥挲挰㤴㑤ぢ换㔶㙣㘹㙢挰㤳㠳㔳搲㝦㜰㍤愷〴㥡㙥㕡㘰捥愸㘵㘱㌹㉤昴㠲㔷㜵扣㉣㍥戸戰ㄱ㉢㐱㘷挲㘰㌱扣敢㘸搰㜴っ㌲攵㔵摢攰㜶挹㘷扣㍣捤㜶㠹㍢ㅣ搰㡦愱〵㈶扢㔸㉥㌱ㄳ㔶晢ㅥ㜸㜲扣㑦㡡㤳㙤㘱㙢扣㍦㡥挲慢㈰愲㍣〸慥愱㍣っ昱攷晡㔴㑥㜵戰㠴㌰㙡㌲慤㔵㙡㔶ㅡ㌵㉦㤸㌷散慣〳戶敥摦戲攰晤ㅢ㉦㝦㜲昳摣㤶挰㌱挹ㅦ敦㜷摡㠲ㄶ挱㑣㔷扦戸ㅦ〷㕦㝤攳晥㝤扢挲晢㡡攳搰〶㔸㤲㜱㍦〵㍢㠶戸㌳挱㔵挶晤㔸㘸㌸㜱㍦㤵㝢㝤〲慡㉣㠸扥㡦㉤敤㠷攰㌹挷㔰挲㜷つ㝢㝤〹㜴㘷搰〸㌳㔴㉤㈳挷搱挸㔹攰挹㘳㈸ㄱㄵ㍤戶戴㜵っ㥤㑤㘹愶戲㕡搲挷㔳晡㕣昰慡㡥〴慥愷㌲㌶㈶戰ㄲ摦〵㤳㉡㔰〱晤㝣愸〷捦㠰愱敤㍢㉣㤹晦㕡昵戰慣扤慣㘱挴㔵敢昶摦㥣㌸昶㥡㘱挳捦ㅦ摡㈲㤸ち敢ㄷ㥥㔵㜰挷㌷㍣㙤㜶挵ㄵ㥥昷㉡㠷㤸㍣㉢挳㜳㈹㝣㐷㜸㉥㐶㔹㠶㘷〵㌴㥣昰㕣㐶慣㤸㍤㙡㘱挵っ㔸敤ち昰昶戰㙥㠵捦㘸㑣㈶挷扢摦㤰搹㌳扡㜱㠶扣晥捡挱㑡㜱㤰扢㡡㘶㤸慦㙡㤹戹㤴㘶慥〱捦〳㜹挹㜳〵㘱摡㤵㥡㠴愳戳ㄵ㈶㡢㤰㕦㐷㤳㑣㘹戵㑣㌲㡢㔶扢〱㍣挴㥣㕥㠹挳㙤〷慣㤸摦㐴㘹收㘷㉡㥦挴㔵㜶㠱昵攲㙡ㄴ㤴改㈰昳㘰户㉦㡥㌷㉡㡤㑡㠷摢搶戳㤷昴㌶㕥愲户㔸晦晦㙤㡡㘰晥慣㕦ㅣて㠶搷扥㜱㍣挸慥昰扥昵㌹㜴㍢㉣挹㌸摥㡥㕤㐴ㅣ㝦㡡戲㡣攳ㄲ㘸㌸㜱扣㠳晢捦ㄴ㔴ぢ㉤收搲㙡㍦〵て㈳搱っ愴㈳㉣㉣〱敢㉥ち㌳㘹搵ㄲ㘶㌶慤㜶て㜸㈳㔵搰㔳晥㌱㥦㙢㕢戱挶戳晢㘸㠵〹慦㤶ㄵ㈶摡㙡㍦〷捦㌳ㅥ㤷挶扣㌴㉤㘳㌶っ慡戰〴昴〷愱ㅣ㝣ㄴ㘶戶㉦㌸㡦㈹㡤㑡挱愹㜹㜹挳摦挶㐵摥㜹捣晡㝦昳ㄴ挱昴㕡扦攰㑣㠳㍢扥挱㤹㙡㔷㜸㕦㌵ㅤ㝡ㅡ㤶㘴㜰㌶挳㜷〴攷ㄹ㤴㘵㜰愶㐰挳〹捥攳㐴㡡㘹慡ㄶ㔲㑣戵搵㥥〴捦ㄹ〳㘳扥㤷㕤摦㠵つ搵㥤戱摣㑡㈳㑣㡢戵㡣㍣㐷㈳扦〲㑦㡥㠱戱戸㐸搹搲搶昱昰っ愵㝦敢㐸㌳て㔷㝢づ㍣捦〱㔹扡摥敢㝡㍡㘵㘳っ㤷㥡㌱㤸㉣㠶攷㜹愸〷㕦㠳愱敤ぢて㤳㙥愵㐶愵昰㕣㜵挲戸挷㑦扤戹晦收扢㘲㍦㜸㝥昵摦㕦㥣㈲㤸㝦敢ㄷ㥥㘶戸攳ㅢ㥥㐹㜶㐵搹晢慤摦㠱㈵摦㘴㐷昹捡攵㘶敢㉤戴㜸慥愴搹㈳ㄹ㐱っㄵ昵〵㍥〹㜳㐰㠱㡦㥢㌴攵慢㜰昱㉣捣戶昶㜶昹ㄸ挹㠱㜸㈱㙤昷㙡戳㝢ㅥ摥扡㡣搷搰㉥㘹敢戰㥦㐶㠸户㌱昳晤㥥敡㤵愷扡㉣㌱㐳㔷㉢㉣散挶㍢㔰晢ㄷ收昴攰㙤搹昹㠶㡥㐵㐶㙦慦搹摤昹㝦攱㙤戵㜸戰㘷ㅤ㝢ぢ昲㑢攵ㅢ慦㝤㥦愹挹㠷㘵晡㘶慥㕡㄰ㄶ昱㤸㠷昷㈸㌳㜳戸㤶敦戱晤敦㕥㥣慤扤㠴㉥愶ㅥ㔹㥣㜷扤㤷戹㑥㑣㐰㠸慤㍦攴㍣愱㐶收㠹愲愱ㅡ晤ㄵ挸㙢慦㠲昴㐳摡慡捣㡡〷挱ㅢ㑥昹㕣㔵㐹㙡敡㤹挳散摤㌱㍥攱㜴ㄶ昷扣㝥㝤㕢扥㜷愵戶搲㙣㕢戱戲ㄷ㑦㌲ㅤ挰扤㔵㥦扡て愰㕡㉤〵㤸挳㘰晦㡥㔶愳扢摢搸搸搰搱摡㙥㜶慥攸㕤搹搰扡づㄹ捦㜸㤷㌴搶ㄸㅢㅡㅡ昴搷攱ㅤ㥢攲㑦㙣㠱㐵㕡搵摦愰攳攰挸换㙡㘶挷㑡敥㥢㙥㔹㈶㤴戲晦敡〴愵㑥散改ぢ挰㕢愸搳〹㠰敦捥ぢ收㥤ㄲ〰昵ㄱ捣㈱㤵㑤扤敢㙥敡ㅢ挵㝤て㕣㡡㑢户㙡戱〷㔲昶㝤户㙣〳戸㉥户㐶昸扡昵〱㌴慡戸ㄵ㠰㡤ㄲ户〶慢愶晥收㙥㙡㠸攲㙥㜱扢戵㤳攲㝥攸㤶摤つ㕣㤷㕢㐳㝤摤晡愸扡㕢㈳㘱愳挴慤㌱慡愹㝦扡ㅤㄸ愷戸㥦戸ㅤㄸ慦戸㥦扡戹㘱㜰㕤㙥つ昰㜵敢㍦搵摤㡡挲㐶㠹㕢㐹搵搴ㄷ敥愶昶㔱摣慤攰㍡㐱摣㑦㜱扦㜴换捥〰搷攵㔶㍦㕦户扥愹敥搶㉣搸㈸㜱敢〰搵㤴搰㕤づ㉣㔰摣㕡㜰㥤〳㘱戱攲昶㜳㜳㤹㉣攵㜲敢换晦昸ㅤ昳ㅡ㌴慡昴慤㘵戰㔱攲搶㔱慡㈹摤摤㔴㔶㜱〳㙥㙥㐱㜱〷㠰敢㘰挸㈴㈱㤷㕢㥦晡扡㌵戸扡㕢ㅣづ㑡摣敡㔶㑤敤攰㜶㘰㥤攲づ㜱㍢㜰㡣攲づ㜵换㥥〰慥换慤て㝤摤摡愹扡㕢㈷挱㐶㠹㕢愷慡愶㜶㜱㌷㜵㠶攲敥敡收㥥慤戸㈳挰㜵搰㘲㔲㠸换慤昷㝤摤ㅡ㔹摤慤㡢㘱愳挴慤换㔴㔳愳摤づ㕣愵戸㘳摣づ㕣愷戸㝢扡㘵㤹っ㐱户戴㐶㜰晤捦㌱㙦晡扡㍡㡥戶扦〳㔲昱ㅣ㈳㙥㠳敤ㄲ㜷敦㔰㉥㌴㔱㔹つ愸㜷㈹敥㜸㜰㥤㐳攱㍥挵㥤攰收昲搶扦ぢ挵摦晢扡搶っ㡤㉡㠷挲愳戰㔱攲搶攳慡愹㠸扢愹愷ㄵ㌷ち慥攳散㌳㡡ㅢ㜳换昲㤶户㐴㌱づ慥敢㡤㙣愵㈷敢㘷㝤扤㑤㐲㐵㈷㤰晥攷慡ㄷ㘱扡挴摢㔷㤴〷ㄹ攸㌸㝥昱敥戱ぢ㤸愷㝣㥢摡㤷㑤㔵㍥㉤扥攵㙤敡㍤搵搴ㄴ㜷㔳ㅦ㈸㙥ぢ戸㑥扣戶㈸敥㔴㌷㤷㜷㑤㕤㙥㍤攲敢搶㡣敡㙥㝤〲ㅢ㈵〸晣㐷㌵㌵摢摤搴㔶挵摤ㅦ㕣〷㤷㙦ㄴ㜷㡥㕢戶づ㘳戸换慤㝢㝤摤㥡㔷摤㉤つ㌶㑡摣ち㠰㈱㈷〶ぢ摤づっ㔶摣㐵㙥〷㠶㈸敥㠱㙥敥㜰㜰㕤㙥晤挴搷慤愵搵摤摡ㄵ㌶㑡摣ㅡ愹㥡㍡挴敤搶ㄸ挵㍤搴敤挰㌸挵㍤捣捤㥤〸㉥摤搲㤶㠱敢㝥愹㔳㘹昷扥搱搷摤㈳愰㔳愵捦㌵挳㜶㠹扢㔱攵㐲慢摢㠵愴攲㉥㜷㜳昷㔱㕣〳㕣㈷攴晢㈹㙥搶㉤㍢〳㕣ㄷ戶㔷昸㍡㙢㐲愳㡡戳戳㘰愳挴搹〳㔴㔳㉢摤づ㉣㔰摣㌶户〳㡢ㄵ㜷㤵㥢㝢㈸戸㉥户㉥昴㜵慢愳扡㕢换㘰愳挴慤愳㔴㔳㙢摣㙥㘵ㄵ昷㘸户〳〵挵敤㜶㜳摢挱㤵㙥㌱攴㜵攲㉣㕦户搶愲慥ち㕡㥤戰㔱攲㔶户㙡㙡㠳扢愹㜵㡡扢ㄱ㕣㈷㠸挷㈸敥㌱㙥搹攳ㄴ昷㔸㌷昷ㄴ㜰㕤ㄸ㥥散敢散㜱搰愸攲散愹戰㔱攲散ㄹ慡愹ㄳ摤㑤㥤慤戸㈷戹戹攷㉢敥挹攰㍡扢挰〵㐶扡愵㥤〲慥晦愹昵㔸㕦㔷㑦㠵㝣ㄵ㔷㉦㠳摤ㄲ㔷慦㔲捤㥦づ㐵㉥扢挸㡢慡敢ㄴ昷っ户㔳㌷㈹敥㤹攰㍡㠳㌷搷搰㈴㠲㜴戵㑥昴昸扡㜵㌶敡慡戸㜵〷㙣㤴戸㜵㤷㙡敡㍣㜷㔳昷㈹敥昹㙣㑡㌹晢愰攲㕥〰慥㠳㈰㔷㡦愴㕢搶戵摥㙡㕦户㉥慥敥搶攳戰㔱攲搶搳慡愹㑤㙥户㥥㔱摣换摣摣攷ㄵ昷㜲㤷㕢昵慦㠰扢捤搷晥晣㑢搱愱㔸㈵㘹㌷㜳扤戸晣㥤㘶昴㤸ㄳ摡㜱つ摦㙦㌷㥦扦愲㤵㝦㐲慢㔶っ昴㉢搰㘸㤰ㄷ捡戴搱挰㡢捦攰ㅢ慡搴挴ㄲ㉦㡣㥤㍡昱ㄶ㑡㜴㑤扦㤲㝡扣㤲㜵敡㠲敦愹㤲搴攳㤵慢㔳㈷㍥㐰㐹敡㕤㐵㍤㕥㙡㍡㜵挱㉤慡㈴昵㜸㘹改搴㠹㡦㤴摥搵搴攳戵愰慣㤳㤲㥦愸㤲昴㥡搷㝥㐵扤晦㈸扤㙢愸挷㡢㌵愷㉥戸㔵㤵愴ㄵ㕥㥣㌹㜵攲ㅢ愵㜷㉤昵〴㐸戱㍤㕥㐵㌹㤲㐱㕥㍤㌹㈵挱㉢㈳戹㝦搷㘱㈳愸扢敢㠲扣捣㜱㈴㠳扣扣㜱㙣ち㕥扡㐸扤敢戱ㄱ摣㐱搵挹㍤攲㜵㠸㈳ㄹ攴昵㠷㘳㐵昰摡㐲敡摤㠰㡤攰㉥敥扡攰慥㈵㈵㕥㈰㌸㔶〴㈷晦㔲敦㐶㙣〴㐷慢㍡搹摥ㄸ㔵㙡㘲摣㌹㠳㉦戶挷㤹戸搴扢〹ㅢ挱㈶㔵搷㐴㐹㑥愹ㅤ挹㈰愷搲㑥㐹㜰㥡㉣昵㙥挶㐶㌰攲慥ぢ㜲捥敢㜸ㄶ攴㕣户愸挷〹慢搴扢〵ㅢ挱㡣慡㙢㐲㝢㠲㌳㑣㔹㜷㉢敢㌸㙤㉣㕡攱㜴搱戱ㄲ㥣敡㉥〹㑥〱愵摥㙤搸〸㜲㕥㔷㤴攴㝣慥㘸㘵㡥㉡ㄱㄷ挱㌹㥡搴晢㌱㌶㠲㥣㜸ㄵ㈵㌹攱㉡㕡㌹搰㕤ㄲ㥣㐴㐹扤摢戱ㄱ攴捣愸愸挷ㄹ㔱㔱敦㌰㜷㐹㜰㌶㈳昵㝥㠲㡤㈰愷㈸㐵㐹㑥㑤㡡㈵㐳㤵㥡ㄸ㠷慣㉡㐹慦㌹捤㤰㔶敥挰㐶㤰㜳㠷㘲敢㙤慡㈴攳扥捡㕤ㄲ㥣〷㐸扤㍢戱ㄱ攴挹扤愸㜷戴㉡㐹㍤㥥捣ㅤ㕦〴㑦搴㔲敦愷搸〸昲散敢搴〵㌷慡㔲ㄳ晤攴搹戶㔸挷戳慣㔳ㄲ㍣㠳㑡㉢㍦挳㐶昰㐴㜷㕤昰愴㤲ㄲ㑦㠳㔲慦㠹㌱攲改㑣敡摤㠵㡤攰改慡㑥晡㜹㠶㉡㌵戱㜵㥥㤳㡡敤昱㝣㈳昵敥挶㐶昰㍣㜷㕤昰晣㤲ㄲ㑦ㅡ挵昶㜸㐲㤰㝡昷㘰㈳戸㐹搵挹昶㌸扡㍢㉤〴㌹慡ㄷ昵㌸摣戲愴摦㡢つ昵ㄱㅣ㑣换戹ㅣ㉡换戹ㅣ〸换戹ㅣ收捡戹搷晡㜲㌹㐴㤵换㜲〰㉡攷㜲㜸㈹攷㜲昰㈸攷㜲㘸㤰摣晢戰愱㍥㠲〷㝥戹㉣て敢㜲㔹ㅥ搰攵戲㍣㕣换戹㍣ㄸ换戹㍣搴捡戹㍣㤰㈴昷㐱㙣愸㡦攰㠱㔱㉥换㙥㕦捥㘵愷㉥攷戲㤳㤶㜳搹〵换戹散㘰攵㕣㜶㥦㌲㙥㐸㜵㡥㤰㐲㌲愴ㅣㅦ昰晦〱㝦摤攷〳</t>
  </si>
  <si>
    <t>㜸〱捤㝤〷㥣ㅢ挵昵晦捤搹户扥㤵㙤㈴㠳つㄸ摢戸㜰〶ㅦ㌶㠷戴㕡㌵挰㈰㔷㙣㜰挱戸搰戱㔷摡㤵㝤昸ち摣㥤ㅢㅤ㑣㌷㄰㑡攸㄰〸扤㐳〰搳〹㌸㤴〰㠱㠴ㄲ〲㠶㤰㐰攸㌵㐰攸昵晦晤捥ㄶ慤愴㍤㥤攳摦敦晦昹晣㜴搲扢㥤㌷㙦摥扣晤扥搹搹㤹搹户扢㌵愲愶愶收ㄷ㝣昸㥦㥦摥摣ㄸ㍡㜷㔵㘷㤷搵摡㌴愹扤愵挵捡㜷㌵户户㜵㌶㑤攸攸㌰㔶捤㘸敥散敡〵〱㘵㘱㌳昲㍢敢ㄶ㜶㌶ㅦ㙥搵㉦㕣㙥㜵㜴㐲愸慥愶愶扥㕥慤㐵晥㘰攷ㄷ㜱ㄳ㉡㑢愹扤㐹㈰㔵愳㉡㈴㝤㐸敡㐹㔴㤲㄰㐹㕦㤲㝥㈴晤㐹㌶㈱〹㤳㐴㐸〶㤰㙣㑡戲ㄹ挹㐰㤲㐱㈴㥢㤳㙣㐱戲㈵〹敢㔷户㈲ㄹ〲搲㙦㈸挸摥㤳㈶捥捥ㅤ㠲扤㤹摢搵摥㘱㡤ㅢ戱挰戶㜹㝣慡㈹摥㤴㐹㐶㥢愲攳㐶㑣㕡搶搲戵慣挳ㅡ摦㘶㉤敢敡㌰㕡挶㡤搸㙢㔹慥愵㌹扦愷戵㙡㕥晢㔲慢㙤扣㤵㡢挶㜳㠶㥥㡥改㠹㐴㈱㤳㐹昷ㅢ〶扤㌳㈶㑤摣慢挳㉡㜴晥敦㘸摣㥡ㅡ㘷㑦㥡搸㌴换敡晡摦搱㌸ㅣㅡ㘷㑥㥡㌸戹扤搵㘸㙥晢㕦㔱㔹㐷㕦㈶㈶㕢昹㘶㍡摤戲㍡㥡摢ㄶ㌷挱攴ㄲ㠰㤱㑡㌵㑤攸散㕣搶㝡㈸摢捦㈴慢愵㘵㙦慢㈰㥤摤㍡戹戳㙢㉦愳愳戵戳㕦㉢㤱戳㍡慣戶扣搵戹㐹敢㤴㤵㜹慢挵ㄱ散慣㙦㕤㘰㜴捣㌲㕡慤摥摣〸户摡扥㥢㙥㕡㙤㕤捤㕤慢晡户捥敦戴昶㌶摡ㄶ㕢ㄴ愹㙢摤㝤㔹戳㈹㝡昷挶户愶搷㜶㐱㤶㐹ㄷ挱㥥搶㐹㑢㡣㡥㉥㤹愲昳㘲㐱戲扥㘶㈲昷愲挴㉥㌶愵ㄱ㘵愵攸慦戹捤慤㝢㕡ㅤ㙤㔶ぢ㉢愱ㄷ挷㤶〹㐹㠰㙣㉦㜸㐸戹扢㐳ㅦ㠹扥捥㐱挷㝤㘱㉤捡〸㤰㜹昳㍡㥡戱㥢换㕡㡣㡥㜱㌳㥢摢挶㙢㝡㔳㑡换挴㘲ㄹ攷㤳㐸㡥㥢搱扣搴㙡㘹戶㍡扢挶㙢愹㈶㍤㤵㑣戹㜹㤹㐴㙣摣㑣㘳攵昸㜸戴㐹搳㜴摤攳㈷搴㤱搰慣㡥㘲ㅤ摢㠰㙣㍢㝥搲散㔹㤳㈶捣㥢㌲ぢ扦㌱㝢㌶㘸攳㐶㡣㤲摦㠶〹㈹晣㘷愲㘱㘲慡㔱㙤㘰愹搱㈰愲昷慢攸㌱晣昶昲愸慤㕤㘸搴㉥捣搵㉥捣搷㉥㌴㙢ㄷ㕡戵ぢぢ戵ぢㄷ搷㉥㕣㔲扢戰戹㜶攱㈱戵ぢ㤷㐲挶晤搴昷改㔳敢㝣戶㤸㍦攰慢晤㑦㕡扣挷ㅤ㐷摥㜰挱㙦ㅥ愸㝢㐲戰㤳㤰㝤捣㜶搸㐸㤶敤㝦㉣搹㤴㑣挴㌲㘹摦㕥挷搲㑤㠹愸愶挹㕤搵愲㑤昱㠴愶㙢敡ㄸ㤴㔵ㅢ㐱㤴敤㐱挶㤴散攱ㅥ晥㍤㡣攳戸㜷㜶㌱ㅥ㙤㔴挷戲摣㌸㄰㈱㕥挴㍥㜲㍦ㅢ挶慦㝡昴攳摦扥戶攷㘵㠷扦㌹晡昵㘷づ㕦㈹搸㠱㐹〳㥢戰㌱扥捣挰㑣㔳㕡㡦㈵晣收㐵㥢㌲昱㠴戴㉥愶㌵㐵戵㜴㈲敡㝤㘲敡㡥慣㉦ち愲挴㐰慡搹㤹㉣摡㤹㙣㔴㌵㤶㡢㠳〸昱㡣㘳攷づ攷慣摦㘳㝥攷づ搹㌵㥢扦昵晣捡㔶㜵戹㘰ㅦ㉢敤㑣㘰㘳㝥㤹㥤㝡扡㐹搳㠱㕢ㅣ扤㔹㍡慥愵㑡ㅡ㔲㈲摥㤴㡣㈶ㄲ㘹㉤ㅡ㑢敡改㘸㍡㥥㤶昶㈷搲攸㈹㤳㌱㍤慡挵搲㌱㉤㥤搱搲㙡㤲㜶愴㐰㤴㌴㐸ㄵ晢戵㈲捥ㅡ㜰捥戰摣㑥㈰㐲㍣敥搸晦昶晣㥤ㅥ昹摤㡦扤愶摣ㄱ㝦昶搸㜷㜷扣晤捦㠲愷〷㘹晦㉥搸挸㤶搹㥦㡡挵㥢㔲挹㜸挶㠷㜴㉡ㄳ㙦㡡愶散㌶㥦㑥㘹㑤昱㔴㍡收㐲ㅤ㡢慢攳㔹攵慥㈰捡㙥㈰搵㑣捤㜸㔰㙢㤹㐶㌵换㜲ㄳ㐰㠴昸扤㘳㙡㥦挷〷ㅦ晤户昸扡搹㈷づㅥ㌹㘶攰㐳摢ㅣ㈵搸慦㐹㔳㈷㘱愳ㅣ㙡㉤摤ㄴ㑤㈷㌴捤戵㐵昳户摥㜸慣㐹㡢㈶搲㙥㕥㌴㙥㌷攴戸摥ㄴ搷㤲㜱㡦ㅦ㑦慡㤳㘹挷ㄴ㄰㘵㉡㐸㌵晢攳㐵晢攳㡤敡敥㉣㌷つ㐴㠸㝢ㅣ晢㠷晣㜹愷㕤㕦摡㜳挷㍤ㅥ㌸散㤶㝦㙣戹晥㠴㍢〵捦扦搲晥㍤戰㌱户ㅣ敡㑣㤳慥挱挴㜸㍡㤱搰㑢ㅢ㑡ㅡ慤㈸ㄱ㑤㘷攲戱ㄴ㥡㔰㌴㤹戴ㅢ㝡㈶〵㐷㈴㌲㘹㑤捦㐴愳㕡㈲ㄵ㑦愹㝢搲㡡ㄹ㈰捡㑣㤰㉡搶挷㡡攸挷㠰晥㉣㤶㥢つ㈲挴敤㡥昵扦摦㍥㌹晤慤〷㈶捥㔸慤ㅣ㝣摦敦昴挵㉦ちづㅣ愴昵㜳戰㔱㡥㝥㈲〵㠰㌵㍤攵㈲慣挷㝣㑤㈶ㄹ㙦㐲㌳㡦扢㜹㔱摤戶㍦㤹㘹捡挴昴㤸挷㑦愴搴扤㘹挷㕣㄰㘵ㅥ㐸愹晤㈵㕤㘶㑣昷搰㡦改㡤敡㝣㤶㕢〰㈲挴つ㡥晤慦㝤戳晥摣㥢㉥㈸捣㍣昷っ㘵摢〳晢捦㥡㉤晡㈲㕢摡扦㉦㌶昶㉣㐳㍦㡥ㅥ㈵㥡搴扣摥㍢愳晢散搷㜵㜴敤ㄹ敦㙣㤰挹搸慤〷〷㜷㌲愱挵㌴㜵㍦搶扥㍦㠸㜲〰㐸愹搵㈵摤㈰摡愴摢つ㙡改㐶昵㐰㤶㍢〸㐴㠸㉢ㅤ慢㍢㙢㕥昸晡晢て捥捡㥥㝤敡敥扢㍤摦晥挵㜰挱㐱㥡戴㝡㈱㌶捡捦㔳㝡㑣㙦㑡㘷㌲㝡搲㠵㌶敥户ㅡ挳㉤㥣愴㜴㌷㉦慡摢摤㑢ㄴ捤㈶㤳㠹扢晣㤸扡〸㥡㔵〳㐴挹㠱㤴㥡㕦〲㍡㍡㔸搷晣㜸愲㔱捤戳㥣〹㈲挴㈵㡥昹ㅦ㝤晤摣㔵㘷㕦㝦昳戴㠷户㥡㝥晥扥㌷㜴搵〸づ㉦愵昹〵㙣㤴㌷昹㘴ㄳ摣㥦昲ㅤ㝤㥡捦晣㘴ㄳㅡ戶㜷㌴㍢挶愷㜰ㄲ㑡㈶㍤慥㥥㠸愹㡢㘹挵ㄲ㄰愵ㄹ愴㡡昵㕡戱㙦搷搰户ㅦ挲㜲㑢㐱㠴昸戵㘳晤㠲㐷㡦扦㈰㜱挶愲㐹㙢㥥晢晥挳户㌷㕤昵㥤攰戸㔸㕡摦㡡㡤㜲昰㌱㐸〰戴攸戸摤㑦捡㘷扤㠶㌳㘸㌲攵ㄹㅡ㡤摡㝤扢㤶㘹㡡挷攳ㄹ㡦ㅦ㔳摢㘸㐶㍢㠸㜲㈸㐸改㈰愱愴敤ㄴて㔸ㅣ慦㠷戱㔴〷㠸㄰㘷㌸挶搷敦戱换摤㈷㘴㐶散㜱昱㈱慦㑤㍡昱㠹㜸ㅦ挱昱扣㌴扥ぢㅢ搱戲昶慥㘵愲㑤扡扦戵挴㌵慤㈹㈵ㅢ㐸㍣愱㌷㘵㔲敡㌲㔶戱ㅣ㐴㔹〱㔲㡡㙢㠹㘱昱攲昰㈵㡥昱换㑡㤶㕢〵㈲挴㐹㡥㘹㈳㉦扥昲戴昰㝢换昷㌸㝥昲昵ㅦ晦晤戲㍤㈶〹捥㌲愴㘹㐷㘰㘳㥢㔹敤ㅤ慤㤸〷捣戴㡣戶昱㍢挴㤳㑤昱㑣㍡㌶㙥㙥㤷㌹搹㕡㍥ㅥ愷㐸㈶搵㈳愹昵㈸㄰攵㘸㤰㔲㙢㑡摡㈸㍡ㅥ户㡤敡戱㐶昵ㄸ㤶㍢ㄶ㐴㠸㘳ㅣ㙢摥㘸昹散搶㑢㥥昹昷敥户㜷摤㝥㝥㌶晣敤㘲挱改㡥戴收㜸㙣散㔴〶㤴ㅥ㙢搲晤愷㍦ㅤ㡤搶㌹㡥㥡㔲摥㠹㡦㑤㈰慤慥㐶㜹昵〴㄰攵㐴㤰㔲㈳㑢㈱㉢昶㕥㜱昴㕥㈷戱摣挹㈰㐲慣㜴㡣㍣晡㘶㜱搸昲㐵㕢捣扣昴挱搶㕤戵昵ㄷ㉣ㄶ㥣㡥㐹㈳㑦挵㐶㜹㔳㡣㌵愵搱つ㜸㥦㔴愲愴㈹昲㜰㉦㝥㔲㜱㘹㍥㑥摣㝥㜶㉡ㅡ㔷㑦愳ㄹ㙢㐰㤴搳㐱㑡捤㉦挱㔸㉢㝡㕣㠳挷捦㘰戹㌳㐱㠴㌸捣㌱㍦戹㝡㥢㝦㝦㝢昵つ戳㔶㜷㙥晢愳昶挳愷㘹挱㠹愴㌴晦㉣㙣㤴㥦㍣㌲㠹㈶㍤㤱㉡ㅥ散㌱㝦挳㡣㐵㤳㑤㔱摦㌹㍡㙡㜷扥㌱㡥㔱㔳搱㤸㜷昸挵搵戳㘹挷㌹㈰捡戹㈰愵昶㤷挰ㅦ㉢昶〴㌱昴〴扦㘶戹昳㐰㠴㌸挴戱晦攳摢搶晥愹摦愰昷㘷摥㜲攷ぢ晢晥㌸敥挳㜵㠲㜳㘰㘹晦〵搸㐸㤵户㤱㘸㤳㝦㉣敡㥣摥昴っ㍡㉢晦㈷愵㕥挸㥡㉥〲㔱㉥〶愹㜲戰ㄷ捦ㄳ㌸㑤㕣挲㔲㤷㠲〸㤱㜷散摢敤㤲㡦搶㐷㍢㈳搹㠷㘷愶摥慤てㅦ㜵㤰ㄸ㠴㙣㘹摦㙦戰㔱㍥㡡㡢攳晣㥢搲㤳㈵〳㈲㑣挸愳〹攷㍣ㄶ㙢㡡挶ㄳ扥捥㉡愱㕥捥㉡慦〰㔱㝥ぢ㔲ち㘵㐹㔳㠸ㄷ㐷㐱㜱㡣㠲慥㘴戹慢㐰㠴㌸搰㌱㜵敦㌳愷ㄵ敥㝢戸㜹攲㥡愱て摣戱㘸昶㈶搷ぢ㉥㈲㐸㔳慦挱㐶㔳挹挱慦攱㜰㡦㘹扥ㄳ㙤摡敤〷搰㕣㤱愳愹搷戲㠲敢㐰㤴敢㐱慡ㄸ愶ㄷて㌱ㅤ㠷搸つ㉣㜷㈳㠸㄰昳ㅤ挳㈶㝤㌷愰摦㠲攳㐷㘵㑦㝢㙤挱搷㑦㥣摣扡㔶㜰㘱㐳ㅡ㜶㌳㌶㈶㤴昹㌸㠵㥥㍢ㄵ挵挱㔳㥣〸㘲㔸ㄶ㑢㘷㤲摥愱㤵戶晢㜸づ换愲改㘴㑡扤㠵㜵摥ち愲摣〶㔲㙡㙢㐹㝢㉣敢戳㙥㘷戹摦㠱〸㌱换戱㌵摢昹晣ㄵ换㕢㑥㤹㜹昵㤷ㄷ㈴ㅦ㌸㝤挵攱㘲㑢㘴㑢㕢敦挴㐶昹昱㤴㐸挴攰昰愸慥㘹㜱つ昶挵㤲㈵㠳㌱捣㡦搲㠹㈴〶㙢ㄸ户愷㤲㘹摤㙥〴挹㤴捥戳㌱㠶㐰ㄸ改愴昵㐴㕣㔷敦愲ㅤ㙢㐱㤴扢㐱慡搸慦ㄵ晢㕣つ㝤敥㍤㉣㜷㉦㠸㄰扢㍢昶捦ㄹ㜰敢捦㑦扤昴攱散㥢㙡户摣㙦昱攲㤷昷ㄷ㠳㤱㉤敤扦ㅦㅢ攵昶挳㐲㡣㘸㌴㙦㌰ㄹ昵㜷㘷ㄸ昲攰愰昲〶㡤敥㤹㌵㠶㍥〴㙣㡦ㅦ㡢愹て搰㡥〷㐱㤴㠷㐰慡搸㡦晥挶㍤㘷挴搰㠸㝦捦㜲て㠳〸㤱㜵散㉦㝣㜸摤摣㜵愷敤㌵晢㘴昳愳㝥挳戶㜹㜷愹搸ち搹搲晥㜵搸挸㤴㌴㘲㑣收㥡㘲〹捦㄰散㠸摢㠸搱㘵㘱搶敡捦㔱晦挰扡ㅥ〵㔱ㅥ〳㈹戵戱攴㐰㑢ㄴ㘷㜶〹捣散ㅥ㘷戹㈷㐰㠴挸㌸㌶昶㜹扤㘳攸㥤〳㤷㑥㍢攳㡣㘳戵㝦㕦㌷收㍣㌱〴搹搲挶㈷戱㤱㈹㙢捦戱㈴㤶㌱㝣㡤㌹㤶㑥摡攷㠵愸㑥昰㡢ㅦ㑤㝤㡡㜵㍤つ愲晣〹愴搴挶㤲㜶㡣攵〱ㄷ㐷㑤㙢㔴㥦㘱戹㘷㐱㠴搰ㅣㅢ昷㝣敡昵搵㍦㝦㌴㘷敡㥡摤ㅥㅢ㍦㘷攱㥢昹㝥㝦㐱昶ㅣ㘷㐹㘶㜲㠷戱〲㡢㕣挵搵㌳㑣攴昹搷昳㤲㈱㔶っぢ㠹㐲慡㄰㡢㤹㠹愸ㄱ㌷敡㐶㐲敤㠶慥㔰㜱㌰搲慦戰㑦㜳㥢搹扥㐲㉥㔹つ㥤㘸㜴㕡挵ㄵ慣戱㑥摥挴昶㘵㙤㘶攷㤰攰捣戹㕤㐶㤷戵㔵㜹㕥㔱㐹㐵戱戹㔸搰戳㍡㘵㝤㕢㤷ㄷ㕢㘰戴㉣戳㈶慣㙣戶戳㠷㤵㘵㘳㌹慦㍤搷㝤敥搴づ敢㌰㉦户挲愲〹㔸㘷㕥㉥㜵㔷散愵㥤㘵摢㌵㘲搲㤲昶㑥慢㑤㥡㌷戶㜵慦收晣㔲慢㘳慥挵㔵㙡换㤴扢㍡㠸㔹捥㥡攲搸搹㙤搸㔱慣ㄲ㥡愳晣摣挲㤴㤵㕤㔶㥢㘹㤹戰昷㔰慢愳㙢搵㍣㈳搷㘲㙤㕥㈲㘲搷㠹㡣挱㈵散愹敤昹㘵㥤㤳摡摢扡㍡摡㕢㑡㜳㈶㤸换つ慣㘳㥡㌳摢㑤ぢ换㤰扤昹愹ㄱ㌵扤㝡〹㔱戳㝤搰㕡㈰昵㜶㌶㐹㐷昸㕣㍣っ㍥摦戲戴搹㌵敤㡤扤挳㕥戴㔸㙣㤳戵つ㍤㈸㤳㝡愹愶戱㝢㐱摦㍥㜱㐹㥦搲㘳扡㤷㤶㌶㝡㥥晢晦㉢㕣㕢扢㤹戳昷㔳㤶㘳慤㜷㥡搱㘶戶㔸ㅤ㔵㉦㐸〸㕡愴㍥〷㔲户㈳㡥收㙥搱敢つ〹戱㔲慣慡㕢搱㙣㜶㉤㔱㤶㔸捤㡢㤷㜰〶㠲㡢ㄶ昵昵㠴戶攲愳扥〰㤶晡㈲挹㕦㐱㐲愱ㅡ攵㈵ち㈹㈱昵㙦㜶扡㙥ㄴ晥晦昷慢挸戵㈸愵捡㔵㙢㕣㕣攸慣㙢㥤摡摥搱搹慢㔷搰㕥㑥㌳㍡㤷㜴戱㜹㔶捦愴扥㤷㐹㕥〱愹㙢〰改㜱㤱㍡っ愱摥㕣㡢敦摦㍡搹㉡ㄸ戸昶㈱㡦㙥㘱搴戵摡㡢敡㤳慤捥扣捡搵昷改㌸㔶㔶㉡搸挲挱摦慦㤵慤摦㕡搹㌵搹攸㌲晡戴㘲ㅤㅦ㕥㔲㈱㌴㔶㤶戲户㔸戲扦攴戹愵㐳㑥ちㅡ㈲㜲搳愷愵慦㘴搸㥡㜰攰攰㜸愹改攵搰敡㍢〱摢户挶㑥㈸攵つ㝤㜶挹㝡㍣㉥ㄳ㤸扢㕢㙤昳㔶ㅤ㙡㜵㔲扣㕥愹ち㘵昹攱㐵㘵戳昳戹昹㕤捤㉤㥤㑤戰㜴昷㡥昶㘵㠷晥㙦敡愱㉥㜵㍤㠸晢愹摢ㄶ慤㜸挳昷〹㜰搵昴㔹㑥摦㉣㕣㔸㔳㑦㙤攴㈸慦㠱㤴㡥攳㑢捥摡挵㠹㔲慡㔱昹㍢㘴攵㔵㐰晥攷㐷㝤ㅤ㈴愴㔲㠷捡㑣ㄸ昴ぢ晥挹㡦㥤㔷㌷ㅡ㠹晦收ㅡ㐷ㅤ攴晢戵〲挹㜹ㅤ㤶扣㙡㔳㉦ㄳ昰㑡晦搶㝤摡㍢㤶收摡摢㤷戲摤㙤㈲㔳㥤㑢㉣慢㡢㔷㐲晡㍡㔷㝥攴ㄵㅥ㈱㝡昵㉡戹散攰扢㘴㌲ㅣ晡㤵㌷㐱晡㑦㘸㘹ㄹ攱㙡散㔴晥〵㔶㉦㕣㤳㔱摥挲挶㤶㌳收㑦ㅡ㌱ㅦ摤㜴㐷ㄷ慥㠶㜵慤ㅡ戱ㅣ㙢㈵㉢㕢㍡㔷㡡愱搸㐳慥昶㈷摦扡敤昵㤶㑢ㅡ㈷摤㝡摦晢㜷㥣昴晢㐷ㄵ㌱挴挹愸戸㑥㌱〶晡㐶攲愷扥ぢ㈲〶㐳㡣扤て戶㑢㍦敡晢㐸慢ㅦ㤰㝣〸㠲㍥㐴㘵ㅦ㠲㉥攴㘳㍢㈹ㅡ昱㥦摤㠸晡〹挹愷㈰㘲㉣〸て㘲昵摦㈰敥㐷㐴愰㥦㙤㐳晡昷㜳戰㑢㐷㍣㈵晥㉤扢慥㔱攱挴晦愰㜸㐸愵㤲㑡〷换㍣㌱づ㜹㜴戲㑡㔰㔵挲愸ㄲ㐲愱挰㠲㐰愴敡㥣㡣㡡ぢ㈶㍢愲㤸㐴敡㐷㤶敦〵戱㘰愴㝥㘶ㅤ㐴㔰㘵ㄳ昶㈱㔵㙢㈷㐵ㄴ㜹ㄲ愹㕥㘰愸扣㔴㉤㌴戰㈴㔲㜵㐸戹ㅦ昱晤捦㍥愴晡㈰愷ㅡ㔲挵㌹㜷ㅣ㜳敥ち愴㔴ㄴて愹㔴搲㑤㥥㠸愳摥㈰愴㍥㠳ㄵ㠱㐸晤摢挹愸戸㘴㤳㠴愶㤱昸愹㥢愲㍡昱〹挴㠲㤱ㅡ㐸㙢〶㤱㙣づ攲㐳㙡㑢㍢㈹㔲㔰㈲㤱ㅡ㑣愱慤㐰㐴〶㉣㠹搴㄰愴摣㡦㜸摢㡦搴㌰攴㔴㐱慡散ㅡ㑥〵㔲挳㔱㍣愴㔲㐹㈵㔲㌲㑦散㠴㝡㠳㤰㝡戵㍢愴搶㍢ㄹㄵㄷ㠷挶㐳搳㐸晣搴㌱愸㑥扣摣㉤㔲摢搳㥡戱㈴攳㐰㝣㐸㌵搹㐹戱㉢㤴㐸愴㜶愴㔰ㄴ㐴㘴挱㤲㐸挵㤰㜲㍦攲捦㝥愴攲挸愹㠶㔴㜱㑤㤴㤷㤰㉡㤰㑡愰㜸㐸愵㤲㙥昲挴〴搴ㅢ㠴搴㘳摤㈱昵愸㤳㔱㜱㙤㙡㌲㌴㡤挴㑦摤ㄵ搵㠹㜵摤㈲㤵愵㌵ㄳ㐸㈶㠲昸㤰㥡㙣㈷挵ㄴ㈸㤱㐸㑤愱搰㔴㄰挱㙢㑢ㄲ愹摤㤱㜲㍦攲㕥㍦㔲搳㤱㔳つ愹攲っ㔷挳っ户〲愹㍤㔱㍣愴㔲㐹㌷㜹㘲ㅡ敡つ㐲敡搶敥㤰扡挵挹愸戸ち戶㈷㌴㡤挴㑦㥤㠷敡挴㑤摤㈲戵㠰搶散㐳戲㉦㠸て愹晤敤愴㤸〱㈵ㄲ愹〳㈸㜴㈰㠸㤸〵㤶㐴敡㈰愴摣㡦戸搲㡦搴㐲攴㔴㐱慡散挲㔸〵㔲〶㡡㠷㔴㉡愹㐴㑡收㠹搹愸㌷〸愹ぢ扢㐳敡〲㈷愳攲㡡摢摥搰㌴ㄲ㍦昵㄰㔴㈷捥敢ㄶ愹ㄶ㕡搳㑡搲〶攲㐳敡㔰㍢㈹收㐲㠹㐴敡㌰ち㜵㠰㠸昹㘰㐹愴㍡㤱㜲㍦攲㜴㍦㔲换㤰㔳つ愹攲ちㅢ㉦挱㔵㈰戵〲挵㐳㉡㤵㜴㤳㈷ㄶ愰摥㈰愴㡥敦づ愹攳㥣㡣㡡㙢㝢晢㐱搳㐸晣搴㘳㔱㥤㌸愶㕢愴㡥愷㌵慢㐹㑥〰昱㈱㜵㤲㥤ㄴ晢㐳㠹㐴敡㘴ち㥤〲㈲づ〴㑢㈲㜵㉡㔲敥㐷㉣昷㈳戵〶㌹㔵㤰㉡扢散㔷㠱搴ㄹ㈸ㅥ㔲愹愴ㄲ㈹㤹㈷づ㐲扤㐱㐸戵㜴㠷搴㔲㈷愳攲㝡攲㈲㘸ㅡ㠹㥦㝡㍥慡ㄳ捤摤㈲㜵㈱慤戹㠸攴㘲㄰ㅦ㔲㤷摡㐹㘱㐰㠹㐴敡㌲ち晤〶㐴攴挱㤲㐸㕤㡥㤴晢ㄱ㡢晣㐸晤ㄶ㌹㔵㤰㉡扢挲㔸㠱搴㔵㈸ㅥ㔲愹愴ㄲ㈹㤹㈷㑣搴ㅢ㠴搴㠲敥㤰㥡敦㘴㔴㕣扡攴㠵挵㤱昸愹㌷愳㍡㌱户㕢愴㙥愵㌵户㤱摣づ攲㐳敡づ㍢㈹㤶㐰㠹㐴敡㑥ち摤〵㈲づ〱㑢㈲戵ㄶ㈹昷㈳昶昰㈳㜵て㜲慡㈰㔵㜶㌵戳〲愹晢㔰㍣愴㔲㐹㈵㔲㌲㑦㉣㐵扤㐱㐸㘵扢㐳㙡㌷㈷愳攲㌲㘹ㅢ㌴㡤挴㑦晤〳慡ㄳ攳扢㐵敡㌱㕡昳㌸挹ㄳ㈰㍥愴㥥戴㤳愲ㅤ㑡㈴㔲㑦㔱攸㘹㄰㜱ㄸ㔸ㄲ愹㍦㈱攵㝥㠴敥㐷敡㔹攴㔴㤹㠳ㄵ〷〹㐱㘳㠴扦愰㜰㐸愵㡡㑡㥣㘴㥥攸㐰慤㐱㌸㙤摦ㅤ㑥㡤㑥㐶挵ㄵ搹㘵搰㌴ㄲ㍦昵ㄵ㔴㈷戶敢ㄶ愷㔷㘹捤㙢搲㈴㄰ㅦ㑥晦戰㤳㘲㌹㤴㐸㥣晥㐹愱㌷㐰挴㑡戰㈴㑥㙦㈲攵㝥挴搶㝥㥣摥㐲㑥㤵ㄶ㔵㜶ㅤ户愲㐵扤㠳攲㈱㤵㑡㉡㤱㤲㜹㘲ㄵ敡つ㐲㙡㘰㜷㐸㙤收㘴㔴㕣㈰㍥ㄲ㥡㐶攲愷㝥㡡敡挴㠰㙥㤱晡㡣搶㝣㑥昲〵㠸て愹㉦敤愴㌸ち㑡㈴㔲㕦㔱攸㙢㄰㜱っ㔸ㄲ愹㙦㤰㜲㍦愲摥㡦搴㜷挸㈹㐵㙡㠶㍦㥡慤散㝡㑤〵㔲㍦愰㜸㐸愵㤲㑡愴㘴㥥㌸ㄶ昵〶㈱昵昳㑦摤捣㘵㝥㜲㌲㉡㉥㕥慦㠶愶㤱昸愹扤㙢戱㙦㍦㐰㉣㜸㉥愳㈰㕢敤㐳㔲て攲㐳㉡㘴㈷挵〹㔰㌲㡡㡡晡㔲愸ㅦ㠸攰㜵㘹㠹㔴㝦愴摣㡦昸〲㜵㜸昳攳㌰㜲㑡㤱㉡㥤ㅦㄷ挷〸扣搰㕤㠱搴〰ㄴて愹㔴搲㑤㥥攰㘵昱㈰愴摥敦づ愹昷㥣㡣㡡㉢攸愷㐱㤳㐴㙡㉢㔴㈷摥改ㄶ愹愱戴㘶ㄸ挹搶㈰㍥愴㐶搸㐹戱〶㡡㐶攱愷㡥愴搰㈸㄰挱㑢攰ㄲ愹㙤㤰㜲㍦攲敦㝥愴㐶㈳愷ち㔲㘵搷搴㉢㤰摡づ挵㐳㉡㤵㔴㈲㈵昳挴㤹愸㌷〸愹ㄷ扡㐳敡㜹㌷愳晣㘲晤搹搰㈴㤱㡡愲㍡昱㤷㙥㤱搲㘸㑤㥣㐴〷昱㈱㤵戴㤳攲ㅣ㈸ㅡ㠵㥦㥡愲㔰ㅡ㐴晣ㅡ㐹㠹㔴〶㈹昷㈳㥥昰㈳戵㌳㜲慡㈰㔵㜶昵扥〲愹昱㈸ㅥ㔲愹愴ㄲ㈹㤹㈷捥㐳扤㐱㐸㍤攸〲㔲扥㍡昵㠰㤳㔱ㄱㄶ㜰㈱㌴㐹愴愶愲㍡㜱㕦户㐸㑤愳㌵搳㐹昶〰昱㈱㌵挳㑥㡡㡢愰㘸ㄴ㝥敡㑣ち捤〲ㄱ㤷㈰㈹㤱㥡㡤㤴晢ㄱ户晢㤱㥡㠳㥣㉡㘷扥㤲㈸㠲ち㥣收愲㜰㐸愵㡡㑡㥣㘴㥥戸ㄴ戵〶攱㜴㙤㜷㌸㕤攳㘴㔴㠴㈷㕣づ㑤ㄲ愷〳㔱㥤戸慡㕢㥣づ愶㌵ぢ㐹ㄶ㠱昸㜰捡搹㐹㜱〵ㄴ㡤挲㑦捤㔳挸〴ㄱ㔷㈲㈹㜱戲㤰㜲㍦攲㘲㍦㑥㡢㤱㔳愵㐵㤵〵㌱㔴㈰搵㡣攲㈱㤵㑡㉡㤱㤲㜹攲㉡搴ㅢ㠴搴㔹摤㈱昵㉢㈷愳㈲㍡㠲〱づㄲ愹づ㔴㈷捥攸ㄶ愹㉥㕡戳㡣㘴㌹㠸て愹㤵㜶㔲㌰㐸㘲ㄴ㝥敡㉡ちㅤづ㈲ㄸ〴㈱㤱㍡〲㈹昷㈳㑥昰㈳㜵ㄴ㜲㑡㤱㉡㍤昳ㄵ晢㜳㐶㔵㔴㈰㜵っ㡡㠷㔴㉡改㈶㑦摣㠸㝡㠳㤰㍡扣㍢愴㔶㌹ㄹㄵ攱ㅡっ慦㤰㐸㥤㠲敡挴㡡㙥㤱㍡㡤搶慣㈱㌹ㅤ挴㠷搴㤹㜶㔲摣ち㐵愳昰㔳㝦㐵愱戳㐰〴㐳㌰㈴㔲㘷㈳攵㝥㐴㥢ㅦ愹㜳㤱㔳㡡㔴挹㤹慦愷㌱挲㜹㈸ㅥ㔲愹愴ㄲ㈹㤹㈷㝥㠷㝡㠳㤰㌲扢㐳㉡敦㘴㔴〴㡢㌰㤰㐳㈲昵ㅢ㔴㈷㡣㙥㤱扡㠲搶晣㤶攴㑡㄰ㅦ㔲㔷摢㐹戱ㄶ㡡㐶攱愷㕥㐳愱㙢㐱〴㠳㍤㈴㔲搷㈱攵㝥挴扥㝥愴㙥㐰㑥ㄵ愴捡愲㐷㉡摡搴㑤㈸ㅥ㔲愹愴ㄲ㈹㤹㈷ㄸ㙢ㄲ㠴搴慣敥㤰㥡改㘴㔴㠴愵㍣〰㑤ㄲ愹扢㔰㥤搸戳㕢愴敥愶㌵昷㤰摣ぢ攲㐳敡㝥㍢㈹ㅥ㠴愲㔱昸愹て㔰攸㐱㄰昱㝢㈴㈵㔲て㈱攵㝥挴㐴㍦㔲て㈳愷ち㔲㘵㜱㉡ㄵ㐸慤㐳昱㤰㑡㈵㤵㐸挹㍣昱㌰敡つ㐲㉡摤ㅤ㔲㈹㈷愳㈲〰收て搰㈴㤱㝡ㅡ搵㠹㐴户㐸㍤㐳㙢㥥㈵昹㌳㠸て愹攷散愴㜸ㄴ㡡㐶攱愷㍥㑦愱ㄷ㐰挴攳㐸㑡愴㕥㐴捡晤㠸㜱㝥愴㕥㐲㑥㈹㔲㈵晤㔴㔹戴㑣〵㔲㉦愳㜸㐸愵㤲㑡愴㘴㥥㘰㙣㑤㄰㔲愳扡㐳㙡愴㤳㔱ㄱ㠶挳昰ㄹ㠹搴ㅢ愸㑥っ敦ㄶ愹㝦搱㥡户㐸摥〶昱㈱昵慥㥤ㄴ㑦㐳搱㈸晣搴昷㈸昴㍥㠸㘰㠸㡤㐴敡〳愴摣㡦搸摣㡦搴㐷挸㈹㐵慡愴㥦㉡㡢搹愹㐰敡ㄳㄴて愹㔴㔲㠹㤴捣ㄳ㡣昰〹㐲慡㕦㜷㐸昵㜵㌲捡㠳㠱敡ㄸ㕣昰㕦〴㜱昴㠵戸㕡㔸搰㙣慤攰㔵攷㑤ち戸㔹㙤搲戲捥慥㜶㜹㠹扣㝦㘱㜲晢慣昶慥挹捤㥤㠷戶ㄸ慢㌶㉢㌸ㅢ晢㉣戱摡㄰挰搲㠱㌸㤶㌲㕥晢愱㠷㕡愶㕡㤸摢扥慣㈳㙦㑤㥦晣㝦㈱挰㐵㍡ㄴㄷ㘳㠵愸愹ㄵ昸㙣㕣捣㐶つ㑡愲㌹攱㔳㔳昷〲㔴㤶㕦㝡㤷户捣昹挲㘴攴㘶〴㠲攱㈲愲昳㥡扢㕡慣扥〵ㄹ愲㈲户敢ぢ㐰ㄱ㔱㐱㘶㥦挲扣㈵戸搴㍣戹㝦㘱昷㡥㘶戳愵戹捤愲㌳〶摡愲㌳慣挵㠸〰摡慢扤戳㤹㜷㈷昶㉦捣敢㌰摡㍡て㘵㌰㐳㝥搵愶㈵㈹ㄹ昵㔰㔷㤸搸摣搶㠹㙡愴ㄷ戹ㅤ㉥捣㕤搲扥〲㌷挸㉥㙢㙤摢摤㌸戴昳晦㠴㔷㠴昴ぢ㠹㜴㡤愸ㄵ戵戵愲扥戶㝥㘳晤愳㝣㡤愳㙢㡢㘲㝣摥〸戴搵慥㡥收摣㌲㠲㈶敢搲㐰㝢㤳㐸㍦搶搴扤㠸慤昲搰〵㥦ㅢ换攲㡥㘸㙦挹㑤愰㠱㈱㌰摥㥤挷挳㈰慥㝥〳㤳晡㝤ぢ㌲㙤昷昹搳㡢ㄱ㜹晦㠳摢㜸敢ㄸ摢戳挱攱㑦㠳㈰扣㠹摤㠸ㄸㄲ挵㌶㠵㘳ㄳ㙤㠱愹昲㠶ㄹ㉡㐸ㄹ戶搱㑤㡡㥢㔳ㄱ㐱搳慦㌰挳挸㔹㉤〸晣㘹㌵扡㌶戱ㄳ㡣挰挲晤〶㥤㑥摥愴昶搶㔶㠳㡤㡥户慣捥捤ㅢ㉤㔶㝤㘱挲戲慥㜶摣〷慡ㄶ㐰㘴换㜴㔸挶㑡戰㡣㤵㜶㠸㑥㘱㙦〶〴捡㙤敡㙡㕦㙣㜴㌴㜷㉤㘹㙤捥搷㌳挱愰扤晦ㄳ慤ㄵ㘷㠹摥〰搳晤戸扤㐹㜹捣㡦ㅤ㜹〳㘷㌷㈱㑣㡥搰搱昹㘸搳戵㐲挱㥦搸挸㜸㌱昴㍤㌲づ㐳晤ㅥ摡敡昰㤳㥤㤱戴攵戳㕦㥣攳攸戳㘳戰㈱扢㈷挱㜰㉦㜲搵ㅦ㈰捡つ晥㝡㌳攲慡㙡㌰㔱ㅦ〸㠴㘶戴ㅢ收㔴㈳㡦摢捥晢㌸㌷㥤搷挳戵散㙣㍡㈲っ敦㥡㠴㠸㐱㐴㈲㉥㙦㌶慤㡥㝡㌲收攲愶晡摥っっ㔳㙣ㅦ昲㜰慥愹慢敢㕢ㅦ㔴搷㜴㔷㔷㠳ㄳっ攳扦㘹㝦㝡㠵晥㡦攷愴㜷㈳敡愱㤰㍣㐹晤㠸摤㔱㝦攲㍥㌱㜰㡣晢㔳㈶昰㌳〵㝥〱愹㕢㡦捣㜲摦㤴㐶㕡㈱ㅥ㑢㠵㔰㙦㜹摢㌶㘳挰敡ㄱ㉦㈵㠳挷敡攴㡥昴昵〵㝤㈹㜶扣㔷扤㝢㉦戸㌲ㄷ慤摣㌲㐳㜶て换攰㌲㥣ㅢ㙡㙡㙢㝢挳搵㑡㜹挰㙣㐵戵㔰搶㍡搷㤲搱㘰㠲ㄱ㔰ち挳㡢㥢㜸戰㐰晦挲㤲扢㝦㑢挶ㄸ晥㈸㈸搹ㅣ㄰㥢挲〰ㄴ昹〹㠵搴㕡愸愹〹㠹搷㐱〳戰㠱㔷戰扡〹㈲ㄸ〲挴㌱㠲敦㡣㈶ㄸ昷挳戳ㅡㄶ㜷〱㥦晣㤴昵㤶攲〳㜰搹㘳慡ち㤵㝣㠸㉤㜶㐵㕥搳慣〷户攷愶挹㌰㈲搹㌴昹㡣〵户㘹ち挶ㄲ〵㤸ㅣ㠲㡣摡㤷㠲㥦〶ぢ昴愳㐰㝦ち㌰昴㠸㍥㔷㌶㐱㉡摡㌳㤶㘵ㄱ㐷㉦愱㘸ㄹ㥡ㄱ㈸〲㥡晦〱つ㌰㙤〰㙢摥㤴㌵晦〸㠱㜲㌴ㄹㅢ搴〳㥡㜴㥣㐴㜳㈰㤵㄰㡡ㄲ㌴㌷〷户㘷㌴㙢㔱㑣愲戹㠵㔴㘲㈷㐴㉦戰〲㑣摥ㄲ㌲敡㘰ち㌲ㄶ㈹㐰㘰㉢ちっ愱㐰ㅤ〴㈴㥡㐳㤱摡㄰㌴㑢愳㤲〲搰摣ㅡ㡡㠰愶ㅡ㕣昳㜰搶㍣㠲㌵㌳㤴愸ㅣ㑤挶て昵㠰收㈰㠸㐸㌴㐷㔱〹挳㡣㑡搰㙣〰户㘷㌴ㄹ㡥㠴㉦ㅥㅢ㐰㈵搸㤰扦挱愰〱㘰㙤ぢㄹ㜵㍢ち㌲㕥㈹㐰㘰っ〵ㅡ㈹㌰〴〲ㄲ捤敤㤱摡〰㌴换㈲㤷〲搰ㅣ〷㐵㐰㜳㜸㜰捤㍢戰收㈶搶捣㜰愳㜲㌴ㄹ㘳搴〳㥡㘳㈱㈲搱㡣㔲〹㐳㤱㑡搰搴挰敤ㄹ㑤㠶㉣攱㡢㤵㙤㉡㜱搱㘴摣㔲〰㔸㍡㘴搴〴〵ㄹ搳ㄴ㈰㤰愴㐰㡡〲っ㜳㤲㘸愶㤱摡㄰㌴㡢ㄷ㉥ㄹ摤ㄴ㠰收㑥㔰〴㌴ㄳ挱㌵敦捣㥡㜷㘱捤っ㐹㉡㐷㌳ぢ㕥て㘸㑥㠰㠸㐴㜳㔷㉡㤹㠸㔴〹㥡㔹㜰㝢㐶㤳㘱㑤昸㈲收㠹㑡㕣㌴愷㘰㉢〰慣㠹㤰㔱㈷㔱㤰㜱㑦〱〲㤳㈹㌰㠵〲っ㠵㤲㘸㑥㐵㙡㐳搰㉣㡤㠰ち㐰㜳ㅡㄴ〱捤㍤㠳㙢㥥捥㥡昷㘰捤っ㕢㉡㐷㤳戱㑡㍤愰戹て㐴㈴㥡㌳愸㠴㈱㑤㈵㘸捥〲户㘷㌴ㄹ晡㠴㉦敥搵愷ㄲㄷ捤〳戰ㄵ〰搶㕥㤰㔱攷㔰㤰戱㔱〱〲㝢㔳㘰㉥〵ㄸ㉥㈵搱㥣㠷搴〶愰㔹ㄶ㈵ㄵ㠰收〲㈸〲㥡㐶㜰捤晢戰收㝤㔹㌳㐳㥢捡搱㘴㍣㔳て㘸戶㐲㐴愲戹㍦㤵㌰散愹〴捤〳挱敤ㄹ㑤㠶㐷攱㡢㝢昰愹挴㐵㤳㌱㔲〱㘰ㅤっㄹ㜵㈱〵ㄹ㍦ㄵ㈰戰㠸〲〶〵ㄸ㔲㈵搱捣㈱戵㈱㘸ㄶ㔷搵ㄹ㐹ㄵ㠰愶〹㐵㐰㜳㐵㜰捤ㄶ㙢㉥戰收㘳㈱㔰㡥收昱攰昵㠰收㙡㠸㐸㌴㤷㔰〹㐳愳㑡搰㍣〴摣㥥搱㘴〸ㄵ扥戸愹㥥㑡㕣㌴ㄹ㐷ㄵ〰㔶ぢ㘴搴㔶ち㌲挶㉡㐰愰㡤〲敤ㄴ㘰搸㤵㐴昳㔰愴㌶〰捤戲㘸慢〰㌴㍢愰〸㘸㌲戴㉡愰收㑥搶捣攷㙦〹㠶㐸㤵愳挹戸愸ㅥ搰扣〸㈲ㄲ捤攵㔴挲昰愹ㄲ㌴㔷㠲摢㌳㥡っ戳挲ㄷ㤷㙦愸挴㐵㤳戱㔶〱㈶ㅦづㄹ昵〸ち㌲づ㉢㐰攰㐸ちㅣ㐵㠱换㈱㈰搱㍣ㅡ愹つ㐰戳㉣㈲㉢〰捤㘳愱〸㘸㕥ㄵ㕣昳㜱慣昹㜸搶捣㌰慡㜲㌴ㄹ㍢搵〳㥡㡣慣㤲㘸㥥㐰㈵っ戱㉡㐱昳㈴㜰㝢㐶㤳愱㔸昸攲㉥㝢㉡㜱搱㘴㍣㔶〰㔸愷㐰㐶㍤㤵㠲㡣搵ち㄰㌸㡤〲㙢㈸挰昰㉤㠹收改㐸㙤〰㥡㘵㔱㕢〱㘸㥥〹㐵㐰昳扥攰㥡㝦挵㥡捦㘲捤っ戵㉡㐷㤳昱㔵㍤愰昹㌸㐴㈴㥡攷㔰〹挳戰㑡搰晣㌵戸㍤愳挹㜰㉤㝣㜱搳㍣㤵戸㘸㌲㘶㉢〰慣昳㈱愳㕥㐰㐱挶㜳〵〸㕣㐸㠱㡢㈸挰㄰㉦㠹收挵㐸㙤挰扣戲㌸㐰ちㅥㅦ㕤ち㌵挰㤲㘱㕣〱昵㕥挶㝡㝦挳㝡ㄹ㡥㔵㡥㈵㘳戰㝡挰昲㌵㠸㐸㉣慦愰㤲扦㈳㔵㠲攵㤵攰昶㡣㈵㐳扡昰挵㕤昳㔴攲㘲昹㑦㙣〵㤸㝣㌵㘴搴㙢㈸昸㐶戰挰戵ㄴ戸㡥〲㙦㐲㐰㘲㜹㍤㔲ㅢ搰㌲换愲扦〲㕡收㡤㔰〴㌴ㄹ敡ㄵ㘰摡㑤慣昹㘶搶捣㤰慤㜲㌴ㄹ愷㈵搱㔴㙥㠱挸㘶昶晤搲㍤慥㜳ち㐶㜶㐹㠴㙦愵㘲㠶㜸㤵㈰㝣㍢戸㍤㈳捣㔰㌰㝣㜱㑢㍤㤵戸〸㌳ㅥ捣摤つ昰摤㤵㥡㍢戰慤摥㐹㐱挶㡡〵〸摣㐵㠱戵ㄴ㘰昸㤸㐴昸㙥愴㠲ㄱ㉥戹㈶㔵㜶㐵㌸〰攱㝢愱〸〸㌳㐴捣慤搹户㠸㜴ㅦ㙢扥㥦㌵昷挶㑡㐷㌹挲㡣敦敡愱扤昶㠱㠸㐴昳㐱㉡㘱ㄸ㔸〹㥡扦〷户㘷㌴ㄹ㉥〶晢㜰㠳㍣㤵戸㘸昶〵㌷挰攴㐷㈰愳慥愳㈰攳挹〲〴晥㐰㠱㐷㈹搰ㅦ〲ㄲ捤挷㤰ち㐶戳㘴㑤㈹㕥ㅣ㌳㌱戲㉣〰捤㈷愰〸㘸づ〸慥昹㡦慣昹㐹搶捣㜰戰㜲㌴ㄹ〳搶〳㥡挳㈰㈲搱㝣㥡㑡ㄸ㉡㔶㠲收㌳攰昶㡣㈶㐳捡㈴㥡捦㔲㠹㡢收㐸㜰〳挰晡㌳㘴搴扦㔰㤰㌱㘷〱〲捦㔱攰㜹ち㌰っ㑤愲昹〲㔲ㅢ㠰㘶㔹昴㔹〰㥡㝦㠵㈲愰戹㕤㜰捤㉦戱收扦戱㘶㠶㡣㤵愳挹㌸戱ㅥ搰㡣㐳㐴愲昹ち㤵㌰㥣慣〴捤㔷挱敤ㄹ捤㈴㡡㐹㌴㕦愳ㄲㄷ捤ㄴ戸〱㘰晤ㅤ㌲敡敢ㄴ㑣〷ぢ晣㠳〲晦愴〰㐳搵㈴㥡㙦㈰戵〱㘸㤶㐵愸〵愰昹㉦㈸〲㥡攳㠳㙢㝥㡢㌵扦捤㥡ㄹ㔶㔶㡥㈶㘳挹㝡㐰㜳㍡㐴㈴㥡敦㔲〹㐳捥㑡搰㝣ㅦ摣㥥搱㘴㘸㥡㐴昳〳㉡㜱搱㥣〹㙥〰㥡ㅦ㐲㐶晤㠸㠲㡣㕤ぢ㄰昸㤸〲㥦㔰㠰攱㙣ㄲ捤㑦㤱摡㠰戳㝣㐹ㄴ㕢〰㤶㥦㐱つ戰㥣ㅢ㕣敦攷慣昷ぢ搶换搰戳㜲㉣ㄹ㙦搶〳㤶ぢ㈱㈲戱晣㤲㑡ㄶ㈱㔵㠲攵搷攰昶㡣㈵挳搷㈴㤶摦㔰㠹㡢㈵㘳搸〲愰晡ㄶ㌲敡㜷ㄴ㌴㠳〵扥愷挰てㄴ戰㈰㈰戱晣ㄱ愹つ㘸㤹㘵㤱㙥〱㘸晥っ㐵㐰戳㌹戸收㕦㔸㜳つ㑥㑡㠲攱㘹攵㘸㌲㈶捤㐶㤳㘷㜹昹搱㐰㝤㔷㉥挵㌲㠸㐸㌴㜱挹愱㐶㉣㐷慡〴㑤㍣捣㘱〳搰㕣㠹㘲ㄲ捤㍡㉡㐱つ昲挷㌸㌷ㄷ㑤戹ㄳ昶戵ㄷ〵㌲㙡ㅦち㌲〶㉥㐰愰㥥〲㝣㘸戲㘰㔸㥣㐴㌳㠴㔴㌰㥡愵㘷昴攲㌹㠸搱㜰〱㘸昶㠳㈲愰㜹㡣慦㘶挹戱㑤敢㡦㙤㜵ㄳ㄰挱㄰戶㜲㌴ㄹ户搶㐳摢㕣〳ㄱ㠹㘶㠴㑡ㄸ摥㔶㠲收愶攰昶摣㌶ㄹ〶㈷搱摣㡣㑡㕣㌴ㄹぢ攷㠲〵扥㍢㍥ㅡ㠸㙤㜵㄰〵ㄹ㈷ㄷ㈰戰㌹〵戶愰〰㐳攷㈴㥡㕢㈲ㄵ㡣㘶挹ㄹ扤攷昱搱㔶㔰〴㌴ㄹㅥㄷ㔰昳㄰搶㍣㤴㌵㌳捣慤ㅣ捤㉢挰敢〱捤摦㐲㐴愲戹㌵㤵㌰〴慥〴捤ㄱ攰昶㡣㈶㐳攵㈴㥡㈳愹挴㐵昳ㅡ㜰〳㑣ㅥ〵ㄹ㜵ㅢち㌲㤶㉥㐰愰㠱〲愳㈹挰昰㍡㠹收戶㐸㙤〰㥡㘵㔱㜵〱㙤㜳っㄴ〱捤㥢㠲㙢㙥㘴捤摢戳㘶㠶挲㤵愳㜹㌷㜸㍤愰㜹て㐴㈴㥡攳愸攴㕥愴㑡搰㙣〲户㘷㌴ㄹ㑥㈷搱摣㤱㑡㕣㌴ㄹ㔳ㄷ〰㔶ㄴ㌲㙡㡣㠲㡣户ぢ㄰搰㈸㄰愷〰㐳昰㈴㥡㍡㔲ㅢ㠰㘶㔹攴㕤〰㥡㐹㈸〲㥡敢㠲㙢㑥戱收㌴㙢㘶戸㕣㌹㥡㡣㤱戳搱散戶摦㝣ㄶ㈲ㄲ捤㥤愸㠴愱㜴㈵㘸敥〲㙥捦㘸㌲攴㑥愲㌹㥥㑡㕣㌴ㄹ㜷攷㠲攵敢㌷㜷㠵㡣捡㡢搸㠲㌱㜹〱〲㔹ち㑣愰〰挳昴㈴㥡ㄳ㤱ち㐶戳愴摦㉣㡢捥ぢ㐰㜳㌲ㄴ〱㑤㠶攲戹㌵㑢㡥摤㙦㑥挱戶㍡ㄵ㐴扣〱㠱㜲㌴ㄹ㐷搷㐳摢㘴㤴㥤㐴㜳ㅡ㤵㌰摣慥〴捤㍤挰敤ㄹ㑤㠶攵㐹㌴昷愴ㄲㄷ㑤挶收〵㤸㍣〳㌲敡㑣ち㌲㙥㉦㐰㘰ㄶ〵㘶㔳㠰愱㝣ㄲ捤扤㤰ち㐶戳愴摦㉣㡢攰ぢ㐰㜳㙦㈸〲㥡っ搷ぢ愸㜹㉥㙢㥥挷㥡ㄹ昴㈳昷㘸㍥㔳捥ㅥ搵㌱㜴愳㍣㈲愱㈲㕡㐴搶㔰㘰摣挸摣慥㔵㉤㠸搵攱㈶㈳ㄴ散㉤挶㕡㠴㈴て㜱ㄳ敤ㅤ戸㡥摢扢晣〱㐲㕥搹扦愰攲扥〳换ㅥ捥㈴㡢㌱㠷㘱㈹㜵㌷晥㔰昹〰㈲慦㍣つ㉦㍥愹㠵㘵昸㔱昶㠱㠹〳㘷㌶攷㍢摡㍢摢ぢ㕤㈳收㈲ㄲ㙤〴ㅦ㜶㔵㈰挸㜵搷㐳㘳㘰㥤摣戱摥㙤㝣晣晤㜲㍥晣㈵戴戴慤㝤㐵㥢戴愶慥㤳捦晣㤲㜸昵改挳㙡㐲慣㠷㥦㙤〰㕥㠴㈱㉣㉣慣敥〷摡扦㔷㠴㌱㈰㑣㉢晢㠳㡥㥥㌴㜱搲摥ぢ㤳㜱搳挲㤳昸㌲㈶ㅦ挷㥢㡢攵㌲㈹㍤㤷㐸挶㉤挳搰㘳㌹㔳搷㤴〳㍣㔱㍤㤷攳㠳挲㜳〹㍤ㅦ搵愳戱㠲㠱攷㠹攷㜲㐶挶㐸愶㔲〵㍤㤶㔶づ昴㐴慤㔸㈱㥡挸攴ぢ㔶捥捡攸㘶㍥㥦戶搲㝡㌴㙤挶㜴㉤㡥㌲㤹㤴㜲㤰㈷㥡㑦㈶ㄲ㘶捡㑡攱㔱攳ㄹ㍤㠶㔲ㄹ㉢㤶㠸㤹㘶㐲㌳愲㔶㍣慤㐵ㄸ戳〲改ㅡ昵㘰㔰㜵㈱挹㈲ㄲ〳㈴挲愰ㄵ晣慦㔱㜳㘴攵㐹㑣ㄲぢ㈴挲㘰ㄶ晣㜷ち㔱摥㉥㐹㐵㜵戵攸㘷㌶㌴摡㠴㑡㐴㑥攴㠵㈹慣摥㝤晡㠸搱㘵㑦搰慡㠸㔲昱ㅥ㐱愴㈸っ㔲愹㍢ㅦ慥摤戰㐲愵㉤㠷㠵戱ㄳ戸㥥㐱攳㕢㐰㐲㤱㕥㌰㥣㝤愴搲㡡攴㠰㐹ㄳㄷ㤶扥㌰㐱㘹〳扢ㅦ搸㌲㄰〷㙦㘲攸㔴摡挱搹〴ㅣ㕦㑣㕥愴户愳㐵㍤ㄴ㤹敡㈸搶㌱ㄲ㐴㈸攰换昶搴〹㍥㌷攴慦ㅥ㕣ㅥ㠳攲㜴散〸㕢㍥㌲昰㘰〴㠸戰攵㡡搳挰㘱敢㉤㙤㝤㉡ち㔱㐲㕤〱㡡搶ㄷ㜲搲捡㑡愴敤搶㤷㉢㔸㘹换㡣愷昳昱㜸㑥㌷㜳㠹㥣㤹搴㜳㤹㑣㉥慦ㅢ㘶㌴㘵挵㤵㔵㥥㘸摣挸挵㔳愹戸ㄱ戳昰ㅣ搱㝣㍣㤵换ㅢ戱愴㤵㡢㈵昱㤸㐸㍣㜸㔶㔳づ昷㐴ㄳ㜹摤㡣挷昰㠲〴〳㑤ち㑦㤳㑣㥢ㄹ㌳㤱挰搳㈵昱㍡〱㉢愹㔹捡ㄱ㥥㘸捡戰㌴㍣㤵搴捡挴捣っ㥡㝦㍥㤷㐹愶昳〵晣慣㔴戲㤰㡦愶㈲㝤摤㥤㌸ㄲ㘵搴愳㐸㡥㈶㌹〶㈴搲捦捤っ㙡㝤晤摤㑣㡡慡戲戸㉣㐹ㅤ㈲㠲㑣戶㐰戱ㄲ戰戱㜵㐸㉦㥦㑡挹搳㐰㐲㤱〱挸挴ㄷㄷ愸挸愳㑦㔵扡㌱戲愹换㍦㤳慣㐶㑡㡣〱ㄱ〳愹㡣愹戳挱昷晣戶㌹戸搲㙦㙤愸愲搲㙦㉤攰㔶晡㙤ぢㄴ㠲ㄲ㉣慤㠳挲㙦㕢㍡㘹攵㝣愴㙤扦挵愳㠵㘸㍣㙦㈴戵㘴㉡慤㘷㡣㑣㍡㘱攵ち㜹搳㑣㥢〶ㅥ改㙢攴㤵ぢ㍣搱愴挱㐷挳攷っ㍣㍤㍥慥㈷㉣昴ち戱㔴㍥㤳㑡攸昱㘴㍡㘹㘵㜲捡㠵㥥㘸㍣㤷㡦ㄶ㌲㐹㈳㘹挱ㄹ改㍣扣㠰㤲ㄹつ㙦ㅦ㐸攴昲㥡㥥㔷㉥昲㐴㑤㍣挲㍡㘷㘹〶摥搲㤲搳㤳㘶っ慤挱挰敢ㄸ昰愴扦㜴㕡㑦㤹戱挸㘰㜷㈷㉥㐶ㄹ昵ㄲ㤲㑢㐹㉥〳㠹㙣攵㘶〶昹㙤㠸㥢㈹ぢ㔱摥㉥㐹㐵㘲㙢㘴㑡扦敤敦昷摢㜵ㄴ扡ㅥ㈴ㄴㄹづ〱㝣㉢晣㌶挲攵摦㑣搹㈸㈵㜶〴ㄱ愳挰㤷㝥扢㡤敡挹攱慦〱㕣改户扤〲晤㌶㉢搰㙦㡣扣㠱ㄲ慣ㅤ㠳挲㙦摢㍡㘹攵㉥愴㙤扦改㌹㍤㙡〲捤㜴づ㝤㜱㈲㥥捥ㄵ昰㥡ちつて昴捦㈴戵㕣㉡ㅦ㔵搶㝡愲愶ㄶ捦㈷㔲㔶㍥㥥㑦㘷昴扣ㄶ捦㤸㜹ㄳ㙥㉢㔸㥡㤹㑢挵㘳㜱攵敥愲㘸㔴㉦攸㠵㘸㑥换㤸㌹ㅤ㐷㉥捥ち愹㜴摣㡣㘹〶㡥挰㤸㘶㉡昷㜸愲㘹㌳㘱㈵愳㜸㜰㌲晣慦挷㡣㝣㉥㙦愵つ㉤㘷攰㔸㉤㤸搱㘸㈱挲愸㈰㐸攳愶ㄶ㔰昵㍥㤲晢㐹ㅥ〰㠹㡣㜱㌳㠳晣搶攸㘶捡㤲㤴户㑢㔲㠷ㄸ㠷㑣改户㕤晣㝥㝢㥣㐲㑦㠰㠴㈲㍢㐰〰摦ち扦㌵戹晣愷㈹㥢愲〴ㅦ摤㈴愲攰㑢扦㍤㑢昵攴昰愷㠱㉢晤愶〵晡㉤ㅡ攸㌷挶昸㐰〹㤶㑤㐱攱㌷摤㐹㉢㉦㈰㙤晢㉤㤳搷っ㌳ㄳ㑢㈵戴っ㄰挶㐹ㄵ㍤㥢㘶攵昰愶㤷㝣㈲㙤㈶㘳捡㡢㐵㔱㐳捦攱晣㥤㐶㑦㤷搱ㄳ〵摤挰㘱㥡㑦收㤲㐹㈳ㅦ挳㤱㤵㔳晥敡㠹㙡㐹㉤㡥敥㌰㥦㌳㜰㤶㑥㈷㤳㌹搳㌰ㄳ㌱つ㠷愸㥥搶昳昹㠲昲㤲㈷㥡挷愹ㅦ㝡昰㐹ㄶ昴㘸㈲㥦㡢攷昳ㄹ㥣愷ぢ㤶㤹换ㄵ㔲戱〸攳㡦㈰㡤ㄵ㔸㔰昵㘵㤲㔷㐸搶㠳㐴㤲㙥㘶㤰摦㔲㙥㘶戱㈴ぢ挹攲㘲㈷㘴㑡扦㙤敤昷摢㕢捣㝦ㅢ㈴ㄴ搹ㄹ〲昸㔶昸㙤ㄷ㤷晦㍥㘵㜷愵挴㜸㄰戱㉢昸搲㙦ㅦ㠱敦昹㉤ぢ慥昴摢挰㐰扦㙤ㅡ攸户〹㈸〴㈵㜸㜴ㅢ㈸晣㌶搱㐹㉢㥦㈱㙤晢㉤㙡㐵㌱㍡㑡ㄷ搲㌹扣㤷㈷〶㔸慤㜸ㅥてㄲ㌷㔳搱㠲㙥ㅡ〹㑢昹摣ㄳ㑤攷㔳㜸ㅥ㙥㈶ㄱ㉦ㄴっ扣挲〷㈵㜲戹㑣〱扤㙢〲て㐸搶㜰扣㝤攱㠹㈶搱㉦挶昴戸㤱㑦㘸㜰〶摥㔴㠵昱ㅢㅥ㔰ㅦ搷㔳㌹㉢㡦づ㔰昹㡦㈷㥡搶慤㈴ㅡ㠸㘹愰扢搶ぢ㘹㉤㤳捦挷昰戶㤴㜴挲搰ぢ戱㔴㉡ㄹ㤹攴敥挴㤷㈸愳㝥㐵昲㌵挹㌷㈰㤱挹㙥㘶㤰摦ㄸ〲〵㈱㕢㔴㤵挵㘵㐹敡㄰搳㤰㈹晤㔶攳昷㥢愸㠳㜸㉤㐸㈸㌲ㅤ〲昸㔶昸㙤て㤷慦㔰㜶ち㈵㈶㠳㠸ㄹ攰㑢扦昱慤㘲㥥摦㘶㠱㉢晤昶昵昷㐱攷户㉦挱慤㍣扦㌱㙥㐹ㅡ摥ㅦ慡攰户扤㥣戴戲〹搲戶摦ち㐶挱㉡㤸㌸ㅤ㘹㥡愵ㄷ㌲㜸挱〹㠶挵挹㔸㈲㕡㠸愷昴㘸搲㔰挲㥥㈸ㅥ挰㙦挴っ㍣捤㍡㠵㘱㐷㌲㠶慥ㄵて扤㡥ㅢ㠵㝣扣㠰㔱㜰㈶愶㐴㍣搱戸㤵挰㜱ㄹ㡢ㄹ〵愸㑢攰慣愹㕢ㄹㄳ捣愸㤵㐴ㅦ〸搱〱㐵搱㑣㍣愹攷㌱㈶㑡㈷昱㤶㡣㍣㡦昳㔸摥挰㝢㈷昲㤹愴㡥㘷㜸㐶收戸㍢戱㈹捡愸㥢㤱っ㈴ㄹ〴ㄲ搹摢捤っ昲ㅢ㠳慤攴敥㝢昲㜶㜱㉡ㄲぢ㤰㈹晤昶㉦㐰攷㡤㑢㠶㔳昳〸㤰㔰㘴ㅦ〸攰㕢攱户㝤㕤㝥〳㘵昹㔸㉣昹㈲ㄸ戱㍦昸搲㙦摢㔱㍤㍤挹摦㠱攰㑡扦扤ㄲ攸户扦〵晡㡤ㄱ㔲搲昰戱㔰〵扦ㅤ散愴㤵㜱㐸摢㝥挳㔸づ㍤㈵㕥㕡㤴攲攴㈴㘶㘵攲ㅡ晣㤸㐱㜷ㄹ换挵㠱愴戲㠳㈷㥡搳ㄳ㜸㔰㜳ㅥ挷㕢㥡㐷㐶㉥ㅤ㌵攱㐹㡣㌰搳㌸㉤㈵愳㈹愵挹ㄳ捤㐴昳㌸改㐵昱㉥㤰㠲愹㈷搱ㄸ攲ㄹ㕤换ㄷちㄹㄳ挳㔷㍤㕡㔰㜶昴㐴攳㠹〲挶㈱戹㕣㍥ㄳ㘷づ㕣ㅤ搳昱㕥〱扣㈳〰㠷㜱㉥㤵㠸㉣㜴㜷㈲㡡㌲㙡㡣㐴㈳㠹㠳㐴ㄶ戹㤹㐱㝥㌳摣捣㠰㤲挲㐴愶昴摢㘳㝥扦㡤愷收㕤㐱㐲ㄱ挶㘷攱㕢攱户㠲换㥦㐸搹戹㤴搸㥢ㅥ㕡〲扥昴摢ㄴ昰㍤扦ㅤ〲慥昴摢晤㠱㝥扢㌷搰㙦㑢㔱㐸晡㙤㍡㔴挱㙦㉤㑥㕡搹〳㘹摢㙦ㄶ挶摡ㄶ㈶㥥㤹㐲づ捤㍥ㄱ换挵攲㜹ㄳ敦㌵㐱捦㠶㤷〲㘴㉣㘵捦愲㈸摣㔸搰昳㝡㈶ㅥ㉦攸㈹〳㔳〶搳搴搰㜵ㄶ攰㌹㌳愱敢捡っ㑦㌴㘳㈵㜲㜰㥢㥥捦㈴㌰敥挹攱㈵ㅥ㌸㈱㘲昸愱愱ㅡㄳ㔳て㘵愶㈷㡡挹㠴挶昳ㄸ〶㉦〹ㅤ愷㌷挳㌰㑣㡤㐳捡〴㕥㉤㘵挵㡤㐸慢扢ㄳ戳㔰㐶㥤㑤戲ㄷ挹ㅣ㤰㐸㥢㥢ㄹ攴㌷〶㤰挹摤㤷昲戲㌸ぢ㐹ㅤ愲〳㤹搲㙦搷晡晤㜶〰昳て〴〹㐵ㄸ〹㠶㙦㠵摦扡㕣晥㈲捡昲㤱㘱昲ㄵ㐰㘲㌹昸搲㙦㜹昰㍤扦慤〴㔷晡敤搲㐰扦㕤ㅣ攸户㔵㈸㈴つ㕦っ㔵昰摢攱㑥㕡㔹㠲戴㜳扣㐵㘳ㄸ昴㤹㍡扣㘱改搱㑣㥡㈳〷㡣ㄸ愳㜱捣户㌴昴㠰㑡戳㈷㥡戶㌰愹换愵㌲㌱㑢挷戹挷㡣ㄹ㠹㜴捣㠴ぢぢ戹㑣づ㜳戵㤸㜲㠸㈷㥡搰慣㜸挶㡡㘶ち㐶㉡愶攳㡣㤵㐹㘳㥣㠸㔹〴〶㠹㌸㄰捤愴戲搴ㄳ㑤改㤸搲愵捤㤴慥㕢㌸搰捣〲捥㤹㈶㑡㤹㤹㐲㌲ㄵ挷㈹㉦㜲㠴扢ㄳ㉤㈸愳戶㤲戴㤱戴㠳㐴㡥㜴㌳㠳晣挶㔰㌵戹晢愵㠵㔴㉡ㄲ挷㈲㔳晡敤ㄴ扦摦㔶㔱昳攱㈰愱挸㜱㄰挰户挲㙦挷扢晣愳㈹㙢㔰㘲ㄱ㠸㌸〱㝣改户攳愸㥥ㅣ晥㑥〲㔷晡敤攸㐰扦ㅤㄹ攸㌷挶㤷㐹挳㑦㠴㉡昸敤ㄴ㈷慤㥣㠴戴敤㌷㉣戶㈴搳ㄸ昱攵搱㤹改㠹㑣㍣㠷㌶㥥挰㘸㌰慥㕢㜸扦㠴愶㉢㈷㝢愲㕡㌴㡦攷昲ㄷㄲ㐶ㄲ㙥挶搹㄰捦戹㡦愶㜲〹っㅣ搳〵ぢ㉦㍢㔰㑥昱㐴㌱㌴㌴捤㡣㔱㌰㌲㜸愷ㄶ㐶㉥㤹ㄴ摥攲㠰㠵愴㕣㌴㠹捥搳㌴㤴㔳㍤㔱捣㐱捣㈴ㅣㅣ㌵戰散㤴捡攷つぢ㌳敦㑣っ㥤〰㑥愶㔸㘲㡡㥣敡敥挴㘹㈸愳慥㈱㌹㥤攴っ㤰挸㘹㙥㘶㤰摦搶戸㤹愵㠵㔴㉡ㄲ㘷㈲㔳晡敤㄰扦摦㉥愰收ぢ㐱㐲ㄱ㐶户攱㕢攱户戳㕣晥愵㤴攵攳搴攴㕢㥦挴㌹攰㑢扦㕤㑥昵慥摦㝥つ慥昴摢愲㐰扦ㅤㅣ攸㌷㐶戲㐹扦㕤〵㔵昰摢昹㑥㕡戹ㅡ㘹摢㙦ㄸ㈱㘲ち㤰㌱愲㌸㤶㜴㈳㠹㤵戴㕣戲㄰挵ㄸ㉦㘳ㄵ㜰㤶㐹㈹搷㜸愲㌹㔳换㥢㤸㉥㤸攸ㅡ㌱㠴㌱㌲㤸㐱ㄸ扡㘶㘴戰搶㘷挵㜲〵攵㕡㑦搴挰戴㉥ㄱ㑤挴攲㠵㔸〱㐳捦〴㡥挸㡣㙥㘹改愸㤵㡡㈷昳㘹㔳戹捥ㄳ戵昲㠵㘸〱㙦㠰换㘳收㡦戶㠲㜹㝤㉡ㄷ挷㌸㌵㤳㑢㘳㐱㌰㙤㐴㉥㜰㜷攲㝡㤴㔱㙦㈰戹㤱攴㈶㤰挸㠵㙥㘶㤰摦㉥㜲㌳㈹敡㉢㐹㐵攲㔲㘴㑡扦捤昰晢㙤㉤㈵敦〶〹㐵ㄸ㐹㠷㙦㠵摦㝥攳昲敦愷㙣㍢㈵㜸㍦慢戸〲㝣改户㠷愸摥昵摢㤵攰㑡扦㑤っ昴㕢㌶搰㙦㔷愱㤰昴摢㍡愸㠲摦慥㜶搲捡ㅦ㤰㜶㡥户㔸づ㉢ㅢ㌱㉥㉥ㄹㄸ愲愴搳㤸㜲攱㌰㉡挴㜲㕣愳搲㜲捡愳㥥愸㤹挶ぢ昵㌰㠲搰昵扣愵㙢ㄸ㜶㘲㥡㠰户愸挰捦㌹ㄳ攷慥愴昲㤸㈷㥡戴㌰戶㠸愵㤲〹㥣〲搱〵㈷㌰㔶㑣㘲扡㡥慥㌸㘷愰㔹㘴㤴挷㡢愲〶㥡㠰㤹挶㔸〸㝤㈵て昸っ愶㝣㜸敦ㅤ捥㠷昱愴㤱戱㈲㡣攸㤳㍢昱〴捡愸㝦㈴㜹㤲攴㈹㤰挸戵㙥㘶㤰摦ㄸ敡㔷㉣㐹㜹扢㈴㜵㠸ㅢ㤱㈹晤搶攴昷摢㡢ㄴ晡㉢㐸㈸㜲ㄳ〴昰慤昰摢捤㉥晦ㄵ捡昲㘱㜳昲㙤㘰攲㔶昰愵摦㕥愳㝡搷㙦户㠳㉢晤搶攰昳㥢昲㍡㐴扡㕤㙥ㄷ愳〲㥤昹㍢㘸㤲㝢昳㑦ㄴ㠶㌳敦㜰散㔰摥㐰摡㜶㈶愶搵㤶㤶捦愵戱㤶㥤挴㈲㌹㑥㝢搱㔸㕥戳㤲㜸〵㕥づ戳〱㔳㜹搳ㄳ㑤攱搴㘵ㅡ㐶〲戸㐳㌴㠵挵㉣㤳㐳㐸っ㌸㉤㥣づ慤戴昲㉦㑦㌴㕤挰㜲㑢㍥㤶㡦㐵㜱慥攳㐴㐱户㑣扣昱てぢ昳㍡㔶㌹愳昱〸㈳〲昱挵昳ㄹ㔰㐶㝤㥢攴ㅤ㤰挸㕤㉥晦㕤戲摥㈳㜹㥦㝣〶〸㑡㜹㑡搹昲㉣㈹敥〵㔳扡㘴愰攳ㄲ㈹昴〹㠵㍥〵〹㐵敥㜳ぢ㤶㉤㍤摥敦昲扦愰㉣㥦㙡㈷㕦㠹㈶ㅥ〴㕦扡攴㉢慡㜷㕤昲㝢㜰愵㑢㐲㍥㤷ㄴ㤷㡣敢〳搱㝦ㄸ㠵㈴晡摦㐱ㄵ搰㝦挴㐹㉢摦㈳㙤愳㡦㔳ㄶ慥ㄸ㘰〹㈹㤵挱愱㠴㈳〸㠳晢㕣㈱㠱㘵㘱慣㘲㘰ㅣ慦晣攰㠹㙡㤸ㄴ攳㌴㤳㑣ㄷ攰㈸ぢ〷㤰㠵㤵㘳㑣敤㜲ㄶ挶㉢㠵㜴㔴昹搱ㄳ戵㑣㥣愳㔲㌹ㅤ慢㉡㌸昸ち昸㈶攲昱㈴㍡㐵つ㔳㙢㈳ㅤ㔷㝥昲㐴戱㈸ㄶ㑦愷㑣㉤㤶㠲换㜱㈸㘷昰㕡捣〲㘶㜴昱ㄸ搶㐳㜰〵㈵戲捥摤㠹㥦㔱㐶晤㠵〴户愹搶愸㝣㑤㙢攴て㙥㘶搰愱昴愸㥢㈹攵㘵㐹ㄶ㔲愹㐸㍣㠱㑣改户慦扦昳㑤捤晡㌲扦ㅦ㐸㈸挲㜰㐲㝣㉢づ愵㈷㕤㝥㠴戲㈷㔰㘲㌵扤昴㌴昸搲㙦㥢㠱敦昹敤ㄹ㜰愵摦㍥㐶㌵㤵㑢挶ㅦ㠲㕢㌹愵㝥ㄶ㠵愴摦戶㠰㉡昸敤捦㑥㕡搹ㄲ㘹愷ぢ搴㌱て换㈷㜱愴攴㘳㝡づ挳〴㍤ㅥ捤㐷搳愹っ㉥㌵愵攰㍤㘵戰㈷㙡㘲㠹戸㠰ㄵ㐲扥ちㄳ㤷〳㌰㡢挳捡㤷㘵㥡㜱ㄳ㐷㐶搲戰㤴慤㍣㔱㉤㙥攵昳攸ㄸ㜵㉥戰㘰㐱搹挰㕡〷㈶敥㈹㐳搳㑣ぢ㔳㐱㘵㠸㈷㉡慦〵攴搳昰㄰收昰ㄸ晥㘳ㄴち㝦ㄷ戰㤸㘹㘰㈶㘸愶㈲っ㙢㤴㍢㌱ㄴ㘵搴㘱㈴㕢㤳っ〷㠹㍣攷㘶〶昹敤㜹㌷㔳ㄶ㤲挵扤㤲攲慦挸㤴㝥㝢挵敦户㐶㙡摥ㅥ㈴ㄴ㘱攰㈲扥ㄵ㝥晢㥢换㙦愲㉣㥦昸㈷㕦㡦㈷㕥〱㕦晡㉤〶扥攷户㔷挱㤵㝥晢㜳愰摦㥥〹昴摢㙢㈸㈴㜷㌹〱㔵昰摢摦㥤戴㤲㐴摡昶㕢ち㍤ㄵ㘶㔶㘸收ㄸ㘸攰ㄵ慡戸㌴㘲愵昰㐶㘰っ㍤攰㥣㘸㔴㐹㜹愲㘹㘶㘲㕥ㅣ挷晡愴㥥戲昴㌴㠶〹㈹㤳ㄷ〲㑤ㄳ㡢㑤㠶㤲昶㐴搱ㄹ收昰㤶搹㈴搶挱㌰捤㑢攳攲㡥㠱愵㐵ㄳ昳㌸㌳㠹㙢㍡㠶㤲昱㐴㌳㌸㐷愲〱㘰㉥ㄸ㡦敡㈶㍡挳㜴㉣㠹㌳㥦ㄵ㡢㘱搳㑡攵㈲っ愰㤴㍢戱ㄳ捡愸㍢㤳散㐲㌲ㅥ㈴昲て㌷㌳挸㙦晦㜴㌳㘵㈱㔹摣㉢㈹晥㠵㑣改户晢晤㝥摢㥤㥡愷㠱㠴㈲㙦㐱〰摦ち扦扤敤昲㘷㔰昶ㅣ㑡昰㘹㠶攲㕤昰愵摦㘶㠳敦昹敤㝤㜰愵摦㙥て昴摢慤㠱㝥晢〰㠵攴㉥捦㠵㉡昸敤㐳㈷慤捣㐳摡昶ㅢ㤶㍦昰㍡㉡㕣摡挲戵㕣慣ㄸ昳敡㔹ㅥ〷ㄳ收搵ㄸ㈶挴㌲〹㘵㝥㔱ㄴ㈳ㄲ〳㔷攱愲㐹㑣愲㤲㘹㑣攳ち戸㉡㡣昵挹㔸〲挳ㄵ摤㔰ㄶ㜸愲㌸㡢愵昱摥㙤慣ㄲ㘳戹㌱㕡㌰㌹㈱㌳昰〲挴戸㤹挴㤲㘲㍥愶散攳㠹㙡㐹㕣㘷㠰㉢慤㡣㘵愲扦挵㜴〱昳扡〲扡敥〴㝡〱捣㈴㈲ㅦ戹㍢戱㉦捡愸晢㤱散㑦㜲〰㐸攴㘳㌷㌳挸㙦㥦戸㤹ㄴ㔵㘵㜱㔹㤲㍡挴㘷挸㤴㝥扢搴敦㌷㡢㤲〵㤰㔰攴㜳〸攰㕢攱户㉦㕣晥㈱㤴扤㠸ㄲ㝣戶愲昸ㄲ㝣改户㔶慡㈷㠷扦慦挱㤵㝥㍢㈷搰㙦㘷〵晡敤ㅢㄴ㤲㝥㍢っ慡攰户㙦㥤戴搲㠱戴敤㌷昴㤱㔸㠹㌰戵㠲愶㘱〸㠰㐳ち搷戳㌴㕣摤㐲㤷㠹㉢㘳昰㕢㘷㔱ㄴ㈳扡㑣㉥㠵㌹〰㘶搰㤸㙥攱晡㈹㉥㠶㘱戲㡣㤵昹㝣㉥㔵㔰扡㍣㔱㕣㍤戳搰㤹ㅡ〵㉤㤶搳㌵㕣㤷挷昲㠶㥣㈱ㅢ攸㙡搱㈸㤴㘵㐵搱㔸ㄴ㙥挳㑣ㅤ㔷散㜴㑣敦㜱㘶㉢ㄴ戴㠴㠹㘵㤳っ捥愱搱挸㜷敥㑥㉣㐷ㄹ㜵〵挹㑡㤲㔵㈰㤱敦摤捣㈰扦晤攰㘶㑡㜹㔹㔲敡㘰㐹昱㌳㌲愵摦㡥昶晢㙤㌵㌵㥦〰ㄲ㡡晣〲〱㝣㉢晣㐶㐴㈵晦ㄴ捡㕥㐱㠹换改愱㕡昰愵摦搶㔰㍤㌹晣昵〶㔷晡慤换敦㌷づㄵ攵愵散㡥㐰扦搵愱㄰扥㜸㍣ㅦ㔴挱㙦っ攸㘴㤵捡㔹㐸摢㝥挳晣ㄸぢ挴㕣㘵挷捡㉤㉦㠳㘹昰㑢ㄴ㐷〶搶㠱搹〳㉡㘷㝢愲㔱㡣㌱㤲〶晡搴〲ㄷ〹㌳愹っ㈶挸㤶㠹㠵㉥ㄴ㐹愷搲㜹攵ㅣ㑦ㄴ慢ㅢ㔱っ㈲昱㘶㌹㕣㍤㠰摦っ扣敤㌹㡥㑢㙣攸㤱㜱㘸愶ちㄱ㐶㤵捡㥤㍦ㄷ㘵搴㕦㤳㥣〷ㄲ愹㜷昹㘵愳㐲〶㤹ㄶ攵㈹㉡ぢ㠹㝥攰㑢昴㑤〷㝤㈹㜴ㄹ昳㝦〳ㄲ㡡昴㜷ぢ㤶㡤ち㌷㜱昹㔷㔲㤶㑦㝣㤴㉦挸ㄴㄱ昰㈵晡搷㠰敦愱扦㈹戸ㄲ晤晤晤攸敦〳慥㐴㝦摦㐰昴㌷㐳㌶㈵搴ㅢ愰ち攸て㜴搲捡㡤㐸摢攸㥢戸づ㤲挳㈹〵㉢㑡㠶㡥㙢㥢㘹㑣㜵㜱捤ぢ㑢昱㜹慥敢㘶㤴㥢㍣㔱つ㤷挳慣㜴捥㑡攲ち㈷㕥ㄶ㡥挵挱㜴戴㠰敢㤰攸㈱㌱㐱㑥攵㤴㥢㍤搱㍣ㄶ㠸戱散㡦㉢㘳㤸㠳㤹㠵㐴挶㡣㘱㡤ㄸ㤷〵㑣㡣㌷㑣ㅣ㘰户㜸愲㔸㔱挱㔰㐶挳搰㈲㤹挳愵㑤㑣愹㑣㌴㠱㥣づ㜳㌰ㄴ㠹㈶㈳㠳摣㥤戸ㄵ㘵搴摢㐸㙥㈷昹ㅤ㐸㘴㜳㌷㌳攸愸搹挲捤㉣㤶㘴㈱㔹㕣㙣㠵㑣改户愹㡥摦㘴㈰挱〳捣㝦㄰㈴ㄴㄹ〲〱改换㌲扦つ㜵昹㡦㔰㤶捦㥦㤴㉦ぢㄵ㕢㠳㉦晤昶㈸昸㥥摦㐶㠰㉢晤戶㑢愰摦㜶ち昴ㅢ挳㑦昱挵㜴ㄲ慡攰户㔱㑥㕡㜹ㄲ㘹摢㙦〹挳捣㤹㘸攰戸㉣㥤搱㔳搸挸愴㜱搹ㄲㄱㄸ㤸㥣挶っ㈰晣㤴㈷捡㐰㤱㕣㉥㕥㐰扣ㄲ〶ㅥ㈶ㄶ㈹戰㤲㡢戵㘰ㄳ愳〷㡣攱㌲捡搳㥥㘸ㅣㄳ㌲㥣㙤㄰挸㤴挶ㅣつ挳ㄵっ㔸ちㄶ搶㜵搱晤㈵っ㈳愹晣挹ㄳ㑤㈴㤳㐹㡣㌷㌱戲挴挲㙦㌴㠹㐱愲㤵㠸㘷㤲㌹㥣慡㌰㑦㡥㐶㈳っ㡤㤵㍢昱っ捡愸捦㤲晣㤹攴㉦㈰㤱〶㌷㌳挸㙦愳摤㑣㔹搲㉢㈴㜵㠸㌱挸㤴㝥ㅢ攳昷摢㝡㙡㝥ㄵ㈴ㄴ㘱昰㙢㤰摦ㄸて㉢昹晦愰散㕡挲㝢ㄷ㠸ㄸ〷扥昴摢㥢攰㝢㝥㙢〲㔷晡㙤敢㐰扦つつ昴摢㡥㈸㠴㉦收㤷㔰〵扦㐵㥤戴昲㉥搲戶摦㔲ㄶ㤶捡㌳㌸愱㘳㌵㠹㉢て㌹扣㌰ㄷ戱㍢㔱㠴㡣㈵捤ㅣ㉥戴扣攷㠹挲ㄱ㔸扡搰㘳〵慤挰攳㡤㐳㄰昴㤱愹㜸ち㔷愹㔳㐶㕥㔷摥昷㐴搳昱ㄴ挶攴㔶ち㉢敦㈹ㅣ㍤㔸㌴挴愱挶㔳㕦〱㈳〶っ晡㤴て㍣㔱っ㍦㌵つ攷㈷扣㙤ㄵ敤〵㔷㝡㌰慤搳㌱挹搶ㄱ昰挳晡㈲っ挲㤵㍢昱㈱捡愸ㅦ㤱㝣㑣昲〹㐸㐴㜳㌳㠳晣ㄶ㜷㌳㡢㈵㔹㐸ㄶㄷ㐹㘴㑡扦㠵晣㝥晢㠶昹摦㠲㠴㈲㈹〸〴昹㉤敤昲㝦愴散㠳㠴㤷㑦晡ㄴ㍢㠱㉦晤昶ぢ昸㥥摦㜶〱㔷晡慤挶敦㌷敦㉣昵昳户㐱戳戰昱㈸㠴㙦㡤摡ぢ㑦愳㠲摦㜶㐵㠲愶㈸扤㤱㜶捥㔲㌹㠴㕡攵捤㘴ちㅤㄴ㉥㘵挵㌲㈶㠶ぢㄶ攲愷㜰昹〳ㄷ晦㤳㑡㥤㈷㡡搹㔳ち慦戹户捣ㄴ〶㈲㕣摣㉢㈰扣〶㤷㉡㌵㕣愷搱㜹搵㑢昱㐴ㄱ㐴㤵㐶㐰㡥㤱㡡ㅡ㔸〲搶㜱〹つ㘷㌲ㅤ晥㡤收㡤㕣㈲㥦㡦㌰㠶㔷㠲搲〷㘵搴㝡ㄲㄵ㈴㤲㜵昹㘵㘷㈹㠶昴ㄶ攵㈹㉡ぢ㠹挹攰㑢昴㍦〳〰扣㍣㈹㠵〶㌰㝦㔳㤰㔰㘴㡡㕢戰慣户㘳愴慥㤴摤㥣戲㡦ㄲ愴㍦㄰晤㘹攰㑢昴〷㠳敦愱捦攰㕢㠹晥扢愸愶㜲づ晣㜶㈰晡っ挱挵ㄷ㌳㐷愸〲晡㌳㥣戴戲㌵搲㌶晡㜹㕣敡㌰昳㠸愱㌴㌴㥣㐱㜰捤ㄱ㉢㝡〸㤴㌴ぢ㔱㉣㝣攳戲愲㌲摣ㄳ㡤收㜱㝤摦搲ち㔱㉣ㅥ㈱晣㈶㡦ㅥ搲挸攱㘴㠵愵㕥㕣ㄳ㠹㙡捡㠸愲㈸慥㘳收戴㠴㤵㌷搲㔸㄰㡣㘳㥡㥤㡡攱㐴㤴挷㌵㙣〳愷㐳㐳ㄹ改㠹收㌱晢㑤㙢戸〶㡤挵㕥㕤㡢挵戰㙣㙣挵ぢㄹっ㌰攳㤸㈴挴愲㤱㤹敥㑥㡣㐲ㄹ㜵ㅢ㤲〶㤲搱㈰㤱㔹㙥㘶搰㔱㌳摢捤昴攴㔵㑦㠷搸ㅢ㤹搲㙦㉦㌸㝥㤳㘷愹ㅤ愹㌹ちㄲ㡡捣㠵㠰昴㑦㤹摦收戹㝣㥤戲㑦ㄳ㕥㍥换㌴㌲摦慤㉤〵㝥晦㕥㜵晢㈱扤㜳㔹㔴㘶昰搳〸挷㤶扦ㄲ㜶ち㕥昱捡晢㜶㙡㝡攱㐱㙣昶攳换㝡搷敥戴㜱扡ㄸ昷挹㘷ㄷ昲㔷昷㈴昶昵㝦愰㠷慤戱ㄸ㐳㑣㡤挳昱㔳㌳搸攱扡㠳戱扢搱㈰ㄳ敤㔸搰戹㜸〲㥤搵㌴㘹㘲慡㘹捡捡扣搵㌲挹㙡㘹㐱㈰㈸晡㤷㥡㐱慤搳㍢戱㘹㜵㜴捥㙢㥦㠰昷㘵㉥㤶㉦㘸ㅣ攰挶㡡㡥㜵摦㔴㍡扡挸㤹㤰敢挴戳㉦扢㉣户搸散づ慦ㅣ摥晣㠹㜸㘴㘴㡣攵㝢㑤〷ㄵ㔳扥挷扦つ㈹㜲愷户㜵攲㜵㡣㤶改㙡散挴昳捦㝡搷昶ㄲ㠱捦㕢㥤摣摥㡡ㄷ㌷㌶攱㝤㡥慥㠲㈹㙤换㕡〹挱㤰㠰挷摦㑤㙣敥㤲て㡦ㅣ㡡㝣愱敥て㜸㤴㥤〱㔴㘳挹〳攱ㅡ㑡㘲搶ㅢ㡡㡦㠴㙢㐸㌵搶㍤〶㙦晤ㄷ㠶㤴㝡㠷㘶昱ㄳ㔲挷愳㔶挱㈰㘵扡㐸愸〷搰㤲摤挰摢㙡㍣㙡㑦㙤㍦㈶㌶ㄶ㐸㔹㥤戰搶㌲收ㅥち㘲㌶搶㍤㠲慡〳㥦㑡改㘰挰㘷摥ㄱ㔱扣㠹㜸扡㔹㔹㌱慡㐰挵ㄳ㔸昱㈲慦攲〳㔹昱㈴㝦挵㍢㔴㔴㉣ㅥ㐴挵慣㥣慤㍦愴㑥愱〶㐶㐹摢愶ㅦ㐴つ扢㠳㔷㈷㑤ㄷ昷㍡挲㍣㑣昱㥥㌶ち戳ㅦ㘰㜹晣慢ㄱっ扥㘶㠲昹挲㜴ㄲ搴㡣㤸改㥡ㅡ挲㡢敤㥡㌰㈳㤹搹ㄲ昹昳㝤㍥摢捤㐹㘴敤晦昵捥晦㠸昳㝦㘰㌶摣攲㤶㍣㐸㡣㍣㘷㐲摤ㅢ挷㕣晥昹㡤㍢㡦扥散戶㕦㥣晦挷晣昴摡晤㤷㕣㜷㝦㍡扢收㠱昳捦ちㅦ扥㜳㜶慢㑢㍡㑥㕣㤱搹㌵㉢ㄸ攳㍣ㅡ㝡搵㌷㐹晥㐵昲ㄶ㠸戸ㄳ㐶扤㡡㐷搷㔵扣ち昴づ㈷愳晣㔵愰㤱㑥㘸挲ㄷ㔷敦戱晦晤㝢㠹ㄵ㐸戰敦ㄱ户愳〴て㜸戶〴㜵づ挱㌹ㄲ㙣ㅢ挹㤵搸㔲收㠲愷㄰挹㜸㔴摣っ㐱ㄷ慡㤰㍡㥦搲㐷㜹搲慢㈸扤て㜸㘳慢㌵㕥摦㌳昸愰戱㔱㕣て㤵㉥挶㈱㜵㍦慡㍣摡㔳㜹㌸㔵ㅥ〰摥㄰摢〰㌴挳㠰搶㜰戵㘳㤵摤ㅡづ愲ち㠶㉥摢晢㜰〴㔵㉣㉣㔱㔱搹㤲挵ㄵ㡥ち〸愳㡤ㄸ㄰て㌳愶㜹攳晣捤㐰㘸㔹戲㍢㝦㕢搷㑣㙦㝣晦摡㘸㜶㐸晦㌷㜶㌸敢㔸㉤晢㝣搷㜲㉤扤扦㥥ㄵ㡣㡤づ昲昷㈵㌰㉦搰摦ㄷ㍢ㄹ攵㉦㌴㡤㌰㥡ㅡ㕦㕣散挵扥挰摦攷㈱㈱晤㝤㈱㑡㜸晥㙥㈶㔶ㄷ㈳换挶敡㝣㙣㈹㑢挱慢敥挱攲㜳晦ㅡ昰㍡㔲昱㙢㘸㉣㝡戰㤵㉡㉦昱㔴㕥㐰㤵敤攰搹ㅥ㑣〶㜶㈴攲㉣愸㜰㡦挷㤰㝡ㄸ㔵㕣敡愹戸㤰㉡㍡㑢㔴〴㌴㠲搳ㅤㄵ㜶㈳㔸㐶ㄵっ㠱戶㜷散㈲慡㔸〱㥥摤㤰㤳攲ㄴ㐷摡敥ㄳ㔶㈱㈷捣㔸攸㡤昳昷昵㙥挹敥晣㕤㍢昶攴捤搷摦扡㑤㜶昸㠹ㅦ捤戹昷ㅦ愳戳扢晣㜳昶ㄹㄷ㙣㌲㈶㉢㙥㐶挹㈰㝦慦㠶㜹㠱晥㍥摥挹㈸㝦㉤㙢㠴㔱搸昸㈲扥ㅦ晢〲㝦摦㠹㠴昴昷戱㈸攱昹晢㌸挲㜲㉦戲㙣㔸敥挲㤶戲ㅡ㍣改ㅣ㉤ㅡ散㥣㈳ㅤ慣愸㍥愴㥥㐸ㄵ昷㜹㉡搶㔲挵挹攰㔵㙤㌲扥㠷ㅢ㌶㘸㌸攸㔷㐲㘵戱挹㥣㑡㤵昷㝢㉡敦愶捡㌵㈵㔶〵昸扢换戱捡昶昷ㄹ㔴昱㠰愷攲ㅥ慡昸ㄵ㜸搲摦㕡㔴ㅣ敡㐸摢晥㍥ㅢ㌹攱挷㈹㠳㕤攲捦昷搹㠰晥㥣㠱搷㔵㡦敦戹昷㍤昰搹㠱挳愷㘵て晣㜰昴摤慢㥦摤㈳㕢ㄸ㜲搶ㄱ㌷ㅥ㌱㌳㉢ㄸ㡢ㅤ攴敦愵㌰㉦搰摦㠷㌸ㄹ攵㉦㤷㡤㍣ぢ㑤昸攲改㐰搸ㄷ昸㥢㈱搸搲摦㑢㔰挲昳昷㐵㠴攵㙦挸戲晤晤〲戶㤴㑢挰戳晤㥤〹昶户改㘰㐵昵㈱昵㌲慡㜸搹㔳昱㈲㔵㕣づ㥥㡤㙣㐶㉣㜲愴㙤㘴㝦㑢改㔷㍣改扦㔲晡㉡昰慡户㡥攲戳㠸ㅡ昰戴㐶㜱㈰㔴ㄶ㕢挷㌵㔴戹摥㔳昹ㄲ㔵㕥〷㕥㜱ㅦ〲㕡挷扥㡥㔵㜶敢戸〱攲㘱挶㕥㙦㥣扦摦㜶㑢㜶㜷㝣捦㔹㝡昱㡡愱戳㑥捡㡥扣扤㘳挹搹㑦㥥㤲晤攲换㍤昶㔳㈶慤挹㡡昷㔱㌲挸摦㜳㘱㕥愰扦昷㜶㌲捡㕦㤱ㅢ㘱搴㌷扥㔸㠰挳扥挰摦っ摤㤶晥摥ぢ㈵㍣㝦晦㡥㔸㝤㠹㉣摢摦㡣攷㔶敥〴捦㜶㔶㕣捣㜰㘰戱㥤戵㤶搲㕦㜹搲っ改㔶敥〱慦扡戳㡡捦㠲㙣挰敢㜰挵㌴愸㉣㍡敢㍥慡晣摡㔳昹〵㔵㍥〰㥥敤慣㜸昰昹㝢戲㘳㤵敤慣㠷愸攲ㅢ㑦挵㝦愸攲攱ㄲㄵ〱攷敦慣愳〲挲㘸戳敢㈰ㅥㄶ㜵㈸㠸攴㝦㝦㝣㌳搰扢敡昱扤搵㌷晢㝥晦摣愰㕤戲ぢ㑥攸㍦晢㌶㝤户散㔳昵㙦㍥晦㐴攳㠴慣㔰㔰㌲挸摦㍢挳扣㐰㝦敦攴㘴㤴扦攸㌷愲㐲ㄳ㜷㐶晤㈳昶〵晥敥㡦戴昴㜷ㅡ㈵㍣㝦㍦㐵慣ㄸ晦㙣晢㝢ㄳ㙣㈹㝦〲慦慡〷㝤捦㥦㙣㠸攱㜰搳愱戱攸挱㘷愹㤲㘱搹戶㑡挶㡢㉢㝦〱㑦㝡㌰挶㉥㈳攰㜰㡢㐲〵捦摦戶〷㥦愷ち〶㘹摢㉡㈲㔴昱㘲㠹㡡〰て㡥㜳㔴搸ㅥ㝣㠹㉡ㄸㄲ㙥慢㘰㝣戹昲㌲㜸戲㈱挷㌲㘲㡣㈳㙤㌷攴昵挸〹て愷捣㐶昹㥢〱攲㔵晤晤挲㘱捦ㅤ㥣㝤㙤㙥㜶搷捦㜶戹㜲㤳挸㠲散㑤㙤㌷扣昳昷挹晢㘶〵㘳挶㐷搳㑢㘵攳昳㙤㘰㕥愰扦㐷㌹ㄹ攵慦㉢㡥㙣〷㑤搲摦晦挴扥挰摦㘳㤱㤶晥ㅥ㠱ㄲ㥥扦摦㈴㉣っ愳戶㘱ㄹ㠷㉤攵㉤昰㙣攷攸挱晤昹㔰〷㉢ㅢ搹㜷愸㠲攱摢戶㡡ㅤ愸攲㍤昰㙣㘴㜵戱愵㈳㙤㈳晢〱愵ㄹ攷㙤㑢㌷㔱晡愳㤲ち〳㕡挳㐰㐷㠵摤ㅡ㍥愱ち㐶㠹摢㉡ㄸ㜲慥晣ㅢ扣敡㙤戴昸㜴㤰〶㍣搶㔳㐴愰戲搸㐶㍦㐷昱昰㜸㉡摡㈸㝦㌳戰扣慡扦㍦㐹㉣㍦昵挳㡢㘶㘴敦戸攵㤵㠵换晦㌸㍢晢攰㌹挳㠶ㅣ㜷昸㥣慣㘰慣昹攸〰㝦昷㠵㜹㠱晥づ㌹ㄹ攵㉦㕤㡥㑣㠱㈶改敦㙦戰㉦昰昷㜴愴愵扦敢㔱挲昳昷㜷挴㙥ㄶ戲㙣散昶挰㤶昲〳㜸㜶㝦㥥ㄶ扤㈱捣攳捥㜶搶㑦㤴㘶㠴户㉤扤㈷愵㝦〱慦㉡搲扥㈷㝥㌶㘸改㐶㔱〳㜵㐵愴㐵㍤㔴㌲晥摢㔶㌹㠳㉡㝢㠱㘷昷攷改攰〶昷攳㌷晥搱㝣ㅤ㔵㌰㜰摣㔶㌱㤳㉡晡㤴愸〸㘸㐲摦㍡㉡散㈶愴㐲㍣捣搸昲㡤昳㌷〳搲慢晡晢戲戵慦㌵改敦㑤捡㡥ㄸ晥㘵换㠲㘱㔳戳㔷㥦搲敦愶㤵㜳愷㘵〵㘳搴㐷〷昸晢㍦㌰㉦搰摦㕦㌸ㄹ攵慦㡥㡥攴愱㐹晡㍢㡣㝤㠱扦ㄷ㈳㉤晤晤ㄹ㑡㜸晥ㅥ㐰慣ㄸ愷㙤㘳戵〴㕢捡㘶攰㔵昵愰敦㈹愳つ昱㐴愳昸ㄸㅡ㡢ㅥㅣ㐴㤵慤㥥捡㘶慡摣〲㍣改挱㜸㈲搸㠳敦㐳〵摢㤵摤㘵っ愶㡡㌶㑦挵㈱㔴㌱〴㍣搹ち攳〹昱戶㈳㙤户挲㘱㤴㘶㤴扡扤て㑢㈹㍤扣愴挲〰㝦扦攱愸戰晤㍤ㄲ攲㘱挶愴㙦㥣扦ㄹ挸㕥搵摦摦㘴挷㐶捤㑦㔷㘵扦扥敦搵搳㝥晡换㤱搹慦戵搳摥㌹晦㜷挷㘴〵㘳摢㐷〷昸晢㌵㤸ㄷ攸敦㔷㥤㡣昲ㄷ㘰㐷㡥㠳㈶改敦敤戰㉦昰昷㠹㐸㑢㝦扦㠲ㄲ㥥扦ㅢ㠹ㄵ攳扢㙤慣㑥挲㤶㌲ㄶ扣慡晥昶㍤〷戵㐱挳晣晢慦搰㔸昴昷づ㔴戹挶㔳㜹㌲㔵敥〸㥥㝤挴㜶㌳晦㝥づ㉡㡡晥㡥㔱〵㠳搶㙤慢㑥愱㡡㌸㜸㜶慦㤳ㄴ捦㌸搲戶扦ㄳ㤴㍥挳㤳㍥㤵搲愹㤲ち〳晣晤愴愳挲昶㜷〶攲㘱挶戲㙦㥣扦ㄹ〰㕦搵摦㐷扥晦攰ㄳ㑤㘷㙦㤹摤戲㙢敤愰ㅦ昶ㅣ㤲㕤晢换㉤收ㅦ㤵慤戳㠲㌱昱愳〳晣晤㈸捣ぢ昴昷ㅦ㥣㡣昲搷㜸㐷㉥㠷㈶改敦摤戰㉦昰昷㔵㐸㑢㝦㍦㠲ㄲ㥥扦㈷㄰慢敢㤱㘵㈳换昸㜸㘵ㄲ㜸㔵㤷㝢㝤戳㈳㡣搶ㅥ㠴扥愲户愷㔰攱つ㥥挲㙢愸㜰㜷昰攴搲㘷㐶摣ぢ攱攲昹㘱㍡㠵ㄹ搴㙥搷㝥㉤㠵昷〴㑦㉥昱㜶㌳戲扢换搱㘰㍢㙡㈶㌵摣攴㘹戸㡥ㅡ㘶晢㌵〴っ散㙥㜷㌴搸㝤挹ㅣ㐸㠷ㄹ晥扥㜱慥㘶捣㝣㔵㔷敦㌳㌳戲㙣㜸㑤㍡㍢收敤搵扦㜹昶挶㥤戲摦ㅤ晥捤ㅦ㡦㤸㍦㍥㉢ㄸ㐶㍦㍡挰搵㌷挱扣㐰㔷摦攸㘴㤴扦㠹㍣昲㄰㌴㐹㔷敦㠳㝤㠱慢搷㈱㉤㕤㝤㍤㑡㜸慥摥㡦㔰㍤㠱㉣ㅢ㙣㠶搴㉢〷㠰㘷昷扢挱ぢ敡攲敡ㄲ慣づ愲㡡㍦㝡㉡ㅥ愵㡡㠵攰㔵敤ㅤ㝣捦愲㙤㠸愷ㅡ挵ㄵ㔰㔹㙣㉦〶㔵㍥改愹㘴㐸扥㤲㉦戱㉡攰㘰扤搴戱捡㙥〳ㄶ㔵㍣攵愹㜸㥣㉡ㄶ㠳㘷㥦つ㔲攲㐲㐷摡敥ㅤ㥡㤱ㄳ㘶搸晣挶昹㥢戱昶㔵晤㝤挴挰㕢㜷㝦㜳摢㡥㉣慥攲挶攳㘳扢戲ㅦ捦戹㜷敢ㄳ㜷㕣㥥ㄵっ扦ㅦㅤ攰敦㜳㘱㕥愰扦捦㜱㌲捡摦愷ㅥ㘱挰扥昴㜷㍢昶〵晥晥㈷搲搲摦㘷愱㠴攷敦挳〸ぢ攳搴㙤㝦㌳敡㕥改〴慦捣㔹㈵捦㜲㙡昰㍤戶つ摢㡤攲㜴㘸㉣㍡㙢ㄹ㔵㌲㕥摥㔶昹㈶㔵慥〰て㐸捦㠰戸㌸〵搲㍣扡㙤扦慣愲昴㍢㥥㌴〳昴㤵㈳挰ㅢ㌶㝥挲挴戹㘳㘴㠹敤㜷挷〳㝣㍡攷ㅦ摡㘵㉣戵㥣㙢㌸攲〴㐷㠹敤慥愳愸攴㕤ㄴ㜵㝢つ昱㥥㤳㘰㈵攲㝤㈴㕣晢挲㥦㈰㠱慦昴て晥戹㥦敥ㄷ搰挲㥦扡㈵扡㕢㐸㜹㙥昲㉢㥦㝤愹㑤㝣攴扤㥤捥戸㙢摥搶晤戳㠲ㄱ晢愳愱戹㝣㠲㜵っ慣づ昴攲搱㑥㐶昹扢摥㈳㡣昱㤷㕥㕣㡤㕤㠴ㄷㄹ愸㉦扤㜸㈴㑡㜸㕥㍣㤱晢捦愸㜵ㅢ㜲㐶敦㉢㈷㠳㔷收挵搲敢㜱扥挷改㌶攰㜹扡㘲㈵㌴扡㈸㠵搴㔳愹㤲㈱昱戶㑡㐶昹㉢㙢挰戳㡦ㄷ㕤㜴㐱摡㐵㍢愴㥥㐱㘹㐲㙡㑢㌳搰㕦昹ㄵ㜸㜶户搱捤っ敦㔰㐷㠵摤挵㥥㑤ㄵっ扦户㔵晣㐴ㄵ攷㤶愸〸㌸挶㕢ㅣㄵ㜶㕢㍡て攲攱扥㔰㈱㡦㍤搷戳昶晦敥晤㙢攷攳㠲㔷㍦户㘴㜷㝥㤶ぢ攱扦㥦㥣㝤昶ㄹ㝣晡敤㥥㍤㤲㐷昱晥搳戳㠲㤱晥愳〳晣扤ㄸ收〵晡扢攰㘴㤴扦戱㍥挲㝢〳愴扦㉦挱扥挰摦㕢㈰㉤晤㙤愲㠴攷敦换㠸搵㔰㘴搹㔸㙤㠹㉤攵㜲昰散愱㑥㑡㉣㜲㘰戱㡦㡥摦㔲㥡愱昲戶昴㘰㑡㕦〵㥥㍤戶敡愶㑦㍦搰㔱㘱㍢攷ㅡ慡㘰㡣扤慤㘲㉢慡戸慥㐴㐵㠰㜳昶㜵㔴搸捥戹㠱㉡ㄸ摢㙦慢ㄸ㐲ㄵ㌷㠱㔷戵㡤晡ㅥ㔲摣愰攱戴㌰て㉡㡢㙤昴ㄶㄴて㌳戲ㅦ摦つ㍦㥥㍤㝦㙦敦㤶散捥摦捦愹㉦㕦㜵攸昸㥦㜷㍢㡢晥㝥愶㈶㥢愶扦て慦捤㡡㈶㤴っ昲昷㙣㤸ㄷ攸敦㔹㙥挶敡㙤晥晤敤搵㌷捣㕡摤戹敤㡦摡て㥦愶㈳㌱㘸㤲晥扥ㄳ晢〲㝦㈷㤰㤶晥㥥㠱ㄲ㥥扦搷ㄲ扢㥤㤰㘵㘳挷扢〵㤴㝢挰㤳晥㡥㈵挵㌴〸ㄷて挶晢㈸扤戳㈷㥤愲昴〳攰㐹㝦挷扡ㄹ㑢㑦㜶㔴搸晥㝥㠸㉡㜶昱㔴愴愹攲攱ㄲㄵ〱晥捥㍡㉡㙣㝦慦愳ち摥ㄳ㘰摢㥣愱㡡㐷挱慢敡㙦摦㘳㤴ㅢ㘲㤸㈴散〲㤵㐵㝦㍦㡥攲㘱摥ㄱ㠰敦㐶昸㥢户ㄱ挸㤲摤昹㝢摥愸㔳て㥥晡晡㍥搹晡㠵ㄷ捥ㄸ㜴挲晥搹㠷㉥戹㙥愷户户㍦㈸㉢㘶愰㔸㤰扦㔳㌰㉦搰摦㐹㈷攳攳摢搶晥愹摦愰昷㘷摥㜲攷ぢ晢晥㌸敥挳㜵ㄱ摥㡢㈰晤晤㈷散ぢ晣捤ㅢち愴扦㜵㤴昰晣晤㉣戱摢ㄷ㔹㌶㜶扣换㐰昹ぢ㜸㜲㝣㥣ㄶ㔱挸ㄶ摤晤㍣㠵昷昳㠴攷㔳昸㐵昰慡㡥捥㡢㑦㔸㙥挰敡挹㌸㈸㉣挲晣ㄲㄵ㌲挰摦慥㥤㜷㈳㈸㉦㠳㈷〷摣㕣㍣〹昰晤ㄸ挷㈴摢昷敢愹㠱㌷ぢ搸ㅡ昶愱㠶搷晣ㅡ〲〶摣つ㡥〶扢〱扥づ改㌰㙦㈲挰㜷㈳㕣捤攰ㅢ㔹戲㍢㔷换㑥㈰㍢㌹㉢晦ㅦ㍢㌵换㌰㡦㥡㐷戰㜶㜲〸㡡〵戹㝡㌸捣ぢ㜴昵搶㑥挶㙥㤷㝣戴㍥摡ㄹ挹㍥㍣㌳昵㙥㝤昸愸㠳㈲慤搰㈴㕤晤ㄶ昶〵慥㍥っ㘹改敡愱㈸攱戹晡ㅤ㐲挵愸㝣ㅢ㉡摥㤸愰扣〷㥥㝤收散收搲挳㤶づ㔶㌶摡ㅦ㔰挵ち㑦〵㙦㔸㔰㍥〲捦㍥㔵挷挵㐰㐷摡㍥ㅢ㝣㐲改㤵㥥㌴敦㔹㔰晥㕤㔲㘱㠰㜳㈲㡥ち摢㌹㥦㔳挵㉡㑦挵㌲慡昸て㜸㔵て㙤摦㜳愸ㅢ攲戸〲搳て㉡㡢㙤敥㉢ㄴて昳收〳㝣㌷挲摦扣㘳㐱㤶散捥摦㘳㕥摡㜵搸慦㥥捡㘶㝦㜳㜰攳㥦㈲搷㑤捣づ㝡㝦戳㔵攷㥣㌰㌹㉢㜸ㄳ㐳㤰扦晢挰扣㐰㝦㉢㑥挶摥㘷㑥㉢摣昷㜰昳挴㌵㐳ㅦ戸㘳搱散㑤慥㡦慣㠱㈶改敦ㅦ戰㉦昰㌷敦㕤㤰晥敥㡤ㄲ㥥扦㝦㈲㜶扣㜹挰昶㌷㙦㘸㔰㝥〱慦㌸摥搵㠳挶扢㌵搰㔱㍣攴〵摥〶㉡㜸昳㠱慤攴㙣㉡改〵㕥㤹〳捡㐶敤扥挵㘹㍣扢㕡晣昸戵摦〱㜵㔴挹晢ㄳ㙣㤵扣㈵㐲改〳ㅥㅡㄱ㐶敤扡昸ㄶ搲㌴挰㙥㜲㉡㜲挲扣㕢愱敥扦㜱㔷㤸户㌶挸ㄲ摤戹㘹挵愵㔷㙥㜳摦愵愹㐷扥㥢扥㜶昶ㅦ摦慡捤ち摥攵㄰攴㥥晦挰㥣㐰昷㝣攱㘴㑣晡㙥㐰扦〵挷㡦捡㥥昶摡㠲慦㥦㌸戹㜵㙤㠴昷㐵㐸昷㠴㘱㍢摣挳㥢ㅢ愴㝢㍥㐳〹捦㍤〳〸〳〳晦㙤ㄸ㙥挴㤶戲ㄹ㜸昲㜰搴㘳挱敢㡥ㅦ㍢搸搸㐷挷㈰慡攰つ〷戶㡡㥢愸㘲ぢ昰攴攱㠸昹捦晢㡥戴㝤㌸づ愶㌴敦㑣戰愵㙦愶昴㄰昰捡㕣㔹㍡㜴㉦㥦㠰扤つ㤵挵㘳㘹ㄸ㔵昲㤶〵㕢攵㉤㔴㌹ㅣ扣攲㍥〴㜴攰㙦㌸㔶搹晥ㅤ〹昱㌰敦㙡挰㜷㈳づ挷〷摤㤲摤昹㜹扦收扤㐳昷扦㍣㌷㍢戵搷捡扥つ晤ㄶ㘴昵换㉥敢㜷㘶ㄶ㤷愶ㅥ㐱挹㈰㝦扦〶昳〲晤晤慡㤳㤱敤㝣晥㡡攵㉤愷捣扣晡换ぢ㤲て㥣扥攲昰〸敦愷㤰晥摥づ晢〲㝦昳愶〸改敦㔷㔰挲昳㜷㈳戱㝡〶㔹㌶㔶扣㔳㐲ㄹ敢㘲愵㜵攳敦扦㍡㔸搹晥摥㠱㉡㥥昵㔴昰づち㘵㐷昰慡㝡搰昷慣敥〶つ㔳攸攷愰戲攸挱ㄸ㔵昲づ〶摢慡愷愹㌲づ㥥㙣㐲㕡㑣㍣攳ㄸ㘰㌷愱〴愵㜹㝦㠴㉤晤㈷㑡愷挰㤳晥㤶晢㄰攰敦㈷ㅤㄵ戶扦㌳㄰て慦㘷挱㡤昲㌷㙦愱㤰㈵扢昳昷捡㉤捥换㥣戵换㜱搹ㄳ㤳愷㙥戳㝥摢搵搹㜳攷ㅦ搵㝦搴㠰ㄳ戳㠲㜷㔵〴昹晢㔱㤸ㄷ攸敦㍦㌸ㄹ㜳〶摣晡昳㔳㉦㝤㌸晢愶摡㉤昷㕢扣昸攵晤㈳扣て㐳晡㝢㌷散ぢ晣捤㥢㈹愴扦ㅦ㐱〹捦摦ㄳ㠸搵㠷挸戲戱攲ㅤㄶ捡㈴ㄷ慢ㄸ㑦户〱㘷扦〷ㅤ慣㙣㝦㑦愱㡡㡦㍣ㄵ扣昳㐲搹ㅤ㍣改㥣㔸㕣摣敢㐸摢捥㤹㑥改㡦㍤㘹摥㝣愱散〹㕥搵搶攱㝢昶㜸㐳っ攷捡扢愰戲搸㍡㘶㔲㈵㙦㤱戰昷㠱㌷㘹㈸戳挱㤳晥㤶晢㄰攰敦摢ㅤ慢㙣㝦捦㠱㜸昸ㅢㄶ摣㈸㝦㝦敢㤶散捥摦㈹㕣㤹㔸㄰㙦捣摥戶㘸摥摥摢搵㡣换㡥㐹㍤摡晦摢㘷㥡戲攲㐷㤴っ昲昷㑤㌰㉦搰摦㌷㍡ㄹ㠵て慦㥢扢敥戴扤㘶㥦㙣㝥搴㙦搸㌶敦㉥㡤昰晥つ改敦㝤戰㉦昰㜷㉦㕣㌲㤴晥扥ㅥ㈵㍣㝦敦㐷慣晡㈰换挶㡡㜷㘶㈸〷㠰攷㥤㙥ㄳ搱愰搳敤搵づ㕡戶てて愲ㄲ摥㐵㘱㉢愹愳㤲㠵攰㤵昹戰昴㜴敢㝢攲㜹㐳〲挱㘳㔷㐰㘵搱㠷〶㔵慡㥥㑡摥摢愱攴挱㤳愷摢㐴㔴㕣敡ㄸ㘰扢换㐲㑥㜸〰㘴敡晥ㅢ㜷㠵㜹㡦㠶㉣搱㥤㥢搲愷㑥㔸昴捥〹收㈳㡢晡晣㜹昰㥣㐳愲㔹挱摢㌵㠲摣㜳〱捣〹㜴捦昹㑥㐶㥦搷㍢㠶摥㌹㜰改戴㌳捥㌸㔶晢昷㜵㘳捥㡢っ㠶㈶改㥥愵戰ㅤ敥ㄹ㠶戴㜴捦慦㔱挲㜳㑦㉢㘱攰㝤ぢ㌶戲扣㜵㐳㘹〷捦敥扡戴攰戹挶㔹㈵搸ㅣ㐶ㄵ摢㜸㉡㠶㔳㐵㈷㜸㘵捥㈹㍤㠱晡ㅥ愰摥愰㘹㔸挱㠴捡愲㜳㤶㔱㈵敦慢戰慤攲慤ㅦ捡㡡ㄲ慢〲㍡㠹㔳ㅣ慢散㑥㘲ㄵ㔵㡣昶㔴㡣愴㡡㈳挰戳㝢㜰㑤㥣攰㐸摢つ散㈸攴㠴㜷愴捣㝦攳㕦挸攲㠳㠵㉢摥搳㈱㑢㜶攷㘷戹㘰昵戱㤹㤵〵戲㡢戳㍡㤷㥤捦㙤捥ち摥收ㄱ攴敦㘳㘰㕥愰扦㡦㜶㌲昶㝣敡昵搵㍦㝦㌴㘷敡㥡摤ㅥㅢ㍦㘷攱㥢昹扡ㄴ㌴〵挶昳昳㈹搸㥤㑤㤳昰ㄲ晡㉥㍥㝢摤敡㤴㡣㌰㑣愹㉢昰㘹昱㝤ぢ㌶㥢昷㜲攰㜹昱捤㉤㉤昲㔱敢晤ち㌳㡤㡥愵㔶挷㡣收㌶慢戳㕦㘱㙥㜳慢昳摣敤挹晤ぢ㝣㠹晤㕥ㅤ敤换㥢㑤慢㐳㤵㈹ㄶ㔶ち戳㍢挰攸㔳㤸摥㌹扦搳㌲敢㕢昷㌲扡扡慣㡥戶㐱慣搰敡戰摡昲㔶攷搸搹㙤戰〴户㘱㤸愳晣摣㐲昹㑤㉡昳㡣㕣㡢戵㜹㠹挸㠴㝣㔷昳㜲ぢㄹ㠳㑢搸㔳摢昳换㍡㥤扢〵㑡㜳㈶㤸换つ搴㘹捥㙣㌷昱挸昸摥㝣㠳ㅢ㍥扤㝡〹㔱㔳ㅢ昸摣㜹㍥㔰㍥昰扥〴㔶搸搹㔴挴㘳㐶㜳㘷ㄷ㙦㔰愹慤慤ㄷ戵㥢㌹户㘷㑣㔹㙥戵㜵㑤㌳摡捣ㄶ慢㘳㘸挰㉤ㅢ昲㝥つ㤶ㄴ㉣慡慣㐶㤳摢㘲㕥㐷㌳挰㔸搶㘲㜴㡣㌰㤱搳搱㥣㕢搶搵摣摥搶㕢ㅣ〹㌷摢㡦ㅤ㌹戶㐶摥㐷㠰捡㙡搴ㄳ搹㠰㑦〲改㠵摢㐴攴敤㕢㈰愱㤰㝣ぢ㡥㈴㌵㜵ㄹ㌴㠳昲㥤攳㥢〰昸㔶慢㥡扡ㄵ捤㘶搷ㄲ㘵㠹搵扣㜸㐹ㄷ㥥昸摦㤷㝢散㝥㝡㡦㐷搱㙡昷㥡昰㔰改搳扡搰攸攸㌰㔶搵户㉥㙣戱摡ㄶ㜷㉤愹㕦戸ㅣ㌷搷挰㘶ㄴ慥慦慦㔷㑦愱㠹㄰愴戰㤸〰㈶戵慡愷㠲㑢〳昸ㄳ㔳㕣敥㘹㝥敥㜴㤷扢挶捦㥤つ㉥㕢戶㑡戸㝡㡢捥㐰㔸捥㐴㥥㑡㔸〲㈱ㄱ㜳㔰㥥戰戸ㅦ㌱ㅦ〹㘹搶搹晥慡昶㜳戹攷㠰敢敤挲㐱㉥昷㕣扦慣攱㜲㝦敤攷㉥〶搷㘷散㈱㠱挶㕥㠰ㄲ㔵㡣㙤㠶㡥ㄲ㘳ㄹㄸ㉦㡤扤搸㙦搶㘱㉥昷ㄲ扦〱换㕣敥愵㝥敥㉡㤷㝢㤹㥦㝢っ戸㍥㘳㡤㐰㘳慦㐰㠹㉡挶ㅥ〷ㅤ㈵挶㥥攸㔶㜵㤵扦慡㔳㕤敥搵攰㝡挸㌲昶㕡敥搸㌵㝥搹戳㕤敥戵㝥敥〵攰晡㡣摤㌷搰搸ㅢ㔰愲㡡戱ㄷ㐱㐷㠹戱㤷戹㔵摤散慦敡户㉥昷ㄶ㍦昷ㅡ㤷㝢㉢戸摥㉥摣攰㜲㙦昳换摥〶慥捦搸搹㠱挶摥㠱ㄲ㔵㡣晤ㅤ㜴㤴ㄸ扢搶慤㙡慤扦慡晢㕣敥摤㝥戳ㅥ㜲戹昷昸㘵搷戹摣㝢晤㕣挶㠹晡㡣㥤ㅡ㘸散〳㈸㔱挵搸愷愰愳挴㔸〶㠳㑡搷晥摥㙦搶昳㉥昷㘱扦〱㉦戹摣㐷晣摣昵㉥㜷㥤㥦换㈰㐷㥦戱攳〳㡤㝤っ㈵慡ㄸ晢㈶㜴㤴ㄸ晢㡥㕢搵ㅦ晤㔵㝤攰㜲㥦昴㜳ㄹ㤴㈸㜷散㈹㍦昷㜳㤷晢㌴戸㕥攳昸〶㕣㥦戱㝡愰戱捦愲㐴ㄵ㘳扦㠳㡥ㄲ㘳㝦㜲慢㝡捥㙦㠰挰晡㤵㌴敢㜹扦〱㜵㉥昷〵扦慣敡㜲㕦昴㜳挳攰晡㡣ㅤㅢ㘸散摦㔰愲㡡戱〳愰愳挴搸㐱㙥㔵敢晤㘶つ㜶戹慦晡つㄸ收㜲㕦昳㜳㐷扡摣扦晢戹摢㠱敢㌳㜶㔴愰戱晦㐴㠹㉡挶㌶㐲㐷㠹戱㍢戸㔵晤ぢ〵㍤㈷挶㕣敥㕢㝥〳ㄲ㉥昷㙤㍦㌷攳㜲摦昱㜳㜷〳搷㘷散攰㐰㘳摦㐷㠹㉡挶㑥㠰㡥ㄲ㘳愷戸㔵㝤㠴㠲㥥戱搳㕤敥挷㝥〳㘶扡摣㑦晣摣㌹㉥昷㔳㍦㤷愱㈹㍥㘳㈳㠱挶㝥㡥ㄲ㔵㡣摤て㍡㑡㡣㍤挸慤敡㑢㝦㔵㠶换晤ち㕣㙦ㄷ㉣㤷晢戵㕦戶搹攵㝥攳攷戶㠳㑢㘳㤵㙦挱㜵摦㙦㕣㍡㡣敡ㄳ戸〳摦㐳扥捡づㅣ〶扤㈵㍢戰捣慤晥㈷ㄴ昴㑣㕤攵㜲㝦昶ㅢ㜵㤴换晤挵捦㘵昰㠰て搷㕦扥ちㅡ摤搵攲㜵㌲㔵捣㍡ㄱ㍡㑡捣㍡搵慤慡づ〵㍤戳捥㜰戹ち戸摥㤸敢㙣㤷摢挷捦㍤捦攵搶晢戹扣昲敤㌳昶敢㐰㘳晢愲㐴ㄵ㘳㉦㠳㡥ㄲ㘳㝦敢㔶戵㠹扦慡㙢㕣㙥搸捦扤挱攵㐶晣摣㕢㕣敥〰㜰扤摤攵㘵㕢㥦戱㥦〴ㅡ㍢㄰㈵慡ㄸ扢ㄶ㍡㑡㡣扤捦慤㙡ぢ扦〱て戹摣㉤晤摣㜵㉥㜷戰㥦晢戸换摤ち㕣捦㔸㕥㜳昴ㄹ晢㜶愰戱挳㔰愲㡡戱捦㐲㐷㠹戱捦扢㔵㡤昰ㅢ昰㤲换ㅤ改㌷㘰扤换ㅤ攵㤷㝤摤攵㙥攳攷昲慡㤹捦搸搷〲㡤摤ㄶ㈵慡ㄸ晢づ㜴㤴ㄸ晢㠱㕢㔵愳扦慡㑦㕣敥昶㝥敥攷㉥㜷慣㥦晢㤵换ㅤ〷慥㠷㉣㉦昹㐸㘳搹ㄷ昴ㄶ㉦〴ㅡ扢㈳㑡㔴㌱昶㈷攸㈸㌱㔶㐰㤷㍣慤㙡㝥〳敡㕣㙥摣㙦㠰敡㜲㜵扦㙣ㄸ㕣ㅦ㠶㑦〷㥡㤵慡㙥搶〰攸㈸㌱㙢㤰㕢搵㑥晥慡〶扢摣㥤晤摣㘱㉥㜷ㄷ㜰㍤戴㐶扡摣昱㝥㔹慥搳晢㡣㕤ㄷ㘸㙣ㄶ㈵慡㘰搸〸ㅤ㈵挶敥攰㔶㌵挹㕦㔵捣攵㑥昶㥢㤵㜰戹㔳晣戲ㄹ㤷㍢搵捦摤つ㕣㥦戱昷〶ㅡ㍢ㅤ㈵慡ㄸ㍢〱㍡㑡㡣㥤攲㔶㌵挳㕦搵㜴㤷㍢搳捦㥤改㜲㘷㠱敢㈱㍢挷攵捥昶换敥〳慥慦㜵摥ㄶ㘸散摥㈸㔱挵搸晤愰愳挴搸㠳摣慡收晢慢㌲㕣敥〲扦㔹㤶换摤挷㉦换㤵㐱ㅦ㠶搷〵㥡戵㝦㜵戳㕡愱愳挴慣挳摣慡づ昲㔷戵捣攵ㅥ散㌷㙢㤵换㕤攸㤷㍤捡攵㉥昲㜱敢㑥〴㜷㠳ㄷ㘷ㄸ㑤戰ㄹ㤶戱㕡㉣㉣ㅡ戵户㑤㌴㍡慤戱㉤㔸㘰改㔵㜵㘱㠶敢㌲慡㠱㑡挳㕣挵愰㡥晡㐶㤰昰愹㙥㡡㡢ㅡ㘱慥㕡挸㍣㤹攲㙡㠵㤷ㄲ㕣㠹愰愱㙡㡥㕡捥昶攷㠵戹慣㔰搴挹攵〴慦㕣㤸换〸㕥㑡㜰㠹㐰㙡挹㔳ぢ攷晤挵㜲㥣敦㝢㤲㘱捥昳㡢愹换晣㈹挱戹扢搴㘲㔲ぢ㈷攴㐵㐹㑥挴㡢㍡慦㜱㔳㜲㡦㌸昱昶㈴挵つ㐸㐹㉤ㄶ戵㜰愶散攵㠵㙦㈹㐹㜱㘶㕣搴挹ㄹ戱㈷㈹㌸摢㤵㕡ち搴戲搶㥦ㄷ收搴戵㔸㡥㔳㔶慦㕣㤸㔳㔵㉦㈵㌸つ㤵㕡ㄶ㔳ぢ攷㤶挵㜲㥣㔳㝡㤲㘱捥㈵㡢愹㜵晥㤴攰晣㔰㙡㔹㐲㉤㥣昴ㄵ㈵㌹搹㉢愶㥥㉡㐹㜱㜲㈷昳ㅡ搱ち挴戳㐸㐹㉤捤搴挲搹㔸戱摣昳㙥㡡㤲㘱捥扥㡡㜹㥣㜵㜹㈹挱ㄹ㤵搴㜲〸戵慣㜷昳ㅡ㔹㡥搳㈳㑦㌲捣㘹㔱㌱挵改㤰㤷ㄲ㥣敡㐸㉤㑢愹㠵昳ㄷ㤹搷㐸㉤㥣户㜸㤲㘱捥㔷㡡愹㜷晣㈹挱㌹㠸搴搲㐲㉤㥣㔸ㄴ戵㜰㐲㔱㉣昷㐹㐹㡡ㄳ〸㉦㑦㝣㡥㤴搴搲㑡㉤ㅣ昱㝢㜹攱慦摣㔴㈳㉤攳〸扦㤸挷㤱扤㤷ㄲㅣ愱㑢㉤㙤搴昲㤳㥢搷挸㜲ㅣ㙥㝢㤲㘱づ戳扤㤴攰㄰㕡㤶㙢㘷㌹㡥㡢㘵㥥㉣挷昱戰㈷ㄹ收㌸戸㤸攲昸搷㑢〹㡥㙤愵㤶㐳戱ㄱ收㠰搵换ぢ㜳愰㕡㑣㜱㠰㕡㑣㜱㘰㉡㔳慣㑦㜰搰㈹戵ㅣ㠶㡤㌰㐷㤲㐵㐹㡥㈰㡢㈹㡥ㅣ㡢㈹㡥ㄸ㡢㕡㌸ㅡ㤴㕡㍡戰ㄱ收㄰慦㈸挹愱㥤㈷ㄹ收㤰慥㤸挷愱㥣㤷ㄲㅣ愶㐹㉤㥤搸〸㜳散攵攵㠵㌹收㉡愶㌸搶㉡愶㌸挶㤲㈹戹㐷ㅣ㍦㐹㉤㕤搸〸㜳㔰㔴㤴攴㘰挸㤳っ㜳㄰攴攵〹づ㜰㘴戹㘵搸〸㜳搴攲攵㠵㌹㕡㈹愶㌸㑡㈹㙡攱攸挴换ㄳㅣ㜹㐸㉤换戱ㄱ收㜰挲换ぢ㜳ㄸ㔱㉣挷攱㐳㌱㡦挳〶㉦㈵㌸㈴㤰㕡㔶㘰㈳捣昳扣㤷ㄷ收昹扤㤸攲㜹㕤愶㘴敢攱昹摣换ㄳ㍣㔷㑢㉤㉢戱ㄱ收〹搸换ぢ昳挴㕢㉣挷ㄳ慥㤷㈷㜸㌲㤵攵㔶㘱㈳捣㌳愴㤷ㄷ收㤹戱㔸㡥㘷挴㘲ㅥ捦㠴㕥㑡昰ㄴ挵㤴㝡㌸㌶摣㡦攰㈹愷㤲换㔳㐸㈵㤷愷㠴㑡㉥扢昸㑡㉥扢散㑡㉥扢攰㑡㉥扢搴㑡㉥扢挸㑡㉥扢扣㑡㉥扢戰㑡㉥扢愴㑡㉥扢㤸㑡㉥扢㡣㑡㉥㍢㠴㑡㉥て昰㑡㉥て搸㑡㉥て挰㑡㉥て愸㑡㉥て㤰㑡㉥㥢㝦㈵㤷捤戹㤲换收㔹挹㘵㜳慢攴戲㌱㔵㜰㈳㙥攳攸晢晦〰搵敡捥戶</t>
  </si>
  <si>
    <t>㜸〱捤扤〷㥣ㅢ㐵搲㍥扣扤摥ㅤ敦挸㌶㉢㠳㠹〶ㅣ㔸ㅦ㉣㌶㡢㐶ㅡ㡤㈴挰㐶㑥㘰攳㠸〳ㅣ挱搸㈳㘹㘴㉦摥㘰㜶搷挶㈶㥡㘴㜲挶㘰㌲㐷捥㌹㤸㜴㜷挴㈳ㅥ㜷攴㜸攴㜴挰ㅤ㌹ㅣ〷㝣捦搳ㄳ㌴㤲㐶㕡扦晥扦摦敦昷㙡愵摡改敡敡敡㥡愷㝡㘶扡㝢慡㘷㙡㐴㑤㑤捤㙦昸昰㍦㍦㜵摣搸㜲昶㡡敥ㅥ慢扤㘵㝣㘷㕢㥢㤵敤㘹敤散攸㙥ㄹ摢搵㘵慥㤸摡摡摤搳〷〲捡晣㔶攴㜷搷捦敦㙥㍤挴㙡㤸扦捣敡敡㠶㔰㝤㑤㑤㐳㠳㕡㡢晣捤㥤㕦搸㑤愸㉣愵搶㤱㐰慡㐶㔵㐸晡㤲㌴㤰愸㈴㈱㤲㝥㈴晤㐹〶㤰㙣㐰搲㐸ㄲ㈶ㄹ㐸戲㈱挹㐶㈴㠳㐸㌶㈶搹㠴㘴㔳㤲捤㐸㔸扦扡〵挹㘰㤰晥㕢㠲捣ㅡ㍦㙥㐶收㐰散捤散㥥捥㉥㙢搴搰扤㙣㥢㐷㈷㕡㘲㉤㈹㈳搲ㄲㄹ㌵㜴晣搲戶㥥愵㕤搶攸づ㙢㘹㑦㤷搹㌶㙡攸捣愵㤹戶搶散ㄴ㙢挵㥣捥挵㔶挷㘸㉢ㄳ㠹㘵㑣㍤愹改昱㜸㍥㤵㑡昶摦ち㝡愷㡥ㅦ㌷戳换捡㜷晦敦㘸摣㥡ㅡ㘷㡣ㅦ搷㌲摤敡昹摦搱㌸〴ㅡ愷㡤ㅦ㌷愱戳摤㙣敤昸㕦㔱㔹㑦㕦挶㈷㔸搹㔶㍡摤戲扡㕡㍢ㄶ戶挰攴㈲㠰㤱㑡戴㡣敤敥㕥摡扥㠴敤㘷扣搵搶㌶换捡㑢㘷户㑦攸敥㤹㘹㜶戵㜷昷㙦㈷㜲㔶㤷搵㤱戵扡㌷㘸㥦戸㍣㙢戵㌹㠲摤つ敤㝢㤹㕤搳捤㜶慢㡥ㅢ㡤敤戶敦㈶攷慣㡥㥥搶㥥ㄵ〳摡攷㜶㕢戳捣㡥㠵ㄶ㐵敡摢㜷㕦摡㥡ㄳ㜵㜵昸搶昴搹㌶挸㌲改㈲搸搳㍥㝥㤱搹搵㈳㔳㜴㥥ㄶ㈴敢㙢㈶㜲㉦㡡散㘲㔳ㅡ㕡㔲㡡晥㥡摤摡㍥挵敡敡戰摡㔸〹扤㌸戲㐴㐸〲㘴㝢挱㐳捡摤ㅤ晡㐸昴㜳づ㍡敥ぢ㙢㔱㠶㠲愴攷㜴戵㘲㌷㤷戶㤹㕤愳愶戵㜶㡣搶戴㤶㔴㌴愹挵㐷㑤㙤㕤㙣戵戵㕡摤㍤愳戵㔸㑢㌴ㅥ㡢㡦㥡㘶㉥ㅦ慤改㉤昱㐴㌲ㄹ㡦戸ㅦ㑤ㅤ〶㉤敡㜰敡摢〶㘴扢搱攳㘷㑣ㅦ㍦㜶捥挴改昸㙤㌷慤㈹㍡㙡攸㜰昹㙤ㅡ慢挵戰挱㔴搳㌸㉤搶慣㌶戱摣〸㄰㔱昷㍡捥て㝥敢㜸㡣搶捥㌷㙢攷㘷㙡攷㘷㙢攷攷㙡攷㕢戵昳昳戵昳ㄷ搶捥㕦㔴㍢扦戵㜶晥㠱戵昳ㄷ㐳挶晤㌴昴敤㕢敢㝣扡愷晤㜵㤵戶攷敦昷戸㝢挸㤳㍦㕤㜰晡づ㌷ぢ㥥ㄲ攴ㄹ㘵㕢㙣㤴敥慤ㅥ㘹㠹ㄹ昱㤸攱摢㕢㕤㙦挱敥改㜲㙦昵㔴㑢㉣ㄶ搷㜵㜷㘷㈳㠶扡ㅤ戴愸捤㈰捡昶㈰挵㝢扢㠷㝦㙦つㅣ敦捥摥ㅡ㤱㘶㜵㈴换㡤〲ㄱ攲〵散㉤昷昸愰㡦搷搴㌴㡤扤㝣搲攵㕢扣昷敡捥慢ㄲ愳〵㑦㕣搲搴ㄶ㙣愴㑡ㅤ愳挷㕡昴㘴挲㠸昹㙣搵攲愹ㄶ㍤ㄶ㐹搸慥㐹挴㕢㘲㠹㔸㈲愱敥挸扡㈲㈰㡡〶㔲挵挶㜸搲戳㌱㥥㙣㔶愳㉣ㄷ〳ㄱ攲ㄹ挷挶㌱㠷扤搴扣昵㈳㡤㌳㉥㕡ㄵ㌹㙢挶㡦慦晤㈰㜸㕥㤵㌶挶戱㌱愷搴挶㘸㑢㍣㤵㑡㘹㉥㕥搱愴摦㔸㥣〶昱㜱昳㈲㌱摢㙡ㄸ㡤㌳㥤挷㡥挵㔵㠳㘶㈴㐰㤴㈴㐸戱昹㔳晣㄰㙢㙣㕣㑥㠳㡡㌶慢㈹㤶摢〹㐴㠸挷㕣昳敦㤸㜶搹㝥㕢㥥㍡敥㤸㘳扡㉥㝢㔹ㅤ扡㔰昰㡡㈰捤摦〵ㅢ㐶㠹昹㔱慤㈵〱㌴ㄳ㍥愳愳㝡ぢ㑥挶戶愹㔱愳㈵ㅥ㑦㈵㘳敡㘸㔶㌴〶㐴搹ㄵ愴搸挰愲㌶愰ㄷ㕡扣㡥ㄶ㥦㘶戹戱㈰㐲晣搱㌱昰慤㈹戹㘵摦㍣㜹晢戴攳て扤㜶扢㈱㌷慥摥㐸昰〴㈶つㅣ㡦㡤㔸㠹㠱㜱ㅥ㝣㤱愸捦㍥愳㐵㑢㈵㤲ㄲ㐹愳㈵愹㈵攲㐹㜵〲㙢㤹〸愲散〶㔲捤扡戸〷㥦ㅥ㙦㔶㜷㘷戹㐹㈰㐲摣攳㔸昷捡㠳㜵愷ㅣ戸散晣〹昷㉢㝤㍦搰㌶搹扥慦攰㘵㔴㕡户〷㌶㑡攱㡢改㉤㠶〱㕦晡捣㡢㈵㕢攲搱㘸搴㍥㤸愲㘸㥥扡ㅥ㔵愷戰愲愹㈰捡㌴㤰㙡〶ㄶ晣慢挳扦搳㔹㙥〶㠸㄰户㍡〶搶㝤㝢昱㍦㡦㝣㐲㥢㜰攷㐷慢㥢㡤㌳㤲㌳〵㉦昱搲挰㍤戱㔱摡㍣愳㠶搱㘲挴攲㕡㉡㥥㠰㥦㘳挹㤴捦搲㘸捡㘸㠹ㅡ㕡㉣㥡㌴㘲㐶㈲㠲ㄶ㈹㡤㡥㐵攳㉤挹㘴㐲㌷㌴㥣昲㘲挹㐸㌲愹捥愲ㄹ戳㐱㤴㌹㈰搵捣㑦ㄵ昰㑤㌵慢㜳㔹㙥㉦㄰㈱慥㜳捣扦敡收昶敢〷㥤ㄶ搹晤攲㡦戶㝦㜹㡦㈱〳㘷㠸㝥挸㤶收晦ㅥㅢ㜳㑢扣慦愵㔲㉤挹㘸㈴攱ㅤ㐱晥㤳㌴㔰㙥㠹㐴㘳㕥㕥挴㍥㕦㐷㜱㍡㡢攲散敤昱㔳敡㍥戴㘳㕦㄰㘵㍦㤰㘲晢㡢づ㉦㥣㙡摣挳换㐰敢摤㥦攵收㠱〸㜱戹㘳晦㍤㜷摦㝥昴挳㜵ㅦ捥戸攸㠷㐷㈷挵㤵敥㉢〴晢㔵搲晥昹搸㈸戵ㅦ挷㔲㑡搷㤲㐹捦㤶㈲晢ㄳ㉤〹愰敦攵㌹㘷攰㔸〴㈷㍤㍤㕥攰㈷搴〵㔰慤㥡㈰㑡〶愴搸晥愲愳捦㐸ㄴ散㑦㌴慢㔹㤶换㠱〸㜱愱㘳晦晢ㄳ敦㝦收挸ㄳ攷敦㜶摥㌷㥢㡤㝡昰㤲㙦昷ㄲ散ㄲ㑡晢昳搸㈸㙤摦ㅡ捥㙥㌸摡晣㠷ㅦ㉥㡤㌸摢搹挷㥦㠶㌳㔹〴扢愷㉥㘴㐵㡢㐰㤴㔶㤰㘲〳㡢㉦㠸㠵昶慤愱㝤ㅦ挸㜲㡢㐱㠴㌸挷㌱㜰收挷换昶摦攰愱㔹㔳捥㌹㙥㤳ㅢ㡤㤵㙦㙦㈲搸㕤㤵〶戶㘳愳慣㝤㐷ㄳ㉤㔱㉤ㄹ㡤㘹㈹㉤ㄵ㌵㡡摢㜷㍣摡愲ㅢ㝡㈲ㄲ〵捡挰ㄳ㠷㈹慦攷搱〴㜱搷戴㐴㌴愶换愳㈲愵㜶搰㡣㑥㄰㘵〹㐸戱昹㐵昸挶㌵て摦戸搶慣ㅥ挴㜲㕤㈰㐲㥣敡㤸㝦敥㈶ㄷ㙥昲摡攰㙤愶㥤㌰敢扢愳㥡ㅥ扤敡㈵挱㡥戶㌴扦〷ㅢ愵㘷㌷㥥㝤攱㙣摦㐱挹扥㐸挲戰つ㙤搱愲㤱㤸愱㉥㘵㉤换㐰㤴㠳㐱㡡慤㉢〶㔷昷慣搳昴㘶㜵㌹换慤〰ㄱ㘲㤵㘳摤㡤㐷㥣㌵㜰昵㤷ㅦ㑤㍣㘹改㈱㘳昷㝤㜱搶愷㠲㈳〰㘹摤愱搸㤸㕤㜲昴改挹㔸㡢愱㐵愳㈹㍤㥥搴㔳㘸㤰晥搶ㅢ㡦愱㤷慦攳攴ㄷ挳昵〱挷㥣㙥㥦㍤攲㈹慤㈵㤲搴㡣㔴㉣㠶㉥㤵㤱㔲て愳ㄵ㠷㠳㈸㐷㠰ㄴ㕢㕦㜴散挵ぢ扤㠷㌸㝡て㐷戲摣㑡㄰㈱㡥㜴慣晦昴㡡攵愳㘷㙤㜵挸攴㌵昷摤㝣收ㄹ㤳ㄷ㍦㉤㌸㜴㤱搶ㅦ㡤㡤搲戶慢挳晢㔱愳愸敤敡〹㕣摡㥣戶ㅢ搷搰改搱搱㜶㡦㐱㔹昵㔸㄰攵㌸㤰㘲〳㡢㥣㙦ㄸㅥ扣㠶搱慣慥㘲戹攳㐱㠴㔸敥ㄸ㜸㔹㈶㜲晦㔳挷㍥㤴扥敦改㙤搷摥㝡挸つ㐷ぢづ慢愴㠱㈷㘲愳昴攴㘰愰㜷愳ㅢ㐰搶昹挰敤㠵ㅥ㘸〲㘷㠱㤴攱攵愵っㅢ㕥戴摤㌸捥捣ㅥㅦ〰㥦㐴㍢㑥〶㔱㑥〱愹㘲㍦㝡戸敥挹㑤挳挵敦㔴㤶㍢つ㐴㠸㠳ㅣ晢㔷昵扢㘳㕣扦㤳㌲ㄳ搷㥥扤㘴搲慤㕦扣昷㤴攰㠸㔰摡㝦〶㌶㑡〱搶㤲ㄸ攱挵搱挵㉤㔸㡤㌶〲㤶摤㌹㡢㐶戱㙤㐴ㄳ敡㤹慣攸㉣㄰攵㙣㤰㉡〶ㅡ〵〳つㄸ㜸づ换慤〶ㄱ攲㐰挷挰愶摤〶㙥扥攰愰㍢昷戸改敢攷慥㝤晤搳昶ㄱ㠲愳㔵㘹攰㜹搸㈸敤敡攲散ㅢ㡦挶㔲晥戳ㄷ㑦ㄷ㜰扡㝤㝣愵㕡㔲〹㕣昹㕣晣㔳㐹㜵つ慢㍣ㅦ㐴戹〰攴㜷㤵㍢昶㠵昳㉣㑥戳ㄷ戲搴㐵㈰㐲㘴ㅤ㐳昷㙦㕢昵捥挰㕢㡥ㅦ㝦昶攷㑢㜶摡敢攸捦㍦ㄴㅢ㈳㕢ㅡ㝡〹㌶愶㤴ㅣ㘸㕡㌴搶㤲㌴㈲㔱㙦㡣愱昹㌰搵㜰愰ㄹ戸愰㐹㥢㌵㌴摢㔸㔲㑦㜸㤲㌱昵㔲搶㝥ㄹ㠸昲〷㤰㘲㜸㡢て戰挲挵㌹㡥㡢昳攵㉣㜷〵㠸㄰晢㍢㔶捦扢晦昴敢〶㝣㌰㙢挲戵〷㕣昷㔵晥戱摡㤷〵愷〰愴搵㔷㘱愳ㄴ㕥っㄵ㌴㑤搷搱㤷㜵㍥㐵愷〷㡥㥡㌴晢㐴挶㤹㠰㈸晡昱敡搵慣昲ㅡ㄰攵㕡㤰㉡愶敡㠵㜳㠱㡥㜳挱㜵㉣㜷㍤㠸㄰㜳ㅤ㔳㌷㍤攲戴ㄷ搲㈷摤㍥昱攴敢扥ㄸ㍥㜷攱愱昳〴㈷㉡愴愹㌷㘲愳昴㔰㠳摢攳㈹㍤ㅡ摣㡦挰〵搷㌰㈲㠵晥㠲㌳戸㠸挵㕡ㄲ㔱㈳收昱㌵㑤扤㠹㜶摣っ愲摣〲㔲㙣㝦搱愹㈲㕥㘸挹㜱戴攴㕢㔹敥㌶㄰㈱愶㍢昶㍦㜹搵攰㙤摥㕥扥㔱㝡搵㥡㌷昶搸攷挱㥦扦ㄱ㥢㈱㕢摡㝦〷㌶㑡て㌵㜴㉡㠱㕦搲て㌰挶㐶㕡ち㐷っ㉦㘹㌸慦挵㌵昴搷搴㍢㔹搱㕤㈰捡摤㈰㔵摡慦敦㔴搶慣摥挳㔲㙢㐱㠴搸摤㌱㙦㐲昴挲㙢㘷㘷搲㘳㔷慢㤳㕢㌵㈳㝦㠰搸ㅣ搹搲扣晢戰㔱摡ㄲ㌰㑣挰〵㔶昳㐶㌴㐵晤昵㈸㥡㠹㤱搲愴愱㌱昴搸搰搰㌵昵㝥㔶昹〰㠸昲㈰㐸ㄵ㈴昵挲㌵㑤挷㌵敤㡦㉣昷㈷㄰㈱搲㡥愹户扦昵昳愶戳㡦晣昳昴戵晦㌸改㠰攷收敥㙢㠹㉤㤰㉤㑤㝤〸ㅢ愵㉤㐱㑢㘸㉤攸㔰㐶㜱攱戲㍦晥愱て昶愰〵ㅤ捡愸㥢㤷㜲捥㘴㤱ㄴ愷〳㘲ㅥ㍦愹㍥㑣㍢ㅥ〱㔱ㅥ〵㈹戶扦攸愰㌳ち昶ㅢ戰晦㌱㤶㝢ㅣ㐴㠸㤴㘳晦㠸散㠴㥦慣㔱ㅦ㑦扡敥㤷愱㝤㐶ㅤ㜱捣㌶㘲㌰戲愵晤㑦㘰㘳㡦㤲㔳〵㠶扦㍣晥㤳㥥㠹晥㌶㘱挴㕢㜰㌱戶愱㑥愰敢㠶㔹戵㠸㈷愸愹㑦戲昲愷㐰㤴愷㐱慡戴づ㕦敢㙤㔶㥦㘱愹㘷㐱㠴㠸㍡㈶摦昴攳㘷扦摥扣攳㤳攳慥攸扥㜹捣捡摢昶改摢晦㌹㘴敦改捣戵㑣攸㌲て挶散㔵㘱㕡っ㍥攷㕦敦㜳㠱㤸ち捣挷昳㠹扣愶攵攲ㄱ㌳㘶搶て㠳摡㜵㥤㝡㘲㑦愶㝦㝥敦搶㡥㕣攷挱㜲㉥㙡换㜱㘶户㔵㤸㥡ㅡ改攴㡤敢㕣摡㤱敢ㅥㅣ㥣㌹扢挷散戱戶㈸捤㉢㈸㈹㉢㌶ㅢ㌳㜵㔶户慣㙦敢搲㘲㝢㤹㙤㑢慤戱换㕢敤散慤㑡戲㌱㑦搷㤹愹㥣扢㕢㤷㜵㤰㤷㕢㘶搱㔸㑣㈰㉦㤳扡换昶搲捥戲敤ㅡ㍡㝥㔱㘷户搵㈱捤ㅢ搹㍥戳㌵扢搸敡㥡㙤㜱晡搹捡挹㕤摤㤸㔹捥㘴攱挸ㄹㅤ搸㔱㑣晦攵㠶晢戹昹㠹换㝢慣㡥㥣㤵㠳扤㑢慣慥㥥ㄵ㜳捣㑣㥢戵㐹㤱㠸㕤㈷㌲㌶㉦㘲敦搶㤹㕤摡㍤扥戳愳愷慢戳慤㌸㘷㙣㙥㤹㠹〹捡摣戴捥㥣㠵昹挵㍡㝥㙡㐴㑤㥦㍥㐲搴㙣ㅦ㌴挹㐷扤摤㉤搲ㄱ㍥ㄷ㙦〵㥦㙦㔶摣散㕡㘶㘱敦戰ㄷ㙤ㄶ摢㘴㙤㔳㉦捡愴㕥慡㘹慥㉣攸摢㈷捥搵㔳㝡扢捡搲搲㐶捦㜳晦晦ち搷搶㙥攴散晤挴㘵㤸挴㥤㘴㜶攴摡慣慥慡㜷ㅡ〴㉤㔲晦〶㔲扦㈳㡥收㡡攸搵㐱㐲㉣ㄷ㉢敡て㙥捤昵㉣㔲ㄶ㔹慤ぢㄷ㜱〴㠳扢ㄱつつ㠴戶散愳㍥て㤶晡〲挹㡢㈰愱㔰㡤昲ㄲ㠵㤴㤰晡戲㥤慥ㅦ㡥晦晦昳改攱㕡㤴㔲攵㜴㌴敥ㅡ㜴搷户敦搶搹搵摤愷㑦搰㕥㑥㌲扢ㄷ昵戰㜹㔶捦愴扥㔷㐸㕥〵愹㙦〲改㜵昶戹ㄱ㐲㜵㥣㘴ㅦ搰㍥挱捡㥢戸愹㈱㡦㙥㘱搶户摢戳攵ㄳ慣敥慣捡㘹昵挹㌸㔶㤶㉢搸挲挱摦扦㥤慤摦㕡摥㌳挱散㌱晢戶㘳㠲ㅥ㕥㔲㈱㌴㔲㤶戲户㔸㜲㠰攴戹愵㐳㑥ちㅡ挲㜲搳愷愵㥦㘴搸㥡㜰攰攰㜸愹改攳搰敡㍢〱摢户挶㑥㈸愵つ㝤㐶搱㐴㍢收晦㜳扢㕢ㅤ㜳㔶㉣戱扡㈹摥愰㔴㠵戲昴昰愲戲ㄹ搹捣摣㥥搶戶敥ㄶ㔸扡㝢㔷攷搲㈵晦㥢㝡愸㑢㝤つ挴晤搴晦づ慤㜸摤昷〹㜰搵昴㕤㐶摦捣㥦㕦搳㐰㙤攴㈸㙦㠰ㄴ㕦挴愷ㄷ捤扡ㄶ愶㠵㌰㡤慦扣〹㘹㜹㠳㡦晦昹㔱摦〲〹愹搴愲㌲ㄳ㈶晤㠶㝦昲㘳攷搵㡦㐰攲㝦㜲晢愲ㅥ昲晤摢㠱攵㥣㉥㑢摥㤰㘹㤰〹昸㘵㐰晢摥㥤㕤㡢㌳㥤㥤㡢搹昲㌶㤰愹敥㐵㤶搵挳㥢ㅣ晤㥣㥢㍡昲收㡤㄰㝤晡ㄴ摤㘳昰摤つㄹ〲晤捡扢㈰〳挶戶戵つ㜵㌵㜶㉢敦㠱搵〷户㕢㤴昷戱戱搹搴戹攳㠷捥挵㠹扡慢〷㌷扡㝡㔶っ㕤㠶㈱搵昲戶敥攵㘲㑢散㈱㈷昴㡤昷㙦㜹慢敤挲收昱㌷摦晢挹敤慢晥昸㠸㈲〶㍢ㄹ㘵㌷㈵戶㠳扥㘱昸愹ㅦ㠱㠸捤㈱挶昳て戶㡢㍦敡㈷㐸慢㥦㤲晣ㄳ〴㘷ㄱ㤵㘷ㄱ㥣㐴㍥户㤳愲ㄹ晦㜹㈲㔱扦㈰昹ㄷ㠸ㄸ〹挲挳㔸晤㌷㠸晢ㄱ㘱攸㘷敢㤰ㅥ晥ち散㘲てㄷ㜷搳ち〳づ〳〳㡥㌲㈷㝥㠳攲㈱㤵㑡㉡攴㠹㔱挸愳㤳㔵㠲慡ㄲ㐶㤵㄰ち〵ㄶ〴㈲㔵敦㘴㤴摤ㄳ搹ㄱ挵㈴㔲晦㘵昹㍥㄰ぢ㐶敡㔷搶㐱〴㔵㌶㘲ㅦ㔲戵㜶㔲㐴㤰㈷㤱敡〳㠶捡扢搰㈲ち㤶㐴慡ㅥ㈹昷㈳晥昳慢て愹扥挸愹㠲㔴挹つ㤴㌲愴㔴ㄴて愹㔴㔲㡥㤴捣ㄳ㌱搴ㅢ㠴搴㤷戰㈲㄰愹㝦㍢ㄹ㘵㜷㘶っ㘸ㅡ㠶㥦扡㈱慡ㄳ㕦㐰㉣ㄸ愹㐱戴㘶㘳㤲㑤㐰㝣㐸㙤㘶㈷㐵〲㑡㈴㔲㥢㔳㘸ぢ㄰㤱〲㑢㈲㌵ㄸ㈹昷㈳㍥昰㈳戵ㄵ㜲慡㈰㔵㜲慦愶っ愹㈱㈸ㅥ㔲愹愴ㅣ㈹㤹㈷㜶㐲扤㐱㐸扤㕥〹愹搷㕣愴㑡㙦〲㡤㠶愶㘱昸愹摢愱㍡昱㑡㐵愴戶愷㌵㈳㐹㐶㠱昸㤰㙡戱㤳㘲っ㤴㐸愴㜶愴㔰〴㐴愴挱㤲㐸㘹㐸戹ㅦ昱㔷㍦㔲㌱攴㔴㐱慡攴愶㔱ㄹ㔲㜱ㄴて愹㔴㔲㡥㤴捣ㄳ㘳㔱㙦㄰㔲㡦㔶㐲敡ㄱ㈷愳散㙥搴〴㘸ㅡ㠶㥦㍡〶搵㠹㠷㉡㈲㤵愶㌵㘳㐹挶㠱昸㤰㥡㘰㈷挵㐴㈸㤱㐸㑤愴搰㙥㈰㠲昷㥢㈴㔲扢㈳攵㝥挴㕡㍦㔲㤳㤱㔳つ愹挲搰㡣㌷戰捡㤰㥡㠲攲㈱㤵㑡㉡攴㠹㐹愸㌷〸愹㥢㉢㈱㜵㤳㤳㔱㜶㘷㙣ち㌴つ挳㑦㥤㠳敡挴つㄵ㤱摡㡢搶散㑤昲㝢㄰ㅦ㔲晢摡㐹㌱ㄵ㑡㈴㔲晢㔱㘸㝦㄰㌱ㅤ㉣㠹搴㍣愴摣㡦戸摣㡦搴㝣攴㔴㐳慡㜰愷㠱㜷搲捡㤰㌲㔱㍣愴㔲㐹㠵㍣㌱〳昵〶㈱戵愶ㄲ㔲攷㌹ㄹ㘵户攸㘶㐱搳㌰晣搴〳㔱㥤㔸㕤ㄱ愹㌶㕡搳㑥搲〱攲㐳㙡㠹㥤ㄴ戳愱㐴㈲㜵㄰㠵扡㐰挴㕣戰㈴㔲摤㐸戹ㅦ㜱㡡ㅦ愹愵挸愹㠶㔴㘱㕥㔰挷扣㘰ㄹ㔲〷愳㜸㐸愵㤲ち㜹㘲㉦搴ㅢ㠴搴搱㤵㤰㍡捡挹㈸扢ㅢ戸て㌴つ挳㑦㕤㠹敡挴㤱ㄵ㤱㍡㥡搶ㅣ㐳㜲㉣㠸て愹㔵㜶㔲散ぢ㈵ㄲ愹攳㈹㜴〲㠸搸ㅦ㉣㠹搴㠹㐸戹ㅦ戱捣㡦搴挹挸愹㠲㔴挹敤挱㌲愴㑥㐵昱㤰㑡㈵攵㐸挹㍣㌱て昵〶㈱搵㔶〹愹挵㑥㐶搹㝤挷〵搰㌴っ㍦昵㕣㔴㈷㕡㉢㈲戵㠶搶㥣㑦㜲〱㠸て愹㡢散愴㌰愱㐴㈲㜵㌱㠵㉥〱ㄱ㔹戰㈴㔲㤷㈲攵㝥挴〲㍦㔲㝦㐰㑥㌵愴ちㄳ攴〶㘶挸换㤰扡〲挵㐳㉡㤵㔴挸ㄳ㌹搴ㅢ㠴搴㕥㤵㤰㥡敢㘴㤴摤攱攴捤挹㘱昸愹㌷愲㍡㌱扢㈲㔲㌷搳㥡㕢㐸㙥〵昱㈱㜵扢㥤ㄴ㡢愰㐴㈲㜵〷㠵敥〴ㄱ〷㠲㈵㤱扡ぢ㈹昷㈳昶昰㈳㜵て㜲㡡㤱㉡ㅥ㕢ㄴ捥㔳扣㈳㕡㠶搴扤㈸ㅥ㔲愹愴㐲㥥㔸㡣㝡㠳㤰㑡㔷㐲㙡㔷㈷愳散㔶㙢〷㌴つ挳㑦㝤ㄸ搵㠹搱ㄵ㤱㝡㤴搶㍣㐶昲㌸㠸て愹㈷散愴攸㠴ㄲ㠹搴㤳ㄴ㝡ち㐴ㅣ〴㤶㐴敡㘹愴摣㡦搰晤㐸㍤㡢㥣㘲愴㡡晡攸㈵㌷㕦换㤰㝡づ挵㐳㉡㤵㤴㈳㈵昳㐴ㄷ敡つ㐲㙡晢㑡㐸㌵㍢ㄹ㘵㜷㜵㤷㐲搳㌰晣搴㔷㔱㥤搸戶㈲㔲慦搳㥡㌷愴㐹㈰㍥愴晥㘱㈷挵㌲㈸㤱㐸扤㑤愱㜷㐰挴㜲戰㈴㔲敦㈲攵㝥挴搶㝥愴摥㐷㑥㌱㔲挵㙤慡㌰改捣ㅢ挱㘵㐸㝤㠸攲㈱㤵㑡㉡攴㠹ㄵ愸㌷〸愹㐱㤵㤰摡挸挹㈸扢挳㝣ㄸ㌴つ挳㑦晤ㄷ慡ㄳ〳㉢㈲昵㈵慤昹㡡攴㙢㄰ㅦ㔲摦摡㐹㜱㌸㤴㐸愴扥愳搰昷㈰攲㐸戰㈴㔲㍦㈰攵㝥㐴㠳ㅦ愹㥦㤰㔳㡣㔴㜱㥢㉡㡣晢㜸搳戹っ愹㥦㔱㍣愴㔲㐹㠵㍣戱ㄲ昵〶㈱昵敢㉦ㄵ㐶㌳扦㌸ㄹ㘵㜷戳㡦㠱愶㘱昸愹㜵戵搸户㥦㈱ㄶ㍣㥡㔱㤰慤昶㈵㘹〰昱㈱ㄵ戲㤳攲㔸㈸ㄹ㑥㐵晤㈸搴ㅦ㐴昰㘶戵㐴㙡〰㔲敥㐷㝣㡤㍡扣ㄱ㜲㈳㜲慡㈰㔵㜲昷扢っ愹㠱㈸ㅥ㔲愹愴ㅣ㈹㤹㈷㜸慦㍣〸愹㑦㉡㈱昵戱㤳㔱㜶㕢晤㈴㘸㤲㐸㙤㠱敡挴㠷ㄵ㤱摡㤲搶㙣㐵戲㌵㠸て愹愱㜶㔲㥣っ㐵挳昱㔳㠷㔱㘸㌸㠸攰㙤㜱㠹搴㌶㐸戹ㅦ昱愶ㅦ愹ㄱ挸愹㠲㔴挹㝤昶㌲愴戶㐵昱㤰㑡㈵攵㐸挹㍣㜱ㅡ敡つ㐲敡昹㑡㐸晤摤挹㈸扢㠱㝦㈶㌴㐹愴㈲愸㑥㍣㔷ㄱ愹㈸慤㠹㤱攸㈰㍥愴っ㍢㈹捥㠲愲攱昸愹〹ち㈵㐱挴㌹㐸㑡愴㔲㐸戹ㅦ昱戸ㅦ愹㥤㤱㔳〵愹㤲ㅢ晥㘵㐸㡤㐶昱㤰㑡㈵攵㐸挹㍣戱ㅡ昵〶㈱昵㐰㈵愴敥㜷㌲捡㈲〹搶㐰㤳㐴㙡㌷㔴㈷敥慤㠸搴㈴㕡㌳㤹㘴て㄰ㅦ㔲㔳敤愴㌸ㅦ㡡㠶攳愷㑥愳搰㜴㄰㜱㈱㤲ㄲ愹ㄹ㐸戹ㅦ㜱慢ㅦ愹㍤㤱㔳㝣㐷慥攸㡣㕥攸㑥〵昵愶㘶愳㜰㐸愵㡡㜲㥣㘴㥥戸〸戵〶攱㜴㜵㈵㥣慥㜲㌲捡〲ㄹ㉥㠵㈶㠹搳晥愸㑥㕣㔱ㄱ愷〳㘸捤㝣㤲〵㈰㍥㥣㌲㜶㔲㕣〶㐵挳昱㔳戳ㄴ捡㠱㠸换㤱㤴㌸㔹㐸戹ㅦ㜱㠱ㅦ愷㠵挸愹搲愲攲㠵戱っ㘳ㅣ捡㕡㔴㉢㡡㠷㔴㉡愹㤰㈷慥㐰扤㐱㐸㥤㔱〹愹搳㥤㡣戲攰〹㐶㍢㐸愴扡㔰㥤㌸戵㈲㔲㍤戴㘶㈹挹㌲㄰ㅦ㔲换敤愴㘰挴挴㜰晣搴ㄵㄴ㍡〴㐴㌰㈲㐲㈲㜵㈸㔲敥㐷ㅣ敢㐷敡㜰攴㔴㐱慡㈴挴愲っ愹㈳㔱㍣愴㔲㐹㌹㔲㌲㑦㕣㡦㝡㠳㤰㍡愴ㄲ㔲㉢㥣㡣戲搸つ挶㔵㐸愴㑥㐰㜵攲攰㡡㐸㥤㐴㙢㑥㈶㌹〵挴㠷搴㘹㜶㔲摣っ㐵挳昱㔳㑦愷搰ㄹ㈰攲㔶㈴㈵㔲㘷㈲攵㝥㐴㠷ㅦ愹戳㤱㔳〵愹㤲㘰㡥㌲愴㔶愳㜸㐸愵㤲㜲愴㘴㥥戸つ昵〶㈱㤵慢㠴㔴搶挹㈸㡢ㄲ㘱㠰㠷㐴敡ㄲ㔴㈷捣㡡㐸㕤㐶㙢晥㐰㜲㌹㠸て愹㉢敤愴戸ぢ㡡㠶攳愷㕥㐵愱慢㐱〴挳㐰㈴㔲搷㈰攵㝥挴敦晤㐸㕤㠷㥣㉡㘷愹愲愸㤲㌲㥣㙥㐰攱㤰㑡ㄵ攵㌸挹㍣挱ㄸ㤴㈰㥣愶㔷挲㘹㥡㤳㔱ㄶ慥㜲㍦㌴㐹㥣敥㐴㜵㘲㑡㐵㥣敥愶㌵昷㤰慣〵昱攱㜴㥦㥤ㄴて㐰搱㜰晣搴晢㈹昴〰㠸昸㈳㤲ㄲ愷〷㤱㜲㍦㘲㥣ㅦ愷㍦㈱愷㑡㡢㉡〹㙡㈹㐳敡㈱ㄴて愹㔴㔲㡥㤴捣ㄳ㝦㐲扤㐱㐸㈵㉢㈱㤵㜰㌲捡愲㘵ㅥ㠶㈶㠹搴㔳愸㑥挴㉢㈲昵っ慤㜹㤶攴慦㈰㍥愴晥㘶㈷挵㈳㔰㌴ㅣ㍦昵敦ㄴ㝡ㅥ㐴㍣㠶愴㐴敡〵愴摣㡦ㄸ攵㐷敡㈵攴㔴㐱慡㈴㝣愶っ愹㔷㔰㍣愴㔲㐹㌹㔲㌲㑦㌰搸㈶〸愹攱㤵㤰ㅡ收㘴㤴挵攵㌰㝣㐶㈲昵づ慡ㄳ㐳㉡㈲昵ㅥ慤㜹㥦攴〳㄰ㅦ㔲ㅦ搹㐹昱ㄴㄴつ挷㑦晤㤸㐲㥦㠰〸〶搹㐸愴㍥㐵捡晤㠸㑤晣㐸㝤㠶㥣㉡挷㕥㘱㘲㌸㘸㕥昸ぢㄴづ愹㔴㔱㡥㤳捣ㄳ㡣昰〹挲愹㝦㈵㥣晡㌹ㄹ愵挱㐰昵っ㉥昸ㅦ〴㜱昴㠳戸㥡摦慢搵㍡㤸㜷㥤㌷挸㘳ㄵ摡昸愵摤㍤㥤昲ㄶ昹㠰晣㠴捥改㥤㍤ㄳ㕡扢㤷戴㤹㉢㌶捡㍢ㅢ㝢㉦戲㍡㄰挰搲㠵㌸㤶ㄲ㕥攷㤲㈵㔶㑥捤捦敥㕣摡㤵戵㈶㑦昸扦㄰攰㈲摤㠹㕢戱㐲搴搴ち㝣搶㉦㘶愳〶㈵搱㤸昰愹愹㝦ㅥ㉡㑢㙦扤换戵㜰扥㌰ㄹ戹ㄹ㠶㘰㘳〱搱㌹慤㍤㙤㔶扦扣っ㔱㤱摢つ㜹愰㠸愸愰㕣摦晣㥣㐵戸搱㍣㘱㐰㝥昷慥搶㕣㕢㙢㠷㐵㘷っ戲㐵愷㕡ぢㄱ〱㌴戳戳扢㤵换づ〷攴攷㜴㤹ㅤ摤㑢ㄸ捣㤰㕤戱㘱㔱㑡㐶㍤搴攷挷戵㜶㜴愳ㅡ改㐵㙥㌷收㘷㉦敡㍣ㄸ㉢㕦㤷戶㜷散㙥㉥改晥㍦攱ㄵ㈱晤㐲㈲㕤㈳㙡㐵㙤慤㘸愸㙤㔸㕦晦㈸摦攳攸摡戴㄰慥㌷ㄴ㙤戵愷慢㌵戳㤴愰挹扡愲愰㜵㈴搲㡦㌵昵㡣㤵㈹つ㕤昰戹戱㈴敥㠸昶ㄶ慤敥っっ㠱昱㤶ㄴ㙦〵㜱昵〷㤸搴晦㐷㤰㐹扢捦㥤㕣㠸挸晢㝦㔸㥦㕢捦搸㥥㜵づ㝦摡ㄸ挲ㅢ搸㡤㠸㈱㔱㙣㔳㌸㌶搱ㄶ㤸㉡㙤㤸愱扣㤴㘱ㅢ摤愰戰戹ㅢ㈲㘸晡攷愷㥡ㄹ慢つ㠱㍦敤㘶捦〶㜶㠲ㄱ㔸敤㘶㕢户㤳㌷扥戳扤摤㘴愳攳㕡搴搹㔹戳捤㙡挸㡦㕤摡搳㠹〵㥥㙡ㅥ㐴戶㑣㠷㘵㉥〷换㕣㙥㠷攸攴㘷㌱㈰㔰㙥㔳㔷攷㐲戳慢戵㘷㔱㝢㙢戶㠱〹〶敤晤㥦㘸慤戸㐶搴〱㑣昷攳㥥㑤㑡㘳㝥散挸ㅢ㌸扢〵㘱㜲㠴㡥捥㐷㥢慥ㄵち晥挴㝡挶㡢攱摣㈳愳㌰搴晦㐰㕢㍤㝥昲㘴㈴㙤昹昲㌷攷㌸晡昲㐸㙣挸搳㤳㘰戸ㄷ戹敡捦㄰攵〶㝦㜵㡣戸慡ㅡ㑣搴ㄷ〲愱愹㥤㘶㙥㌷㌳㡢昵攴㝤㥤搵攴つ㜰㉤㑦㌶㕤㘱㠶㜷㡤㐷挴㈰㈲ㄱ㤷戵收慣慥〶㌲㘶㘳戵㝣ㅤ〳挳ㄴ摢㠷㍣㥣㙢敡敢晢㌵〴搵㌵搹搵搵攴㠴挲昸㔷攳㑦㉥搳晦昹㥥挹㕤㠹㝡㈸㈴㉦㔲晦挵敥愸扦㜰㥦ㄸ㌸挶晤㈹ㄱ昸㤵〲扦㠱搴扦㠶捣㔲摦ㄴ㐷㕡㈱ㅥ㑢㠵㔰㥤㕣㡦捤ㄸ戰〶挴㑢挹攰戱㝡戹㈳晤㝣㐱㕦㡡ㅤ敦搵攰㉥昲㔶㘶愳㤵㕢戹㤰㝤㠶㘵㜰ㄹ慥つ㌵戵戵㜵㜰戵㔲ㅡ㌰㕢㔶㉤㤴戵捦戶㘴㌴㤸㘰〴㤴挲㘸攳〸てㄶ攸㥦㕦戴收愱㘸づ愲㘴㌱昳㑢㈸㡡搸ㄴ〶愰挸㑦㈸愴搶㐲㔱㑤㐸扣〵ㅡ㠰づ晣㠲戹㑤㄰挱㄰㈰昶ㄲ㝣搷㌴挱戸ㅦ㕥搷㙡ㄴ慥㠵晦㥦㥣㐷挵愷㈸挵㜳愹慡㔰昹㍦戱挵㤳㤴搷㘸ㅢ挰敤扤搱㌲扣㐸㌶㕡㍥㔶挱㙤戴㠲㌱㐶〱扢ㄲ㠲㡣摡㡦㠲晦ちㄶ攸㑦㠱〱ㄴ㘰㐸ㄲ㕢㠳戲〱㔲挱㈸ㄷ捤㐸㤷㉣愲づ㐰㌹っ㐵㐰昹㥢攰㥡〷戲收つ㔹昳㝦㈱㔰㡡㌲㘳㠶㈴捡慡㝣攲〰㔲㌵㈵㔷㈵㐱㠷㑡㌴〷㔱〹愱㈸㐲㜳ㄳ㜰㝢㐷戳ㄶ挵㈴㥡㥢㑡㈵㜶㐲昴〱㉢〰捤捤㈰愳㙥㑥㐱挶㈸〵〸㙣㐱㠱挱ㄴ㘰搸㤲㐴㜳㑢愴搶〱捤㤲㘸愵〰㌴户㠶㈲愰愹〶搷㍣㠴㌵て㘵捤っ㌱㉡㐵㤳㜱㐵扤愰戹㌱㐴㈴㥡挳愹㠴攱㐷㐵㘸㌶㠱摢㍢㥡っ㔳挲ㄷ捦づ愰ㄲ㙣挸摦收愰〱㘰晤づ㌲敡戶ㄴ㘴ㅣ㔳㠰挰㜶ㄴ㘸愶〰㐳㥢㈴㥡摢㈳戵づ㘸㤶㐴㌴〵愰㌹ち㡡㠰收㤰攰㥡㜷㘰捤㉤慣㤹㘱㐸愵㘸㌲昶愸ㄷ㌴㐷㐲㐴愲ㄹ愱ㄲ㠶㈸ㄵ愱ㄹ〵户㜷㌴ㄹ捡㠴㉦收扢愹挴㐵㤳昱㑣〱㘰改㤰㔱攳ㄴ㘴慣㔳㠰㠰㐱㠱〴〵ㄸ晥㈴搱㑣㈲戵づ㘸㤶㐴㍤〵愰戹ㄳㄴ〱捤㜸㜰捤㍢戳收㕤㔸㌳㐳㤵㑡搱㑣㠳搷ぢ㥡㘳㈱㈲搱ㅣ㐳㈵攳㤰㉡㐲㌳つ㙥敦㘸㌲摣〹㕦挴㐲㔱㠹㡢㈶㘳㥥〲挰ㅡ〷ㄹ㜵㍣〵ㄹてㄵ㈰㌰㠱〲ㄳ㈹挰㄰㈹㠹收㙥㐸慤ぢ㥡㠵〱㌰㈳愳〲搰㥣〴㐵㐰㜳㑡㜰捤㤳㔹昳ㅥ慣㤹攱㑣愵㘸㌲㠶愹ㄷ㌴昷㠶㠸㐴㜳㉡㤵㌰搴愹〸捤改攰昶㡥㈶㐳愲昰挵愲㝦㉡㜱搱㘴㕣㔴〰㔸㌳㈱愳敥㐹㐱挶㑣〵〸捣愲挰㙣ち㌰㡣㑡愲㌹〷愹㜵㐱戳㄰㤵挰攸愹〰㌴昷㠲㈲愰㘹〶搷扣㌷㙢晥㍤㙢㘶挸㔳㈹㥡㡣㜳敡〵捤㜶㠸㐸㌴昷愵ㄲ㠶㐳ㄵ愱戹㍦戸扤愳挹戰㈹㝣戱㠶㥦㑡㕣㌴ㄹ㍢ㄵ〰搶〱㤰㔱攷㔳㤰㜱㔵〱〲ぢ㈸㘰㔲㠰愱㔶ㄲ捤っ㔲敢㠲㘶攱慥〴㈳慣〲搰捣㐱ㄱ搰㍣㌸戸㘶㡢㌵攷㔹昳㑡〸㤴愲㜹㌴㜸扤愰㜹っ㐴㈴㥡㡢愸㠴㈱㔳㐵㘸ㅥ〸㙥敦㘸㌲戴ち㕦㉣搸愷ㄲㄷ㑤挶㔷〵㠰搵〶ㄹ戵㥤㠲㡣扤ち㄰攸愰㐰㈷〵ㄸ㡥㈵搱㕣㠲搴㍡愰㔹ㄲ㠵ㄵ㠰㘶ㄷㄴ〱㑤㠶㕣〵搴摣捤㥡昹挸㉤挱搰愹㔲㌴ㄹ㉦搵ぢ㥡攷㐳㐴愲戹㡣㑡ㄸ㔶㔵㠴收㜲㜰㝢㐷㤳攱㔷昸攲愶づ㤵戸㘸㌲〶㉢挰攴㐳㈰愳ㅥ㑡㐱挶㘷〵〸ㅣ㐶㠱挳㈹㜰㈹〴㈴㥡㐷㈰戵㉥㘸ㄶ㙥㉤㌲㔲㉢〰捤㤵㔰〴㌴慦〸慥昹㈸搶㝣㌴㙢㘶㜸㔵㈹㥡㡣愹戲搱攴散㠸晣㐴㐱㝤戳㈰㠲ㄱ㔷ㄲ捤㘳愹㠴愱㔷㐵㘸慥〲户㜷㌴ㄹ愲㠵㉦ㄶ攴㔳〹㌶攴㡦㜱㕡〱㘰㥤〰ㄹ昵㐴ち㌲㠶㉢㐰攰㈴ち㥣㑣〱㠶㜵㐹㌴㑦㐱㉡ㄸ捤攲㌱㔲攱扣挹㘸慥〰㌴㑦㠳㈲愰㜹㙦㜰捤愷戳收㌳㔸㌳㐳戰㑡搱㘴摣㔵㉦㙤㤳㔱㔹ㄲ捤戳愸㠴攱㔹㐵㘸㥥〳㙥敦㘸㌲㡣ぢ㕦慣扥愷ㄲㄷ㑤挶㜲〵㠰㜵㉥㘴搴昳㈸挸㌸慦〰㠱㌵ㄴ㌸㥦〲っ晤㤲㘸㕥㠰㔴㌰㥡㐵㘳愱㤲㠸慦〰㌴㉦㠲㈲愰挹昰慥㠰㥡㉦㘶捤㤷戰㘶㠶㘹㤵愲挹搸慣㕥摡㈶㈳户㈴㥡㤷㔱挹㥢㐸ㄵ愱㜹㌹戸扤愳挹㔰㉦㝣戱搸㥥㑡㕣㌴摦挶㔶㠰挹㔷㐲㐶扤㡡㠲敦〴ぢ㕣㑤㠱㙢㈸昰㉥〴㈴㥡搷㈲ㄵ㡣㘶㜱摢㉣㡥ちぢ㐰昳㝡㈸〲㥡ってぢ㌰敤〶搶㝣㈳㙢㘶㈸㔷㈹㥡㡣摦敡愵㙤㌲扡㑢愲㜹㌳㤵㌰捣慢〸捤㕢挱敤ㅤ㑤㠶㠳攱㡢昵昴㔴攲愲挹㤸戰〰㤳㙦㠷㡣㝡〷〵ㄹ㉦ㄶ㈰㜰㈷〵敥愲〰㐳挸㈴㥡㜷㈳ㄵ㡣㘶㜱摢㉣㡥ㅣぢ㐰㜳㉤ㄴ〱㑤㠶㤰〵搴㝣㉦㙢扥㡦㌵搷攱捣㔸㡡㈶㘳扣㝡㐱戳㉦㐴㈴㥡て㔰〹㐳挱㡡搰晣㈳戸扤愳挹㤰㌱搸㠷㌵昵㔴攲愲搹て摣〰㤳晦っㄹ昵㈱ち㌲愶㉣㐰攰㘱ち㍣㐲㠱〱㄰㤰㘸㍥㡡搴㍡愰㔹ㄲ㕤ㄶ㠰收攳㔰〴㌴〷〶搷晣ㄷ搶晣〴㙢㘶㐸㔸㈹㥡㡣〳敢〵捤慤㈰㈲搱㝣㡡㑡ㄸ㉥㔶㠴收㌳攰昶㡥㈶挳捡㈴㥡捦㔲㠹㡢收㌰㜰〳挰晡㉢㘴搴攷㈸挸戸戳〰㠱扦㔱攰敦ㄴ㘰㈸㥡㐴昳㜹愴搶〱捤㤲〸戴〰㌴㕦㠴㈲愰戹㙤㜰捤㉦戱收㤷㔹㌳挳挶㑡搱㘴慣㔸㉦㘸挶㈰㈲搱㝣㤵㑡ㄸ㔲㔶㠴收敢攰昶㡥愶㠱㘲ㄲ捤㌷愸挴㐵㌳〱㙥〰㔸㙦㐲㐶㝤㡢㠲挹㘰㠱㝦㔰攰㙤ち㌰㕣㑤愲昹づ㔲敢㠰㘶㐹㤴㕡〰㥡敦㐱ㄱ搰ㅣㅤ㕣昳晢慣昹〳搶捣搰戲㔲㌴ㄹ㑦㘶愳㔹戱㠷㌴ㄹ㈲ㄲ捤㡦愸㠴㘱㘷㐵㘸㝥〲㙥敦㘸㌲㍣㑤愲昹㈹㤵戸㘸㑥〳㌷〰捤㝦㐲㐶晤㡣㠲㡣㕦ぢ㄰昸㥣〲㕦㔰㠰㈱㙤ㄲ捤㝦㈱搵搲晢㉣㜲愱扢ㄹ摣摢晣ㄲ㙡㠰攵散攰㝡扦㘲扤㕦戳㕥㠶㥦㤵㘲挹㤸戳㕥㕡收㝣㠸㐸㉣扦愵㤲〵㐸ㄵ㘱昹㍤戸扤㘳挹㄰㌶㠹攵て㔴攲㘲挹㌸戶〰愸㝥㠴㡣晡ㄳ〵㜳挱〲晦愱挰捦ㄴ戰㈰㈰戱晣㉦㔲敢搰㌲㑢愲摤〲㕡收慦㔰〴㌴㕢㠳㙢晥㡤㌵搷攰づ㠷㘰㠸㕡㈹㥡㡣㑢敢〵捤愵㄰㤱㘸攲搶㐳㡤㔸㠶㔴ㄱ㥡㜸愸挳㍡愰戹ㅣ挵㈴㥡昵㔴攲愲挹㔸户〰㌴ㄵ挸愸㝤㈹挸㌸戸〰㠱〶ち昰愹挸㠲愱㜱ㄲ捤㄰㔲敢㠰㘶㐹㐴㕣〰㥡晤愱〸㘸ㅥㄹ㕣昳〰搶扣〱㙢㘶ㄸ㕢㈹㥡㡣㕤敢〵捤㤳㈱㈲搱っ㔳〹㐳摣㡡搰摣㄰摣摥摢㈶㐳攱㈴㥡ㅢ㔱㠹㡢㈶攳攱〲挰ㅡ〴ㄹ㜵㘳ち㌲㔶㉥㐰㘰ㄳち㙣㑡〱㠶捦㐹㌴㌷㐳㙡ㅤ搰㉣㠹㥡ぢ㐰㜳ぢ㈸〲㥡っ㤱ぢ愸㜹㌰㙢摥㤲㌵㌳搴慤ㄴ捤换挰敢攵慣昹〷㠸㐸㌴户愶ㄲ㠶挱ㄵ愱㌹ㄴ摣摥搱㘴戸㥣㐴㜳ㄸ㤵戸㘸㕥〵㙥㠰挹挳㈱愳㙥㐳㐱挶搳〵〸㌴㔱㘰〴〵ㄸ㘲㈷搱晣ㅤ㔲敢㜰搶㉣㡡慣ぢ挰㜲㍢愸〱㤶㌷〴搷摢捣㝡户㘷扤っ㠷㉢挵昲㙥昰㝡㘹㤹昷㐰㐴㘲㌹㡡㑡搶㈲㔵㠴㘵ぢ戸扤㘳挹㤰㍡㠹攵㡥㔴攲㘲挹戸扡〰愸㈲㤰㔱㌵ち㌲收㉥㐰㈰㑡㠱ㄸ〵ㄸ㠶㈷戱搴㤱㕡㠷㤶㔹ㄲ㝤ㄷ㠰愶〱㐵㐰昳愱攰㥡ㄳ慣㌹挹㥡ㄹ㌲㔷㡡㈶攳攴㝡㐱昳㔹㠸㐸㌴㜷愲ㄲ㠶搳ㄵ愱戹ぢ戸扤愳挹戰㍢㠹收㘸㉡㜱搱㘴散㕤〰㔸㘳㈰愳昲㔶戶㘰㕣㕥㠰㐰㥡〲㘳㈹挰㔰㍤㠹收㌸愴搶〱捤㤲〸扤〰㌴㈷㐰ㄱ搰㘴㌸㕥㐰捤ㄳ㔹昳㙥慣昹ㅤ〸㤴愲挹㔸扡㕥㡥㜳㐶摡㐹㌴㈷㔱〹㐳敥㡡搰摣〳摣摥搱㘴㘸㥥㐴㜳ち㤵戸㘸㌲㍥㉦挰攴愹㤰㔱愷㔱㤰戱㝢〱〲搳㈹㌰㠳〲っ攷㤳㘸捥㐴㙡ㅤ㡥昳挲㑤㡣攰㝢ㄸ戳愰〶㔸㌲㘴㉦愰摥搹慣㜷づ敢㘵攰㡦摣㥦戹㑣㌹晢㔳捦昰㡤搲愸㠴戲㠸ㄱ㔹㐳㥥戱㈳戳㝢㔶戴㈱㕥㠷㥢㡣㔲戰户ㄸ㙦ㄱ㤲㍣挴㑥㜴㜶攱㡥㙤㕤改㐳㠴扣戲捦愱攲㝥㠳㑡ㅥ搰㈴㡢㌱㠷愱㈹昵搷晦㕣晥㄰㈲慦㍣つ㉦㍣慤㠵㘵昸㔱昶㠶㠹㠳愶戵㘶扢㍡扢㍢昳㍤㐳㘷㈳ㅡ㙤㈸ㅦ㜸㤵㘷㠳慤扦ㄶㅡ〳敢攴㡥搵㜵昰搹昶换昸〰㤸搰攲㡥捥㠳㍢愴㌵昵摤㝣敥㤷挴慢㙦㕦㔶ㄳ㘲㍤晣㙣〳昰挲っ㘳㘱㘱㜵ㅦ搰〱㝤挲㡣〳㘱㕡搹ㄷ㜴挴昸㜱攳㘷捤㡦㘵㌳愹㠸㤱搳攳ㅡㅥ㠵㥡㌷戲挹㡣㠱攷つ㐶昵慣ㄹ㌷ㄳ搹㠴愶散攷㠹敡昱㐸㌲㥡㑣㈶㡤㜸㐶搳㜳㌱㍤ㄵ㡢㘴㤲㜱㍣搲㍡㤲㌱攲㔶㉡愵散敦㠹㠲㥦㡣挴㤳㐶㔴㌷つ㍤㥢换㈶ㄳ㕡挲捡攷㌴挳挸ㄸ㠶愶㘵㤴㜹㥥㘸㍣愷㐵ㄲ㜹㑢捦㥢戱㠸㥥㑢改挹㘸づ㑦敥捤收愳ㄱ㉢㠶㐷戸㘶挳㡣㕢㠱㜴㡤㝡〰愸㍡㥦㘴〱㠹〹ㄲ㘶攰ち晥搷愸ㄹ戲戲㈴㌹ㄲぢ㈴捣㠰ㄶ晣户㐵敤攲戲㈴㜵搴搷愲ぢ戹慥ㄱ㈷㔴㈲㌲㈲㉢㜲挲慡敢摢㔷㡣㈸㜹㡡㔶㔹愴㡡昷ㄸ㈲㐵㘱愰㑡晤戹㜰敤扡ㄵ㉡㙥㌹㉣㡣㥤挰㥤ぢ㤸愰戶㠱㠴挲㝤㘰㌸㍢挷㑡㍢㤲〳挷㡦㥢㕦晣㌶〴愵〳散晥㘰换㘰ㅣ扣㘶愱㕢改〴㘷〳㜰㝣㜱㜹攱㍡㐷㡢扡〴㤹敡㜰搶㌱っ㐴㈸攰换昶搴つ㍥㌷攴慦〱㕣ㅥ㠳攲ㄴ散〸㕢㍥㌲㙡㤴愵㄰愹搸㥣挵㐹㄰㘳㤳㉥㙥㤲㉡㌴愱㔸㡤㝡㌰㈸㥡㘴挸㐹㉢换㤱戶㥢愴㤹㐹㘶㜳㜸挸㜱㈶ㄱ挷㌳㠶㜳㜸㈸㙦〴㡤㈴㡢㐷戲㐶昲㈹㑤㡢㉡㉢㍣搱っ㥡㉤㥥㠹㤸㑡㐶慤戸㥥搳㡤っ㥡戳㤵搲戳㜸散㙦挲㌲戳㠶㜲㠸㈷㥡搰㈲昹㠸㥥㡡攴㘲㘶㑡㡦改㤶ㄹ捤改〹㙣ㅢ㌹㉢㤱㡣收㈳捡愱㥥㘸㉥㠶㠳〰て㘶挶㈳㐲㈳㝡㌶ㄶ㌱昵㍣摡㉥ㅥㄲ㠹〷扦㈵戲搱㝣戸㥦扢ㄳ㠷愱㡣㝡㌸挹ㄱ㈴㐷㠲㠴晢扢㤹㉢挹㍡㡡攴㘸㤲㘳㤸㌹挰捤㤴昲㠵攲㉣㈹挲挸㘴戳ㄴ换〱ㅢ㥢㡣㜴晤㠹㉣㝣ㄲ㐸㈸㍣㄰㤹昸攲晥ㄴ㜹㜴戴㑡摦㠶㌷㜴昹愷㤱搵㑣㠹敤㐰挴㈰㉡㘳敡㑣昰㍤㘷㙥〲慥㜴㘶〷慡㜰㥤愹搲㤹㍣つ㠹㌶㜰换晤戶㈹ち㔱㐲㕤つち扦㙤收愴㤵㜳㤱戶晤㤶捡挵慤㘸㍣㙦㔹戹㘸㐴搷戴ㄸ㥥㤷ㄹ㑦㘶昲愹っ㥦㔱慡改㔱攵㍣㑦㌴㙡敡㤹㜸㌲㤷㌰慤㘴㑥㑦ㅡ㤶㘹㘵昵扣愵攵戵㙣㉡㘵㐵㌴㑤㔹攳㠹ㅡ㕡㔶㡢攰㔴㤴搱昱搸敢㥣㤱捣挴㈳昱慣愵ㄹ㤱㐴㌲㠶晦㔹攵㝣㑦㌴ぢ愹㐴挲捣㐶㘲㈹㜸㍡ㄶ换攴昱ㄴ㘵㈳ㅡ㌵戵㤴㠵昳㑡㈴扣戹扢ㄳㄷ愰㡣㝡㈱挹㐵㈴ㄷ㠳㠴户㜰㌳㠳晣㌶搸捤㤴昲㠵攲㉣㈹戶㐶愶昴摢扥㝥扦㕤㐳捤搷㠲㠴挲㐳㈰㠰㙦㤹摦㠶扡晣ㅢ㈹ㅢ愱挴㡥㈰㘲㌸昸搲㙦户㔰㍤㌹晣㌵㠱㉢晤㌶㌳搰㙦搳〳晤挶挰ㅢ㈸挱㘴㌲㈸晣昶㍢㈷慤摣㠹戴攳㌷㌳ㄳ㡢挷昲㜹捤㌰㜳㜸散愶㤹挹㙢㜸搱㐶㈲㤲㠹㘷㜹㜲㡦㉡㜷㜹愲〹㉢㤵㌷戳㜸愶㌳づ㉥㍤ㄶ捦㤸㌹㉢㤶㐹攱〴㡦搷㐸挴㡤㡣慥摣敤㠹挶ㄲ㔰㠴攳搰搰㔲搰㥡㡣㤹昹㉣摣㤷㠸挴㔳㘸㈵㘶㌴慦摣攳㠹㙡戱㕣㉥㤲㌰㔰㜳ㄶ捦㡦㌷㈳㘶㍥㘷㐶昰㈰昹戸ㅥ㌱戵㑣㈲ㄳ㘶㔰㄰愴戱搶〵㔴扤㤷攴㍥㤲晢㐱挲摢戹㤹㐱㝥㙢㜶㌳㈹㙡ㄷ㤷㈵愹㐳㡣㐲愶昴摢㉥㝥扦㍤㐶挹挷㐱㐲攱ㅤ㈰㠰㙦㤹摦㕡㕣晥㔳㤴㑤㔰㠲㑦㜴ㄲㄱ昰愵摦㥥愵㝡㜲昸㡢㠲㉢晤ㄶつ昴㕢㈴搰㙦っ昱㠱ㄲ捣愳㠲挲㙦扡㤳㔶㥥㐷摡昶㕢搴戰昸ㄶ㠴慣愱ㅢ㔹㕤㡢㈶㔲搹㐴㌲ㅦ㡤收昱ㅡ㤴㘸挲㡣㈶㤴ㄷ㍣㔱ㄳ㈷扦㙣㉥慡㈷昴㈴㡥っㅣっ㕡〶㡦㥣㡦挵っ㈳㤷搷捤愴愵扣攸㠹愶㜰㙣㐶昱捣攱愴㤹㌱昴っ摣㘱收㔳㤱㔴〶㤷㜳㍤〹㤷攴㤴㤷㍣搱㙣㈲捦愳㌱㠲㌷㉤㐰㌰ㄶ㌳㘳搱愸㤶捤㥡㌹つ搵ㄹ昹㔸㤸攱㐷㤰挶㤴㉣愸晡ち挹慢㈴慦㠱㠴つ㌷㌳挸㙦〹㌷㔳㤶昴ち㐹ㅤ㘲㈷㘴㑡扦㙤敤昷摢晢搴晣〱㐸㈸扣㌳〴昰㉤昳摢㉥㉥晦ㄳ捡㡥愱挴㘸㄰㌱〶㝣改户捦挰昷晣㤶〶㔷晡㙤㔰愰摦㌶っ昴摢㔸ㄴ㠲ㄲ㍣搱つㄴ㝥ㅢ攷愴㤵㉦㤱㜶晣㤶㡢㐷戳昱㜸㌶㤱挱ㄹ捤挴㕢ㄶ㜲㥡㤹㑤㕡㜸摢〵㥥愸㙦㘵愳捡㔷㥥愸ㄵ㡢挱㙦愹っ㕥㄰㠰㔷摢㘸搹㘴搲捡攱㑣㥡㑣㘶㜱㈰㘹㤱㤴昲戵㈷ㅡ挹㐶慣㤴㤵戱㡣㕣挴搰昵㐴㈲㤳挹攵昲愹㜸㉥㠷晥ㅡ慥㔹〹攵ㅢ㥦㘸㈲㘶攱㑤㌹㔶㈶㘱改戱〴㉥㜴ㄹㅤ㡦扣㡦㐵㜲戲㈹ㄹ攱昱敥㑥㝣㡢㌲敡㜷㈴摦㤳晣〰ㄲ㥥攰㘶〶昹㡤ㄱ㔰㄰昲ㄷ㤲㍡㔸㔲㑣㐲愶昴㕢㡤摦㙦愲ㅥ攲戵㈰愱昰㘴〸攰㕢收户㍤㕣扥㐲搹㠹㤴㤸〰㈲愶㠲㉦晤挶昷㠸㜹㝥㥢づ慥昴摢昷晦〹扡扥㝤ぢ㙥昹昵㡤㘱㑢搲昰〱㔰〵扦捤㜴搲捡〶㐸摢㝥挳ぢ㝢っ㌳ㅢ㡦愶㈲㌱㑤㌷搱搳㐸㘶昳㝡㍥㙥收㔲㔹㕣敤㜲ㄹ愵搱ㄳ㌵昰收っ昴㌱㜰㔰愰㥦㡣愳㌱愵改搹㐸㈲㘷愰㑦㥢㘳㍦㔷〹㝢愲㜱㍤慡㘷㜲㕡㐶捦㐴㜰搰㈵昲㔴ㄷ㑤㘵㉣昴㔰㘲㔹㍣㔹㕤ㄹ攸㠹㤲ㄵ挷晢㡥㘲〶ㅢ㐱㍣㥡挹攳戱挳㜴戲ㄶ戵㤲㘶㉥ㄷ摥搳摤㠹つ㔱㐶摤㠸㘴㄰挹挶㈰攱㔹㙥㘶㤰摦ㄸ㙢㈵㜷㕦㤶昴ち㐹ㅤ㘲㉦㘴㑡扦扤〷攸扣㝥挹㄰㙡ㅥちㄲち敦つ〱㝣换晣昶㝢㤷摦㐴㔹㍥㉤㑢扥㔰㐶散ぢ扥昴摢戶攰㝢㝥摢ㅦ㕣改户㔷〳晤昶㜲愰摦ㄸ㈰㈵つㅦ〹㔵昰摢〱㑥㕡ㄹ㠵戴敤㌷昴昸昲ㄹ㉤㘷攱㠴㤷挷挹て愷挶㤴ㄹ挹愰敢㤸㑢㔸㌱㐳㡢㈸㍢㜸愲㠹慣ㄹ㡤㘸㜸㕣㜶ㄲㄷ慤㘴捣㐸㘱㜴㤴捣挷㡣㐸㉥㤲㠹挶捤戸搲攲㠹㐶昲㜸ㅥ㍦㑥㜲㔱晡㔳戳戲㈹㍣敥摥㡡挰㡤㜹扣扡㈶㙦㙡捡㡥㥥㈸づ㌱ㅣ收ㄸ搰㔸ㄹ㜸㕢㡢㥢㌸〱㥢㔱っ愱攲㜱戶㥦㝣㜸扥扢ㄳㄱ㤴㔱㌵㤲㈸㐹っ㈴扣挰捤っ昲㥢改㘶㝡昲慡愷㐳攴㤰㈹晤昶愸摦㙦愳愹㜹っ㐸㈸捣昰㉣㝣换晣㤶㜷昹攳㈸㍢㥢ㄲ戳㐰挴㈲昰愵摦㈶㠲敦昹敤㐰㜰愵摦敥ぢ昴摢摡㐰扦㉤㐶㈱改户挹㔰〵扦戵㌹㘹㘵て愴㙤扦㘵愳㕡摥搰捤㉣捥㡢ㄱ㥤㘸挳㈹㠹〴晣㤳搱㠰愰㤶㔳愶㜸愲㜸昰㜶㉥㘹ㅡ㔶㉣ㄹ捤愲㘷㤹㐱㑦㈲㠵㔳㈹㡥搸ㅣ㑥㤶㠹慣㌲搵ㄳ㡤㔹㌹㘴愰换㘹㘸㠶ㅥ挹愶㌲㔹㉢㡦戱㐶ち慦ㄲ㑡挶攲㔶㐴㤹㔶㄰捤㐷ㄳ㌱㉤ㄹ捦㜰挰㘰愴搰㌳戱昸晥ㄵぢ㈷摥㐸㉣㠱攳慤摤摤㠹改㈸愳捥㈰㤹㐹戲㈷㐸戸挳捤っ昲ㅢ攳挷攴敥㔳搴㉥㈹㜵戰戸攸㐲愶昴摢搵㝥扦敤㐷挹晤㐱㐲㘱〶㠲攱㕢收户ㅥ㤷扦㠰戲㝣㤲㤸㝣㠳㤰㔸〶扥昴㕢㤶敡改㐹晥㤶㠳㉢晤㜶㔱愰摦㉥〸昴摢ちㄴ㤲㠶㉦㠴㉡昸敤㄰㈷慤㉣㐲摡昶㕢㕣挳㈴㐲㌶ㅦ戱昰㘰㝤㍤㤱㌳㤳昰㤷㡥㐹〵换戲搰㘳㌷っ愵搵ㄳ捤ㄸ㌹昴㌵㤲㕡㉥ぢ㑦攷㈳㍣㠹攵㡣㘸㕣挳攰㉣㡥敢㕢㐲㌹搰ㄳ捤㘹㐹㕣搳戲㌸㡦㘲㜴㠱㘳㌲ㄵ捤㙡〹昸㉤㤹换攳㘵㑢㘶㑥㔹散㠹攲搸㡥㈵㔲㠶㤵捤㈵戳扡㥥捤愲户ㅡ㡢㘷㤳㜸戳㔲㈶㤲挰㤱ㅡ㍥搴摤㠹㌶㤴㔱摢㐹㍡㐸㍡㐱挲㠷戹㤹㐱㝥㘳愴㥡摣晤攲㐲㉡ㄵ㠹㤵挸㤴㝥㍢挱敦户ㄵ搴㝣〸㐸㈸㝣ㄴ〴昰㉤昳摢搱㉥晦〸捡㥡㤴㔸㐰てㅤぢ扥昴摢㔱㔴㑦づ㝦慢挰㤵㝥㍢挲敦户扤㘹ㄶ挷㙦㠷〵晡㡤攱㘵搲昰攳愰ち㝥㍢挱㐹㉢慢㤰㜶捥㤳昹愴㘶㘲㡡〷㍥挲挹㈹㠹㠳㈸㠹㉥〵扡攲㕡㍥㠱〱戱愵ㅣ敦㠹㘶㜳㜰ㄹ㝡㤱ㄸ㔹昱㤵㝢㠹ㄴ㠶摦㔶搶戴昸扥愲㥣㤶㑦㉡㈷㜸愲㜸晢㠳㤵㐵攷㈴㡥㍥㈴㕥ㅡ㘳㥡㕡㈲㤳㡤攷戲ㄸ捦㥢扡ㄵ戳㤴ㄳ㍤搱㉣敢㐹愰㌳㠲ㄳ戰慥㐵攰戵ㄸ㙡挰㉣㐰㍣㘷挴㜰㕤っ㥦攸敥挴㐹㈸愳㥥㑣㜲ち挹愹㈰攱㤳摣捣愰愹愰㤳摤㑣㈹㉦㑢㑡ㅤ㉣㈹㑥㐳愶昴摢㠱㝥扦㥤㐷捤㙢㐰㐲㘱〶户攱㕢收户㌳㕣晥㐵㤴攵㔳搶攴ぢ愵挴㔹攰㑢扦㕤㑡昵㘰换摦㌹攰㑡扦㉤昰晢㙤愹敢户〳〲晤挶㐰㌶改户㉢愰ち㝥㍢搷㐹㉢㔷㈲㙤晢㑤㡢㘷ㄲ㝣摤㔹㉡ㅦ㐳㜳㑦㘸㤹扣ㅥ挹挰㈳㌸㜱㘶攳㤹㘸㔴戹捡ㄳ捤挳ㄳ㘶㉥㘳愱㙢慦㘱戶㡦敥挸㤸㜹ㄳ扤㜶㌹㤶戶㤴慢㍤㔱づ晦㌰摣挳挴ち㍡ㅢ㜱㉢㥥戲㉣㌳㤲㡤愲愳㘸㜱㜸㤱㔰慥昱㐴慤㈴〶摤㜸㤹㤵㤶挰戰つ㘳户㑣㈴㥢㑦收㜹慣攲㍣ㅢ搱攲攱昳摣㥤戸ㄶ㘵搴敢㐸慥㈷戹〱㈴扣挶捤っ㍡摥捥㜷㌳㘵㐹捡ㄷ㡡㡢㡢㤰㈹晤㌶搵敦户扢㈸㜴㌷㐸㈸捣㌰㍡㝣换晣㜶㠹换扦㡦戲㥤㤴攰㐲㔷㜱ㄹ昸搲㙦て㠲敦昹敤㜲㜰愵摦挶昹晤收ㅤ㙦改㐰扦㕤㠱㐲搲㙦て㐱ㄵ晣㜶愵㤳㔶ㅥ㐶摡昶㕢〲㍤㌹戸㈲愷㥢攸ㄶ愰㡢㤲捣㈷戳㈶㉥㌹㜱っ捤㌲昹㠴愵㍣攲㠹㙡散慦㐷昳㘶〲㔷㉣㕣昹戴㑣づ摤捦㔸㉥㡦㤷ㄸ㐵㈲戹㥣慥㍣敡㠹㘲㥡㉡㠱〳ㄹ㔳㘰㌱ㅤ㥤㤱ㅣ㘶搱㡣ㅣ〶〵ㄶ捥㠹㌹捣捡㉡㡦㜹愲㜸扦ㄸ挶〹ㄶ〶摥㕡〲〷㍣慥㙡扡㠱㕥㔱ㄶ㉦㈴㑢收㘲㔶㉡捣㜰㍥戹ㄳ㡦愳㡣晡ㄷ㤲㈷㐸㥥〴〹㕦敤㘶〶ㅤ㙦㡣昳㤳㈵㘵㈱捡慢㔲〷㡢㡢敢㤱㈹晤搶攲昷摢ぢㄴ㝡ㄱ㈴ㄴ扥〱〲昸㤶昹敤㐶㤷晦㉡㘵昹〴㍡昹㡥㌱㜱㌳昸搲㙦㙦㔰㍤㍤挹摦慤攰㑡扦㌵昹晤收ㅤ㙦挳〳晤㜶ㅢち㐹挳摦㠶㉡昸敤㜶㈷慤扣㠳戴敤㌷摤㑣攵慤㔴㈴㥦挳慢〷㜵㜸〱㌳ㄴ㐹ㅣ㑡㤱㍣㝡〹㔹昴〲㤵㜷㍤搱㈴扡っ㜱扣〷㌴㡢㤷㘶㘲扣㠵㉥愵㠵㌹㑡㉢ㄹ㌱㌰㔴挶攵㐸㜹捦ㄳ㡤攷㔲㕡づ挷ぢㄴ㜰ㄶ㈶㤱攱〱愴㘷㜸搲挴搵㉤㤳㔱摥昷㐴㡤㌸㍣㤷挵捣㝡挲挲㡢戶ㄲ昱っ收㕡㈲㠹㜸ㅥ〳㜰捣挱㈵愲㘱〶づ捡㥤昸〰㘵搴て㐹㍥㈲昹ㄸ㈴㝣愷㥢戹ㄲ㈲愵昳㤳㡣㈸㤴㈵㈹㙡㤷㤴㍡㔸㕣慣㐵愶昴㕢搸敦户慦㈸昹㌵㐸㈸㝣㉦〴昰㉤昳摢㝤㉥晦㝢捡昲㜹㜸昲敤㙡攲〱昰愵摦㝥愲㝡搷㙦㝦〴㔷晡㑤〹昴㕢㕤愰摦晥㠴㐲搲昰㕦愰ち㝥晢戳㤳㔶㝥㐵摡昱ㅢ晡㈳㜸㍤㑢㈲㠵改㘴㍤㡥㌷㤱㘵戳㔱っ慣戵愴㠱㔳㘶㉡ㄶ㔵㝥昳㐴ㄳ㌹扣㑣㈷㡦㔹㄰捣㜵改㌸㔹㈶㌳㐹昸搱搲㜰愳〲昳㈲㠹㠴㠲戵愷㡥搶っ㙥㤲攴㤲攸㑥愲捦愹㐷戳㐹ㄳ昳㉣㌸㈲捤㜸搶挰㥣㑢搴挲昲㘵㔷㌴㠱㕥扦㠹㌹戱㐸㈶㘱敡戸㉥愲㘷㠴㤳㌰愶愳戵㘸ㄲ攷㘳㉤晣㤰扢ㄳ戵㈸愳昶㈱愹㈳愹〷〹㍦散㘶〶昹敤ㄱ㌷㔳捡换㤲㔲〷㑢㡡挷㤱㈹晤昶昵㑦扥昱㕢㈳㌵㠷㐱㐲㘱〶㈱攲㕢收户㈷㕣晥㈰捡ㅥ㑢㠹㘳攸愵愷挰㤷㝥摢㤴敡㕤扦㍤〳慥昴摢㈷愸愶㝣㕥昹㈳㜰换挷摤捦愲㤰昴摢㘰愸㠲摦晥敡愴㤵㉤㤱戶晤ㄶ㡢愰ㅦ㠲搹挶㍣㘶㌱㜴㉤㡦戱㔵㈲㤱㌰慣扣㡥㔹㤰㝣㌲㘵㈸㕢㜹愲戸晡挵昳挰ㄶ愳敦㌸㄰挵㈰〰㠷㔲ㄶ㌷慣搰㘱㠷㠳㔲捡搶㥥㘸ㄲ攷搳㐴〴戳㘷㜱㉤㡦昱㕢捥挴㙣㍦敥㘳攱慤㘰㕡㈶㤳搱㈳捡㄰㑦㌴㡢ㄹ㙣捣捣攴㡣㝣ㄶ㠳晡〸㐶㠵搱㝣㌶㙦㘲昴㠷戱〵㡡㠷ㄹっ㈹㜷㘲㈸捡愸挳㐸㠶㤳㙣〳ㄲ晥㥢㥢ㄹ攴户扦扢㤹ㄴ昵㤵愴㈲昱㈲㌲愵摦㕥昴晢㙤〷㑡戶㠰㠴挲っ㜷挴户捣㙦㉦扢晣㈸㘵昹慣㐰昹戲㍤昱㉡昸搲㙦㜱慡㜷晤昶㍡戸搲㙦㑦〵晡敤㠹㐰扦扤㠱㐲㜲㤷㔳㔰〵扦扤改愴㤵㥤㤰戶晤㠶㐹㝢㑤㐳愷㍢㡦ㄷ㔸敡ㄸ㜱㘳晣㤶㐱敦〴㉦戲挲ㄵ㉥ㅥ㑤㉡㍢㝢愲㜸㐵㔵ㅣ㌷㝢㉣昴㔸㜰ㅣ㘰戰ㅤ㠹㘰㑡っ㘳攳㔸づ慦㈸捥㐴㤵㕤㍣㔱㜹挷㐰挷愴㡡㙥㈵昵㑣㌲㤶㡣㘱捣㙤㈵攲㤶愹㘱㕡つ㝥ㅢ敤㠹挶㤳ㄶ㉥㤸㔱ㅣ戸㌱㡣〶昱㍥㈹摣㠶㡣㘲づ〶㉥捣㈷㜲昹㙣㤸㘱㤷㜲㈷挶愰㡣扡㉢㐹㥡㘴㉣㐸昸ㅦ㙥㘶㤰摦摥㜶㌳㈹慡ㄶㄷㄷ敦㈱㔳晡敤㙥扦摦愶㔰㜲㉡㐸㈸晣㍥〴昰㉤昳摢〷㉥㝦㈶㘵捦愲〴㥦㠳㈸㍥〲㕦晡㙤㌶昸㥥摦㍥〱㔷晡敤㐶扦摦扣㝥挹昵㠱㝥晢ㄴ㠵攴㉥敦つ㔵昰摢㍦㥤戴昲㝢愴㙤扦攵㜳㈹扣㍣ㄳ㝤〰摣㈱搳昳扡㘱㥡㜸扤㔵っ扤晡㐴っ㔳捣㥡愱散攳㠹㈶㤳㌱戰㜳㐹㑣つ㕢㤸搹㐸挲攵ㄸ㐵㐷戳㌱つ㤳㤶㈹㑣㠹敤敢㠹㘲捥〵㈳改㠸㤵挳〴㤸㡥㤹㄰摣搵㌳㌰搵㡦搹㑡扣愷㔵换㐴㤴晤ち愲ㄸ㈷攰搵愸㜸㑤㈳㑥愴捣㌴昲㕡㈴㠶愹㌴搴㠴㑢㕤㉣晣㤹扢ㄳ晢愳㡣㍡㡦攴〰㤲昹㈰攱捦摤捣愰㝥挹ㄷ㙥㈶㐵敤㤲㔲〷㡢㡢㉦㤱㈹晤戶挶敦户㔶㑡ㅥ〸ㄲち㝦〵〱㝣换晣昶戵换敦愰散昹㤴攰㔳ㄹ挵户攰㑢扦ㅤ㐴昵攴昰昷㍤戸搲㙦愷昹晤收昵㑢㑥〹昴摢て㈸㈴晤戶ㄴ慡攰户ㅦ㥤戴戲っ㘹攷㍣㠹㔹慥㉣㝡ㅢ㤹㐸㤲昳㕣搱㤴㤵㌲昵慣㤱挰㈰ㄸ㔳晦㔶㐲㌹戸㈰㡡昱ㅣ㕥㜳㠹㑥ㅥ㉥㠵戸㠹㠶㉥扢愹㐵㌱㔴挷㍤搳㍣㘶㍢㤴攵㥥㈸㡥戰㘴㉥㤳㤵慥攷慤㍡摣戰㠳捦㈲㌸㤹㘲㝣㡥ㄳ慣戲挲ㄳ㐵㥦㈶㥡戳㉣㥣ㅣ㌱愷㠹扢ちㄹぢ㤳捡昱〴扡慢㈶㈶愲㌳㠹昰㑦敥㑥ㅣ㠲㌲敡愱㈴㠷㤱ㅣづㄲ晥㡦㥢ㄹ㜴扣晤散㘶㑡昹㐲㜱㤶ㄴ扦㈲㔳晡敤㄰扦摦㡥愷收ㄳ㐰㐲攱摦㈰㠰㙦㤹摦㠸愸攴㥦㐲搹换㈸㜱㈹㍤㔴ぢ扥昴摢改㔴㑦づ㝦㜵攰㑡扦㉤〹昴㕢㐷愰摦敡㔱〸摦ㅡ昵㙣愸㠲摦ㄸ〶捡戴㜲づ搲戶摦㌰㈵ㄲ㡢收㌰戹㠵㈱㥣㡥摢〰㌸昳愱㥢㠰㤹摤戸㠱㝢愴㜹㔳㔹敤㠹愶㜰挷㈰慦攷昲㔶㌶ㄳ挱㔰㉦㤹挹愲换㤸挷㍢㉡㌱愵㠹ㄷ〵㥢捡戹㥥愸㠹户扢㘳㡡ㅡ户㘱ㄳ〹ㅤ慦㌷捤愰㤷㤳㡡㐴㜱㌷㐱㡢㘶㜲㤱戸㜲㥥㈷慡㈷昲㌸㤳敡攸挹㘰捣㠰㍢㜹㈹挳挴愸ㅥ㐳昱㥣㠹戱㠶㤱て㌳㙣㔵敥挴ㅡ㤴㔱捦㈷戹㠰攴㐲㤰㜰㠳㥢戹ㄲㅢ愵晤㐹挶戳㤶㤴㘴㈱㔹㕣昴㐷㡥昴摢晥㝥扦㕤挵晣慢㐱㐲攱〱㄰〸昲摢〶㉥晦㝡捡昲㈹㤳昲つ㥤㈲っ扥昴摢㑤攰㝢㝥摢㄰㕣改户㔹㠱㝥㥢ㄹ攸户㡤㔰〸㕦慣搶㠱㉡昸㙤㤰㤳㔶㙥㐷摡戹扥愱搳㥦㑡攴㌲㍡敥㜴昲摥ㄸ愶㡥㜱戲捡㘶ㄳ〸㐷挸挴㜱扣摤攱㠹攲ㅤ㤳戸愴愵㡣㐴㈶㤵㘱㤸つづづ㌹㐰㡦㔸㐶㔶挳㌰㕢戹搳ㄳ㡤㈶㜴ぢ〳昹㍣㍡愰ㄱㅤ搳㕢㠸㠵㠸㙡ㄴ㡢愳攳㠹昱㠵㜲㤷㈷㡡ㄱ㘳㈲て搹慣㠹㙢㈰㙥晣攰摤㡡㐹捣㜲改搱ㅣ㉣挸攷愳攱㡤摤㥤戸ㅢ㘵搴㝢㐸搶㤲摣ぢㄲ摥挴捤っ昲摢愶㙥㘶愱㈴ぢ挹攲㘲ぢ㘴㑡扦㡤昱晢敤ㄱ收㍦ちㄲちて㠶㐰㤰摦戶㜴昹㑦㔰㤶捦扣㤴㙦㈶ㄵ㕢㠳㉦晤昶㌴昸㥥摦㠶㠲㉢晤愶晢晤收㕤摦愲㠱㝥㘳戸㉢扥㔸愰〲㔵昰摢㜰㈷慤晣つ㘹摢㙦㥣㤳㑣攰㤵㡤㌸㑦㘱晣㤶㐳捣ㄱ收昰昳扣扣㈱㐰㈴㙡㘴㤵扦㝢愲㤸㐳㡣挶㑣摣昱挶㈱愹ㅢ㥣㤶挲㈵ぢ敦㍥挶㥣㈳敥昰攴㑣攵㜹㑦ㄴ攷㐴㡣㉡昲㈶㘲ㄸ㌴㍤㠳挰㠶㔸ㅥ㤳㈶攸㘰㈲捡〴㌳㕡ㄹ攵〵㑦ㄴ㝤㡦㑣ㅣ挷㥣㠵〶愱㙢㌸㡡搱晦挷㥣㌴㙥戳敡戸〳㘴挴挲っ挵㤵㍢昱㈲捡愸㉦㤱扣㑣昲ち㐸戸挹捤っ扡扥㡤㜰㌳〳㑡㡡敤㤰㈹晤㌶搴敦户㜷愹昹㍤㤰㔰㤸攱戶㐱㝥㘳〴慥攴㝦㐴搹扢〸敦㥤㈰㘲ㄴ昸搲㙦㥦㠲敦昹慤〵㕣改户㑤晣㝥昳慥㙦㠳〲晤戶㈳ち攱㡢戵ㄹ㔰〵扦㐵㥣戴昲㉦愴㙤扦㐵愳ㄶ㈶㜱㤳戹慣㠱㠳〸づ挹愰〳㤱㠸㘱㔰㠷慥㐲〴ㄳ㈱捡扦㍤㔱摣慦挹㈷捣㌸㉥㕢ㄸつ㈰っ〵㐳㌶㡣攸㜰挹挳つ〱㘲慥㝣改㠹挶㌲㌱捣㌸挲㕢㝡搶搲㜳ㄹ㕣愶㌰ぢ㤳㐹㐴㌱挵㥣挵攸㍤愳㝣攵㠹㈶㌰㍡㠸㘵ㄳ愶㤶挷㜴っ敥昵㐰㑡㡦ㄸㄸ㉣搰愴㈸收㤵ㄹ昶㉢㜷攲㙢㤴㔱扦㈱昹㤶攴㍢㤰㜰搴捤㕣㠹㡤搲昳㘴捣捤㤴昲戲㌸ぢ㐹ㅤ挲㐰愶昴㕢慤摦㙦扦㌱扦〶捦㥥ち㠵ㄳ㄰〸昲㕢搲攵搷㐱㑣扥戵㔶扥扦㔶散〴扥昴㕢㕦昰㍤扦敤〲慥昴摢㡦㍦〶㡤摦扥〷户㝣晣㌶ㅡ㠵昰挵㐳㠵愰ち㝥ㅢ攳愴㤵晥㐸㍢㝥㡢攱㔸㡢挴㘳㘶〲㜱ち昱㍣㙥㜵愶搰㑤挱攰ㄷ㔷㉤捣㠷㘸捡〰㑦搴愴㉦㜱㍦〰㔳㡦〸㐱㑣愶㤲ㄸ㐰㕢攸摥攳戸㘰㌸㔶㕥搹愰㈰㡡昹㘱㡣摡㜵㐶㤷㘰敥ㄹ晦愳〸㑡挱㉤搱㌸攲〶改户㐶㑦ㄴ昱㕤攸挳㐶ㄱ昴㠰〳ㅣ㐳㄰㌳㠶昳㜰㍣㙡㈵㌰戰㐷〸㔸㈲扣慢扢ㄳ㘱㤴㔱〷㤲㙣㐸戲ㄱ㐸㌸敤㘶〶昹㡤㤱挷昸晡攴敤攲㔴㈴㈶㈰㐷晡敤〳㐰攷摤㌷摤㡡㥡户〶〹㠵㈷㐲㈰挸㙦㡣㉡㤶晣攱㤴㝤㠴晡ㅦ〶ㄱ㤳挰㤷㝥ㅢ㐱昵攴昰挷㐰㘱改户搷晤㝥昳捥㤳慦〶晡㡤攱挲昸㈲㕡っ慡攰户愹㑥㕡搹ㅥ㘹摢㙦㔹㉤㤹戵㈲〸㡦换攴㉣〴㜱㘲捥㈲㠷㍢㙢〶扡㈴ㄹ㥣晤攰户㤱㥥㈸㍡昶攸愴㘳昶㡡〳㘵㜴㌰㔲愶ㄹ攵㤹㌳㥡㑡攰扣ㄸ挹㉢愳㍣㔱㠴愷㜰㘲㍦㤱挵㌹㔴㡦攳㔰挳敤扡慣㤵挰㜸㍡㘶攱捡㤹㔷㜶昰㐴㔳ㄸ㥤愳㌱攰㠶㐴㈲㡢ㄳ㉦㙥散愱戳㡡㘱扦㠱搱〳扢㐶攱㘹敥㑥戴愰㡣扡㈳㐹㠴㐴〳〹㑦㜷㌳㠳捥㤳㌳摣㑣㔹㠸昲㜶㐹㉡ㄲ戳㤰㈹晤昶戸摦㙦㍢㔳㘸ㄷ㤰㔰㜸㌶〴㠲晣㌶挷攵愷㈹晢ㄴ攱攵戳㔷挳㜳摤摡挶㠳㍦愰㑦晤㍥㐸敦㕣ㄲ㐳ㅡ晣晣挴㤱愵㉦戱㥤㠸㤷搲㜲㠵㔱㑤ㅦ㍣㍡捥㝥攰㕡㕤敤㑥敢愷㡢㔱慡㝣摡㈲㝦昵て㘰㕦晦ㅦ昴戰㈵ㄶ㈲㥥愹㜱〸㝥敡㐴散㜰晤〱搸摤㐸㤰㠹㜶攴敡㙣㍣㌳捦㙡ㄹ㍦㉥搱㌲㜱㜹搶㙡ㅢ㙦戵戵㈱㙣ㄵ㘷户㥡㡤摢㈷㜷㘳搳敡敡㥥搳㌹ㄶ㙦昸㕣㈸㕦㈸㌹搰㡤㙣ㅤ改扥㕢㜵㐴㠱㌳㌶搳㡤愷㜵昶㔸㙥戱ㄹ㕤㕥㌹扣慢ㄴ搱搳挸ㄸ挹㌷戱㙥㕣㐸昹ㅥ㔸㌷戸挰㥤摣搱㡤搷㐷㕡㌹㔷㘳㌷㥥换㔶㔷摢㐷〴㍥㐳㜲㐲㘷㍢㕥㌴搹挲㈷搴㔱ㅢ摥ㅢ㍣㌹㐷〰〶〷㍣慥㙦㕣㙢㡦㝣搸攵㤶挸ㄷ敡扥〰㐷搹ㅤ㌰㈹愳㥢愶㌷㘹戱晡戵㜰挴㍡搷㔱っ㍢㙢㘴扢挴㡢搴愰㔰㌰捥㤹搸ぢ㜵㍦㔶㌲〵扣㤱㐵㑦挹㐳㠵㝣散㠳晣㌶㡤㐵攵搸㘲戲㘹ㅣ戶㥢敢敦㠴㈵㠱捦挳㜵昶ㄶ㙦摢㜴攱㥡搸戱㤴て扥昱㌵〱摡挲㑦㐸㥤㐶㕢ㄶ㜸戶散㑦㕢㘶㠰㌷挲摥攱ㅤ挶㡥㥢扤㥤摣昵敤㘷㔹ぢ扢㍡昹づ敥戱㕤㤶㌹㝢〹㐸慥㔹摣ち㉢㠸〹ㅢ㍤摥ㄵ㐰㘵っ晤戶㜷㙣ㅥ㤵捤㉥㈸ㅢ搹㡢戲ㅢㅤ㘵㈸〶㘵㜳愹㡣愷〷敡㈷㑢㌰㠲㥣〹愲㈸㜲㑥㠲㌵㈳昰扢愶㠶㠰㘰扢愶㤱攱搸㙣愰晣昹㍥㕦敥敡㈴搲昶晦〶攷㝦搸昹㍦㈸摤搸收㤶㥣㈷㠶㥤㌵戶晥㥤㈳㉦晤敡晡㥤㐷㕣㝣换㙦捥晦㈳捦㍢愳昱㄰攳㡤㙤搳㥤ㅢㅥ昳攷愷㡥摡㍥扤晢㌹摦㉢昳户摢㈱㉤ㄸ愸㍤〲㝡搵㜷㐹摥㈳㜹ㅦ㐴㕣〳愳㕥挷攳っ换摥㘸㝡戵㤳㔱晡㐶搳㜰㌷㌴攱㕢愳敥㠷晤ㅦ搰㐷ㅣ㡣〴㑦㐹攲㑡㤴攰㜹㠰扥㔳攷ㄱ㥣挳挰戶㤱㕥㡥㉤㘵㍥㜸㘸愷㔳㥡㡣㠸戸っ㠲㉥㔴㈱搵愴昴攱㥥昴ち㑡㘷挱ㅢ㙣㑢㙦扦㥤戶〳づ㍡慢ㅢ㑤扦攰摡㡢ㅣㄵ戶㙢㉤慡㌸挲㔳㜱〸㔵㉣㉣㔲㌱戲㕣挵ㅡ㐷〵㠴攱搰㔶慡㘰㉣戵㙤昳愱㔴戱ㄸ扣㤲㘶㕦昴㍣〴散㑢愱搹攳ㅤ慡攲ㅣ愸㜴㍤ㅤ㔲摢愹㜲㈵ㄴ㜹㙤㠴㈱摤敥㡥㡢愳㥤㠴㙣㈳っ昱㜶㑢㌶㌲㙥㝢晤摡〸㠳扤㘵挹㑡㙤㘴挸攵㝦摦敡搱㤶〹改晤挶㡤昹攴戵戶摤搲㙢摥扢晥昶㝦㕦㍦㈹㉤㑥㐳挹愰㌶㜲㍡㜶㈹戰㡤㥣收㘴㤴扥换㌵捣㠸㜱㝣㙢搴㙥散㍦摡挸㙡㈴㘴ㅢ㌹〵㈵扣㌶戲㤴攰㕣㠰㉣ㅢ敦㜳戱愵ㅣっ㥥㙣㈳昱愴㌸〱挲㉥㔴㈱㜵〵愵㉦昴愴捦愳昴愱攰挹㌶ㄲ㑦〶户㤱㘳ㅤㄵ㜶ㅢ㌹㥣㉡㉥昲㔴慣愱㡡㈳㡢㔴〴戴㤱㤵㡥ち〸愳㡤ㅣ㐵ㄵ㡣摢戶㙤㍥㥦㉡㡥〱慦㙡ㅢ昱㍤㡥戱㈹㥥㙣ㄶ㠷㐱愵敢改㤰㝡ㅣ㡡㌷㌲摥㝢晤晣㝤慤㕢戲㤲扦㑦晤晢㑥搷㕦昰㙦㌳㥤㝢㘶摥㤴㈷扥挸愶㜷晥换捡捦扦晢捣㑡㡢ㅢ㔱㌲挸摦〷挳扣㐰㝦㉦㜳㌲㑡摦㐸ㅢ㘶愴㌹扥戸㕢㠰㝤㠱扦敦㐰㐲晡扢〷㈵㍣㝦㥦㑡散搶㈲换挶敥㑥㙣㈹愷㠳㈷晤慤㐵挵ㄲ〸ㄷ晣㝤㈶愵敦昵愴敦愲昴搹攰㔵㐵摡昷愸挶㈶㍣㠹㐸戴㐱㘵〱改搵㔴㜹㥦愷昲㙥慡㍣て㍣搹㠴戴㘸㜰ㄳ㕡攴㔸㘵㌷愱昳愹攲㝥㑦挵㍤㔴㜱㘱㤱㡡㠰㈶㤴㜳㔴㐰ㄸ㑤攸㘲㠸㌷㍥挶㠲㐸昲攷晢慣挳㌵㠰挱攵㔵㡦敦昱㥢㑣㕢戸㙤慣㌹㝤捣㐹愷㝤昰昵㙦㈳搳㡦晥晡㥣昹挷㘷㕡搲㠲昱收㐱晥㥥て昳〲晤㝤㠰㤳㌱愶攴扤扡㘱㐶愸攳㡢㘷晢㘰㕦攰㙦㠶㤹㑢㝦敦㡦ㄲ㥥扦慦㈲㔶㉦㈳换昶昷昳搸㔲慥㜱戱搲㘳㠰㍢〰慢摦ㄷ㘱㜵ㅤ㔵扣攲愹㜸㠱㉡㙥〰慦㙡㈳昰㍤㘱戲㐹㡦㌵㡢㌹㔰㔹㘸〴㌷㔱攵慢㥥捡ㄷ愹昲ㄶ昰㘴㉢搴㘳㘲愶㘳㠰摤ㄵ扡㡤搲慦㜹搲㉦㔱晡づ昰㘴㤳㤱晢㄰㜰㘵㥡敡愸戰㥢捣㕤㄰㙦㘴㝣昹晡昹晢〳户㘴愵攳晢ㅦㅦづ晦攳㐶昷挷搳慦て㍥捣㡣㡥㐸愶㕦搹昳愵扡㍤㑦摦㈹㉤㍥㐱挹㈰㝦敦づ昳〲晤扤㥢㤳㔱晡㜶攰㌰㈳摢昱挵㥡〹散ぢ晣捤昰㜴改敦〹㈸攱昹晢㐱㘲昵㉤戲㙣㝦㝦㠹㉤攵㑦ㅥ㔶昱攰挳㉢㕤㠴搵㐳㔴昱㥤愷㠲戱散捡㈳㐵㉡〲㥡捣㉥㡥ち〸攳昰㝡㡣㉡扥昷㔴㝣㑤ㄵ㝦〱捦昶㙦㕣㈴ㅤ㘹摢扦㑦㔲晡〷㑦晡ㅢ㑡㍦つ㕥昵〶㔶㔸慦摡㠴愷㙥ちㅤ㉡ぢつ散㔹ㄴ㙦ㄴ昵㔰〴㝢晥攷挷㌷㠳搹慢ㅥ摦㝢㍤㜰收㡡て㘶㙣㤲㥥扦㘶敡挶愷㍣戵㔹扡戵愷敦㙤戱㠹㠳搳㐲㐱挹㈰㝦敦〸昳〲晤摤攲㘴㤴扥攳㌸慣㐲ㄳ㤰愸㔱㕦挰扥挰摦〳㤰㤶晥ㅥ㠵ㄲ㥥扦㕦㈲㜶っ昹戶晤扤〱戶㤴㔷挰戳㡦つ㥥㑥〳㥣戵ㅤ㌴昰㈴㑦昵㈱昵㌵慡㘰愸戹慤㠲㌱昰捡ㅢ攰㔵㠷扦昰戴戹㈶㍣愶㔳㌴㐱㕤〱晥户愸㤲㌱攸戶捡㌰㔵扥つ㥥敤晦愸ㄸ敡ㄸ㘰晢晦㕤㑡㌳挲摤㤶ㅥ㐸改昷挱㉢散㐳挰昱扤愵愳挲㍥扥㍦㠴㜸㈳攳搹搷捦摦㐳摤㤲㤵㡥敦㕢づ㍢昷攳㠷收㡥㑤捦晣敦㘶摤慦㡣ㅢ㥦晥晡搰ぢ㝦晤㝣挷㠹㘹搱㠴㤲㈳攸愵㤲㍥晤愶㌰㉦搰摦㥢㌸ㄹ愵㙦㙡づ㙦ぢ㑤搲摦㥦㘱㕦攰敦㤱㐸㑢㝦て㐲〹捦摦㕦㄰㉢〶㠸摢㔸㡤挲㤶昲㙦て慢㔴昰昱ㅤ㉥挲敡㉢慡搰㍣ㄵ㍢㔰挵㌷攰㔵昷㜷攱㌹愲㑤㜸㤰愸攸て㤵〵㝦㝦㐷㤵っ㘰户慤㙡愱捡ㅦ㡡慣ち㘸㠵つ㡥㔵㜶㉢晣㠹㉡ㄸ㉥㙦慢㘰散扤昲㌳㜸㜶㤳㐹㠹㍡㐷摡㙥㌲扦㈰愷㤱㜱昰敢攷㙦〶捦㔷㍤扥户晤㙦攸㤱收敢㤷愴㕦㝥昸摦昹㤶㘳扢搲挷㥤昸㘲㈸㜶㐰㑦㕡㌰㥥㝥㐴㠰扦㝦晢愱㠲扦㝦㜵㌲㑡摦㌷ㅤ㥥〸㑤搲摦㝤ㅡ愴扦㈷㈳㉤晤晤㕦㤴昰晣㕤㡦㑣挱挰㜲ㅢ㤶㍤戰愵昴〵㑦ㅥㅢ〶慦摦〱挷挶㡦搰挰攳摢㍥㌶㔴慡㘰㘸扢慤㘲ち㔵昴〳㑦㈲㙢挴挴户㡥戴㡤散〰㑡㌳㠸摤㤶㥥㑡改㐶昰慡戶づ摦㜳㔱㥢っ㕣敤扦㠴捡㐲敢ㄸ㐸㤵っ㤳户㔵㑥愳捡㡤挰㉢散㐳㐰敢昸摣戱捡㙥ㅤㅢ㐳扣㤱昱昳敢攷㙦〶摤㔷昵昷㈱㠷㕣㌵㙡晣㝦ㄶ愵摦晡改㠸〳ㅦ昸昳攲昴搸ㄵ扦扦㌶㝥㝣㐷㕡㉣㐰挹ㄱ〱晥晥ㄸ收〵ㅥ摦ㅦ㌹ㄹ愵㙦捤づ㌳㜲㕦晡㝢㌰昶〵挷昷㐲愴愵扦㍦㐰〹捦摦㕢ㄱ慢㌶㘴搹㔸㉤挲㤶㌲〴扣敡昰ㄷ㥥㙣搵㠴㈷愹㡡㜷愰戱〰晦㌰慡㙣昷㔴戶㔲攵㌶攰搹昰㈷㠲㉦ㄱ㙦㐲㐵攱ㄲ㌱㠲㉡ㄸ㘰㙦㕢㜵㈰㔵㙣ぢ㥥摤㠴ㄲ攲㔵㐷摡㙥㐲捤㤴㘶㈴扥㉤扤㤸搲㈳㡢㉡っ㘸戳㉦㍡㉡散㌶扢〳挴ㅢㄹ㜷扦㝥晥㘶戰㝥㔵㝦㕦晦㤰摥㝦挸㔷挹昴㙢㐷㜵敦㜶捥摤㍢愷搵㜱户慦㔴てㅢ㤳ㄶ㡣摦ㅦㄱ攰敦攷㘰㕥愰扦晦敡㘴㤴扥晢㍢㝣ㄴ㌴㐹㝦挷戰㉦昰昷㜱㐸㑢㝦㍦㠳ㄲ㥥扦攳挴㡡㠱散㌶㔶慢戰愵㈴挰戳愷搶愲摥搴㕡㌴㜸㙡敤㠹㈲搴㔲㔴㜶戲愷散㜸㉡摢ㄹ㍣戸〹ㄳ㤳㔱昱愸㈳㙤扢㘹㌴愵ㄹ㑤㙦㔷㝤〲愵㜷㉤㔴敤㑤挴㔵愸晡捦㡥㌲晢〰ㅤ㑢㘵愷㝡捡㑥愴戲昱攰㤵戴摢㤲改㑡㕦㈷㠲㈳挵〷愰戲搰㙥㈷愲㜸㈳㘳昸搷慦つ㌰昰扦㙡ㅢ㌸㙣摢晣㠳㥢㠵㥡搳㡦攴慥㕦㌰攷昹㤱改搰攵晦敡㜳挶〵ㄸ愳㜱㉤挰㠸㠰㌶㜰て捣ぢ㙣〳㜷㍢ㄹ愵㙦㌵て㜳昵㠰㙣〳㔳戰㉦㘸〳㕣〲㈰摢挰㥤㈸攱戵㠱㘹挴敥㕡㘴搹㡥戸ㄲ㕢捡っ昰攴〱ㅡ搷㠲て搰㕢愱愱㜰㠰敥㐹ㄵ搷㜹㉡慥愲㡡搹㐵㉡〲づ戹ㅢㅤㄵ昶㈱㌷㤷㉡ㄸ搴㙦㕢㜱㌵㔵散つ㕥㠹〷㡢㘷摥㝣㡦挹㙤㡡㙢捤攲㕡愸㉣㜸㜰ㅦ慡扣挱㔳㜹つ㔵敥〷㥥㍣㙤挴㌵㜱愵㘳㠰摤ㅥ攷㈱愷㤱戱晦敢攷㙦㉥ㄸ愸敡敦愳㔶ㅤ昵搰捦昹戶昴〷户㠹㔷晥㜱㕡㘷晡捡㝦愵扦㕦戰摦㐱㘹挱㌵〴㈳〲晣㝤㈹捣ぢ昴昷㈵㑥㐶改扢搹挳㕣㜵㈰晤㥤挵扥挰摦て㈱㉤晤㝤ㄱ㑡㜸晥戶〸换攳挸戲㤱收㝡〲㘵㈱㜸昶㌱慦㝢挷扣ㅥ㝣捣慦㜱㔰戳摤搶㑡㘵㝦昱㤴㜱挵㠱戲戸愰捣㍢㡡㉢㈸㍢挷㔱㘶ㅦ挵敤㔴挶〸㝦摢戲㐷愹慣ㄳ扣㤲㌶㔰㜲ㄴㄷㅥ敥摢㠴㜷扥㡢㌳愰戲搰〶づ愲捡㈷㍤㤵㡦㔱㘵㌷㜸昶㌹㐹ㄷ愷㌸〶搸㙤㘰㈹㜲ㅡ戹㡥㘰晤摡〰ㄷㅦ㔴㙤〳搷摣捣㡥晣捦扢㑥㤲ㅤ昹㕦㜷晤昶挷〷愷ㅤ昹㝤㑤㕡㜰㍤挲㠸㠰㌶㜰㍣捣ぢ㙣〳慢㥣㡣搲户捥㠷戹㠲㐱戶㠱㐳戱㉦㘸〳㕣㠶㈰摢挰戱㈸攱戵㠱挳〹ぢ〳昳㙤愴戹㌶㐱㌹ㄲ㍣晢㤸㡦〴昷敢㔶㍡㔸搹㥥㍦㡡㉡㍥昴㔴扣㑢ㄵ挷㠰㘷ㅦ㕤ㄱ㜱㤸㈳㙤㈳㝢ㅣ愵㍦昲愴戹㙣㐱㌹ㅥ扣ㄲ搷㤶ㅣ摥扥㠹㜵扣愴㕥㉣㠷捡㠲㙢㑦愴捡㡦㍤㤵㕣摥愰㥣っ㕥㘱ㅦ〲晡㜵㍤㡥㔵㜶㠳㍢ㄵ攲㡤㕣㝦戰㝥晥收愲㠵慡晥晥㜵昰愲敦㥥㑥ㅤ㤱㍥戵昱㠹㉢ㅦ㝦㙡㘵㝡换㠱㙦㑥扦㘶昹搱㘹挱㜵っ㈳〲晣摤〹昳〲晤摤攱㘴㝣㝡挵昲搱戳戶㍡㘴昲㥡晢㙥㍥昳㡣挹㡢㥦づ㜳攵㠳昴昷搹搸ㄷ昸㥢换ㄷ愴扦摢㔰挲昳昷㙡㘲挵㠰㝥摢摦㕣搳愰㥣攷㘲㘵ㄸ挱晥㕥攴㘰㘵晢晢㝣慡攰挲〰㕢〵搷㍡㈸ㄷ㠲㈷晤㙤ㄸ㈲攷㐸摢晥扥㤸搲㕣㑢㘰㑢ㄳ㈶攵搲愲ち〳㥣戳挰㔱㘱㍢攷て㔴挱昵〷戶ち㐱ㄵ㔷㠰㔷戵挹昸ㅥ愷摣㘴ㄸ捤㘲㝦愸㉣㌴㤹慢㔰扣㤱敢ㄶ昰㤵㍦晣㜳㍦敢㌰敦捡挵づ戲㘴愵㜱晡ㅥ扢晤昵攱㑢㡣㠹改㡥㉢挴〳昵㘷敤㥥㍥扢㈶㝥㔷摢ㄷ㤳搳㘲㄰㡡㡤㐰㑤愵攳昴扤㘱㕥愰扦昷㜲㌲㉥换㐴敥㝦敡搸㠷搲昷㍤扤敤摡㕢て戹攱攸昰愶搰㈴晤㝤〳昶〵晥ㅥ㡣戴昴昷ㅣ㤴昰晣㝤ㄳ戱ㅢ㡡㉣ㅢ扢㉤戱愵摣搲ㅢ㜶扥㠷㈷㌷㘹㤸搳㥡㔹㠴摤㙤㔴㌹捣㔳戹ㄵ㔵摥〱㥥昴扦ㄶㄷ㔳㈱捤ㅥ㠱敤晦扢㈸捤㌵っ戶〱㕢㔳晡ㅥ昰攴挱愹㔵㤸〸㥣攴愸戰ㅢ摣扤㔴挱㘵つ戶㡡㈱㔴㜱㝦㤱㡡㠰㈶㌴挱㔱㘱㌷愱〷㈱摥挸昵づ昸慥㠷扦戹㐸㐲㤶慣攴敦㔷㌸摦㝡敦㡣昴慤ㄷ晦晢㥡挷㉦摤㌳扤㜴㠷㘱㐳扥捤捣㑥㡢㈸㡡〵昹㝢㔷㤸ㄷ攸敦㌱㑥挶慡㝥㜷㡣敢㜷㔲㘶攲摡戳㤷㑣扡昵㡢昷㥥ち挷愱㐹晡晢ㄱ散ぢ晣㥤㐲㕡晡㝢ㄷ㤴昰晣晤ㄸ戱攲㉡〲ㅢ慢㥤戰愵晣〵㍣晢攰挴㡣愷〳㡢敤㥣㈷㈹扤慢㈷扤㌳愵㥦〶㑦㍡挷愸攰ㅣ摤㔱㘱㍢攷㔹慡㐸㝢㉡㜶愱㡡攷挰慢㝥㜰晡㈶㑤つ㌴戰〸㔴ㄶづ捥扦㔳㈵㤷㐳搸晢㌰㥡㉡㕦㈸戲㉡挰摦愳ㅣ慢㙣㝦扦〴昱㐶慥㤳挰㜷㍤晣捤挵ㄵ戲㘴㈵㝦㙦昵攴㠷扢㕥㜹㔴㍥晤昱捦搷㝤昵扣㘸㑤摦摥㠲㈳晤攸挵㘹挱昵ㄶ㐱晥摥ㄶ收〵晡晢㜷㑥㐶搳㙥〳㌷㕦㜰搰㥤㝢摣昴昵㜳搷扥晥㘹晢㠸昰㙣㘸㤲晥㝥〳晢〲㝦敦㡤戴昴㜷ㄳ㑡㜸晥㝥㡢㔸敤㡦㉣ㅢ㉢慥扤㔰摥〶㙦ㅢづ戵ㄲ㙥ㄷ㉥ㄱ摣㠳ㅢ敡㘰㘶㝢昲㕤慡㥡攷愹摡㠷慡摥〷慦㕥慡ㄲ㕢㍡挲㜶换昹㤰挲㕣敢㘰搷扢㉦㠵㍦〶慦戹㕡㔸㠸㙦㝡〰戳〳㥢㐱㘱挱改㥦㔲㈱搷㔲搸ち昷愳挲捦挰戳㜷挴敤㍥㔶搸㤱㐱㡥㙤戶昳扦㐰戱㐶㉥戶挰㜷㍤㥣捦ㄵㅡ戲㘴㈵攷㉦㕣㉢㉥ㅤ戲㉡㤹扥㘱捣摥晢摤戶敢捥改㝦㍦㝡攳愶攳㝦ㅡ㥤ㄶ㕣戴ㄱ攴晣㐶㤸ㄷ攸晣つ㥣㡣晤摢㔶扤㌳昰㤶攳挷㥦晤昹㤲㥤昶㍡晡昳て挳㕣收㈱㥤晦つ昶〵捥㕦㡡戴㜴㝥㝦㤴昰㥣晦ㅤ㌱攳ㄲ〶ㅢ戳㘵搸㔲㝥〰捦敥㜹愵㐴㠳〳㡢敤戲㥦㈸㝤愸㈷㝤㌰愵㝦〶捦敥㈶㔵㤸戲慤㜳㔴搸㑤攴ㄷ慡攰挲〹扢㐲慥敤㔰㝥㉢㔲ㄱ㜰㘴搶㌸㉡㙣攷〸扣昲㔳㜰戱㠵慤㘲〵㔵昴〱慦敡昹挲昷㤴敦愶㌸㘶㝤晦晢扤扦改搴愳㜸㈳ㄷ㘹攰扢ㅥ晥收捡づ㔹戲㤲扦捦搹慣㙥慦つ㝥㌸㈰㍤㙢敤搶挷㝤ㄶ㌳搳晢攵㜶㝥㝢挶攷㤹戴攰㘲㡦㈰㝦晦〰昳〲晤晤扤㤳㌱敦晥搳慦ㅢ昰挱慣〹搷ㅥ㜰摤㔷昹挷㙡㕦づ㜳㜹㠸昴㜷㍦散ぢ晣㝤㌶搲搲摦摦愲㠴攷敦〱挴㡥㉢㈷㙣散捥挱㤶搲〸㥥昴愰捥捥㝡〰晣㕦㐲㐳㘱㠰㍥㤰㉡捥昷㔴慣愶㡡㡤挰㤳㑤㐶㡦㠸捦ㅤ㘹扢挹㙣㑣㘹㉥搰戰㉢㍣㤷搲㥢㠲㔷搵㔹扥㠷㠸㌷改攸慣㝦〲㤵㠵攳㝣㜳慡扣搰㔳㜹ㅥ㔵づ〶慦戰て〱㌳〴ㅦ㌸㔶搹慤㜰㉢㠸㌷㜲㜱〷扥敢攱㙦慥〸㤱㈵㉢昹㝢敦㥢愶晥㜸搵㘹㤳搲㘶㜴㙥㘴晢挹㔳搲㡢敦㤹户攸收㍥搳搳㠲㡢㐴㠲晣晤㌶捣ぢ昴昷㍦㥣㡣㑤㡦㌸敤㠵昴㐹户㑦㍣昹扡㉦㠶捦㕤㜸攸扣㌰㤷㤵㐸㝦㙦㠳㝤㠱扦戹㌶㐴晡晢㑤㤴昰晣㍤㠲㔸㜱摤㠴つ晦敤搸㔲戶㜵戱㡡昳昲ㅣ攰敦㔷ㅤ慣散挳慤㤹㉡敥昱㔴摣㐱ㄵ㈳挱戳㑦ㄱ㜱昱愲㈳㙤晢㝢〷㑡㜳㘱㠷㕤攱㥤㤴摥ㄱ扣慡晥昶㍤收扣㈹㡥㡢昹摦愰戲攰㙦㡤㉡敦昵㔴摥㐵㤵㌱昰散戳㑥㠵㉥挶㌳㡥㔵戶扦攳㄰㙦攴愲㄰㝣搷挳摦㕣㐹㈲㑢㔶昲㜷昷慦扦ㅢ㌴㝣捤捥改㤵愷摣扢㔸扤㙥㑣㝡昷〱㔷㥢㍦扥㤹㑥ぢ㉥㉥〹昲昷㕦㘰㕥愰扦ㅦ㜷㌲㥥扣㙡昰㌶㙦㉦摦㈸扤㙡捤ㅢ㝢散昳攰捦摦㠴戹ㅣ㐵晡㝢㘷散ぢ晣捤㌵㈵搲摦㡦愲㠴攷敦搱挴敡㐵㘴搹昰㜳愱㠹戲㉢㜸昲ㅡ㘸戸搷㐰㈳昸㘲晥㘷〷㌳摢敦㘳愹敡㈵㑦ㄵㄷ愲㈸攳挱㤳ㄷ㜳㐳㍣攰〸摢㙥㥦㐸㘱慥ぢ戱敢㝤㥥挲扢㝢昵扡㥤㠸ち昵慥㜵㔴搹扥㥡㑣㔵慦㜸慡㕥愰慡㈹攰㔵敤ㄷㄴㅥ敤摥㠴㤱摡㥤㔰㔸㘸㍦搳㔰戸㤱㉢㑢昰㕤て攷㜳㌹㡡㉣㔹挹昹户晤改昳㑢㜶㔹㌲㍥晤敢㡢换㍦晤摤昹ㄳ搳㔳晥㔹愷て㝣㜸昷戴攰ち㤵㈰攷摦〲昳〲㥤㝦戳㤳㌱㈱㝡攱戵戳㌳改戱慢搵挹慤㔸昳㜶㐰㤸㙢㕡愴昳㘷㘳㕦攰㝣㉥㑣㤱捥扦ㄱ㈵㍣攷捦㈵㜲㕣慦㘱㍢㠱慢㔵㤴扤挱戳捦捣扡戸ㄶ挲㠵㘱搵㍥㤴晥挶㤳收㠲ㄵ㘵㍦昰慡ㅥ愹扥挷扥㌷改㤸㈱扢ㄲ㉡ぢ㐸捦愳捡㙦㍤㤵㕣搸愲捣〷捦㍥㌳敢挱㘷㥢换ㅣ慢散㔶㘷㔲挵㜷㥥ち㉥㜸㔱戲㐵㉡〲㑥敥ㄷ㌹㉡散〶㘴㐱扣㤱㉢㔲昰㕤て㝦㜳ㄹ㡢㉣㔹挹摦㉦㉤搸㘲搵改改㥤搲㥦晦㌹戵捤ㅥ㈳㐷愷㡦㍥㘳搴㠲摡㝥㌸搸戹戲㈵挸摦攷挱扣㐰㝦㥦敢㘴摣晥搶捦㥢捥㍥昲捦搳搷晥攳愴〳㥥㥢扢慦ㄵ敥ぢ㑤搲摦㡢戱㉦昰㜷㍦愴愵扦捦㐱〹捦摦敤挴㡡慢㍢㙣㝦㜳㤵㡢搲〹㕥㔵て晡ㅥ㌵摦㘴㜰㡥ㄳㅡぢㅥ㍣㠸㉡〷㝡㉡〷㔰㘵㌷㜸搲㠳〶㍤ㄸ〰晦㈹㔰挱㜶㘵挳扦㤴㉡戸㘴挵戶㡡慢㘴㤴㠳㡢㔴〴㕣㜲㑥㜰㔴搸㡤㘰〵㔵㙣攴愹㘸愴㡡㐳挱㤳つ搹搰挵戱㡥戴㝤敥㌹ㅣ㌹㡤㕢㔱㘶扤晣捤攵㉦㔵晤扤捤扦㙥晢昶て㜹㉢㝤㝥挳攰㑢づ昸换挲㜴攳㌶挷敥㍥㜸扢〳搳㠲㉢㘲㠲晣㝤㈴捣ぢ昴昷ㄱ㑥挶㠸散㠴㥦慣㔱ㅦ㑦扡敥㤷愱㝤㐶ㅤ㜱捣㌶攱ㄱ搰㈴晤㝤っ昶〵晥㙥㐶㕡晡晢㌰㤴昰晣㝤ㅣ㘱攱慡㄰ㅢ㔹慥㡥㔱㡥〷慦敡㤹搱㌷㑥挶㤵㜵㌹昴ㄵ扣㝤㈲ㄵ敥攸㈹ㅣ㐹㠵㈷㠳㈷慦ㄶ㜱昷㙡ㄱて扥㕡昴㐰㔵愱㔷㜸㉡㔵㜱挱㡢㙤ㅢ搷搸㈸愷㝢慡摣ぢ㐰〵㔵㑢ㅣ㔵㜶〳㍡㤳慡㌴㑦搵づ㔴㜵㌶㜸昲挲ㄳㄷ㙤㡥戰敤晣搵挸㘸摣㤹㈲敢攵㝣慥愱愹敡晣敦㍦㕤晥㑣晡戶㘹㘹摣㔴摦昲戳㈳㘶愶㘷㝣㌰昹昹昸㠸㔹㘹挱㘵㌵㐱捥㕦〸昳〲㥤㥦㜷㌲㙥晡昱戳㕦㙦摥昱挹㜱㔷㜴摦㍣㘶攵㙤晢昴慤ㅦて㑤㠱㑢ㅢ昸㡣昴敥㤶昱㡢捣慥ㅥ㍥㤹摦敡㤶㡣㐶散㘸㝤㥥敦ㄲ攸㤷户搹㕣㍢㠳户〹戴戶戵挹〷昱昷捦㑦㌳扢ㄶ㕢㕤㔳㕢㍢慣敥晥昹搹慤敤捥㔳搹㈷っ挸㑦㌰㝢捣㤹㕤㥤换㕡㜳㔶㤷㉡㔳㉣慣攴㘷㜴㠱搱㌷㍦戹㝢㙥户㤵㙢㘸㥦㘹昶昴㔸㕤ㅤㅢ戳㐲慢换敡挸㕡摤㈳㘷㜴挰ㄲ㉣㝢挹つ昷㜳昳愵㡢㠲收㤸㤹㌶㙢㤳㈲㤱戱搹㥥搶㘵ㄶ㌲㌶㉦㘲敦搶㤹㕤摡敤慣㔰㈹捥ㄹ㥢㕢㘶愲捥摣戴捥ㅣ㕥㈸㔰挷㜷晢攱搳愷㡦㄰㌵戵㠱㙦㈵㜸づ搹㠱敢㔴㔸㘱㜷㑢〱㡦愹慤摤㍤㕣㄰㔴㕢摢㈰㙡㌷㜲ㄶ挴㑣㕣㘶㜵昴㑣㌲㍢㜲㙤㔶搷㤶〱㡢㘴攴ちㄹ㤶ㄴ㉣慡㕣㠸㈶户改㥣慥㔶㠰戱戴捤散ㅡ㥡㐳㑥㔷㙢㘶㘹㑦㙢㘷㐷㥤挸挱捤昶搲挴㤵㌵㜲㠱〶㉡挳㔳扤㔱㐶戹〴愴てㄶ慡挸愵㜲㈰愱㤰㝣户愹㈴㌵昵ㄳ搱っ㑡㜷㡥敦㠹攰晢捥㙡敡て㙥捤昵㉣㔲ㄶ㔹慤ぢㄷ昵攰㝤㄰晤戸挷敥愷㙥㌲㡡㔶㕢摤挳㐳愵㙦晢㝣戳慢换㕣搱搰㍥扦捤敡㔸搸戳愸㘱晥㌲㉣㘶㠲捤㈸摣搰搰愰㕥〶敢㔸ㄵ㝦㘲ㅡ㤸搴慡晥㠱㠶㠳㐳ㄵ㘲㑦㤷㝢㌹戸㍣㕦昱㈷收扡摣㉢晣摣晤挰㘵换㔶慥〴户㌲㕣晢〵挲㜵㌵捡愸㠴㉢㄰㉡㌱て㝡〹㤷晢ㄱ㕣昱㈱捤扤づ㘵扣㥤戰㕣敥昵㝥㙥慢换扤挱捦㙤㜷戹㌷㠲敢敤㜰㌷戸摣〹㤵㍢㔱㈷㘶〵ㅡ㝢ぢ昲慡ㄸ扢ㄴ攵㡢㡣攵搲〳㘹散敤㝥〳づ㜷戹㜷昸戹㕣㈰㈰㘵敦昴㜳㡦㜳戹㜷㠱敢ㄹ㝢㌲戸㍥㘳㈷〷ㅡ扢ㄶ㈵慡ㄸ㝢㉡㜴ㄴㄹ㝢愶㕢搵晤㝥〳㔶扢摣〷晣〶㌰㥡㕤ㅡ晢愰㕦昶㘲㤷晢㐷㍦昷ち㜰㝤挶愶〳㡤㝤〸㈵慡ㄸ㝢ㄵ㜴ㄴㄹ㝢㥤㕢搵愳晥慡㙥㜲戹㡦㠱敢愱㜵㥢换㝤摣㉦㝢㤷换晤㡢㥦㝢㍦戸㍥㘳ㄳ㠱挶㍥㠵ㄲ㔵㡣㝤㄰㍡㡡㡣㘵㜰戲㐴敢㔹㝦㔵㡦戹摣扦晡戹㑦扡摣攷晣摣㘷㕤敥摦挰昵㜶㡣㐱戶㍥㘳㕢〲㡤㝤〱㈵慡ㄸ晢ㄲ㜴ㄴㄹ换挸㕡㘹散换㝥〳摥㜲戹慦昸つ㘰㄰慣㤴㝤搵㉦晢愱换㝤捤捦㘵㠴愸捦搸ㄱ㠱挶扥㠹ㄲ㔵㡣晤〲㍡㡡㡣晤捡慤敡㙤㝦㔵摦戹摣㜷挰昵搰㘲戰愶㌴昶㕤扦散㉦㉥昷㍤㍦户て收㈹㝤挶㙥ㄹ㘸散㠷㈸㔱挵搸㝡攸㈸㌲㔶〵㐳ㅡ昰㠹扦慡〱㉥昷㔳㍦㜷愰换晤㈷戸摥㉥㙣散㜲㍦昳换づ〶搷㘷散㐶㠱挶晥ぢ㈵慡ㄸ扢ㄵ㜴ㄴㄹ㍢捣慤敡㉢扦〱㈳㕣敥搷㝥〳㥡㕤敥㌷㝥敥づ㉥昷㕢㍦㌷〶慥㌴㤶搷搶㍡ㄱち㌴昶〷攴㔵㌱㌶づㅤ㐵挶愶摣慡晥㐳愵戸㔶挸慢搵㘸㤷晢戳摦㠰戱㉥昷扦㝥搹㠹㉥昷ㄷ㜰㍤扣愷㠰敢㐳㔶〴ㅡ换户ㅦ㔵㌱㜶ㅡ㜴ㄴㄹ扢愷㕢㔵ㅦㄴ昴慥㘰㜳㕤㙥㥤㥦扢㡦换慤〷搷㌳㙢㥥换㔵晣戲㔹㜰㝤挸晥昸㕤㔰敦㐴㐵㠹㉡挶㕡搰㔱㘴㙣慢㕢㔵㝦ㄴ昴㤰㙤㜷戹〳晣摣㠳㕣敥〶攰㝡挶㉥㜵戹㡤攰㝡扢㝢㈸戸㍥㘴晦ㅤ㘸散㠶㈸㔱挵搸挳愱愳挸搸愳摣慡㌶昶㔷㜵㥣换摤挴捦㍤搱攵㙥ち慥㘷散愹㉥㜷㌳扦散搹攰晡㡣晤㈸搰搸挱㈸㔱挵搸搵搰㔱㘴散昹㙥㔵㕢晢慢扡搸攵づ昱㜳晦攰㜲㠷晡戹㔷戹摣㘱攰㝡扢㜰〳戸㍥㘳摦ち㌴戶〹㈵慡ㄸ㝢ㄳ㜴ㄴㄹ㝢㥢㕢搵戶晥慡敥㜲戹摢昹捤扡搷攵㌶晢戹て扡摣敤晤㕣摥㥥昶ㄹ晢㘲愰戱㍢愰㐴ㄵ㘳ㅦ㠳㡥㈲㘳㥦㜴慢㡡昸慢㝡搶攵㙡㝥敥摦㕤㙥ㄴ㕣て挳㤷㕣㙥捣㉦换㝢慢搲㔸晢搴昵㜴愰戱〶㑡㔴㌱昶㉤攸㈸㌲昶㕤户慡ㄴち㝡〷搸㠷㉥㜷㈷扦〱㥦扡摣㥤挱昵㡣晤挲攵敥攲搷挰㝢㠱㍥㘴ㅦづ㌴㜶㔷㤴愸㘲散㜷搰㔱㘴散㑦㙥㔵攳晣㘶晤攲㜲挷晢戹〲㈷㔲㜹戵㥢攰攷搶扢摣㠹攰㝡扢搰て㕣㥦戱昷〶ㅡ㍢〹㈵慡ㄸ㍢〰㍡㡡㡣ㅤ攸㔶㌵挵㙦挰挶㉥㜷慡㥦换ㅢ㑤搲搸㘹㝥戳戶㜲戹搳晤戲摢㠰敢㌳昶搶㐰㘳昷㐴㠹㉡挶㡥㠰㡥㈲㘳㥢摤慡收昸慢摡挱攵捥昵㜳㌵㤷扢ㄷ戸ㅥ㠶㜱㤷扢户㕦㜶㘷㜰㝤㙤昶㥡㐰㘳昷㐵㠹㉡挶㡥㠶㡥㈲㘳挷扡㔵捤㐳㐱慦捤㑥㜴戹〷昸つ㤸散㜲攷晢㘵愷戹摣〵攰㝡扢㌰ㅢ㕣ㅦ戲㤷〴ㅡ㥢㐵㠹㉡挶捥㠵㡥㈲㘳㌹昹㉤㕤㥢昷㥢㌵捦攵㉥昴ㅢ㘰扡摣㐵㝥㔹换攵戶晡戹㡢挱昵ㄹ扢㍡搰搸㌶㤴愸㘲㙣㍢㜴ㄴㄹ㝢㤰㕢㔵愷摦慣愵㉥㜷㠹摦〰㑥㥤捡ㅤ㍢挸捦㍤摣攵㜶昹戹㥣㙣昴㌵㠳㔳〲㡤㕤㡡ㄲ㔵㡣㍤づ㍡㡡㡣㍤搱慤㙡㌹ち㝡㑥㍣搵攵慥〰搷㙢ㅣ㘷扡摣㐳晣摣搵㉥昷㔰㜰摤扥㐱晤挵攰慥昳ㄴてㅦ晦戱ㄱ㈶挳摡㉣㑣㍤㜵㜶㡣㌳扢慤㤱㙤㤸愶改㔳㜵㝡㠷戳㍢敡㘱愸戴㤱㜳㈱搴搱挰㘹㡦挶㍦戸愹㘶愶㌸昷㈱昳㌸ㄱ搷挸㌹て㉦㈵㌸㙦㐱㐳搵挳愹攵㍡㌷㑦㙡攱㈴㐴㐱㈷㈷ㅦち㈹㑥㍡挸㔴㌳㜴ち㑥㈸㐸㉤㐷㔰ぢ㘷〹ち㤲㥣ㅤ㈸愴㌸㉢㔰㐸摤攵愶㥡愹㠵㈳㝤愹攵㐸㙡戹摦捤㤳戶㜰搸敥搵搷昸愰㥢㤲㜹ㅣ愶㝢㍡挵㐳㐸㐹㉤㉢愹㠵攳㙡㉦慦昱㌱㌷搵㑣㈴㌸㡥㉥攴㜱晣散愵〴挷挶㔲换㔱搴昲慣㍦慦㤱〳㕤㑦戲㤱〳摣㐲㡡〳㕢㤹㙡收ㅥ㜱搰㉡戵ㅣ㑤㉤ㅣ㠹ㄶ㈴㌹〲昵㈴ㅢ㌹昲㉣攴㜱挴改愵〴㐷㤳㔲换㌱搴挲㈱愲㤷搷挸愱㘱㐱换扢㙥㑡攲挲愱愰㈷㈹㍥㐴㑡㙡㌹㤶㕡㌸㜶昳昲ㅡ㍦㉤㑡㜱慣㔶搰挹㌱㥡㈷㈹㌸晥㤲㕡㡥愳㤶慦摣扣㘶攲挹挱㤴㈷搹挸㐱㔴㈱挵挱㤳㤷ㄲㅣㄸ㐹㉤慢愸㠵愳ㅤ㤹㈷摢㈷㐷㌹㥥㘴㈳㐷㌷㠵扣㕦摣㔴㌳搱慤㐱㘱愹攵㜸㙡攱㌰愴㔰㡥挳㡦㐲㡡挳づ㤹㘲戹㐶づ㌷扣㍣挱愱㠴搴㜲〲㌶ㅡ㌹㍥㤰㜹搲ㄶ㡥ぢち㈹㡥〷ち㕡㌸づ㈸㘸㘱ㅦ㕦㙡㌹ㄱㅢ㡤散戸㝢㜹㡤散戰ㄷ㔲散愸ㄷ戴戰㠳敥攵〹㜶扥愵㤶㤳戰搱挸ㅥ戵㤷搷挸㥥㜴㈱㌵戴㈸挵㥥戳愷㔳戰㔷㉣戵㥣㡣㡤㐶㜶㜵扤扣㐶㜶㜱ぢ㕡搸戵㉤愴搸愵昵㔲㠲摤㔵愹攵ㄴ㙣㌴戲て敡攵㌵戲敦㔹㐸戱捦㈹㔳ㄲ㕤昶㌵扤㍣挱㝥愴搴㜲㉡㌶ㅡ搹㌹㤴㜹ㄲ㕤㜶ち㍤挹㐶㜶〶ぢ㕡搸〹昴㈴〵㍢㜸㔲换㘹搸㘸㘴慦慤㔰㡥扤戵㐲㡡扤戴㐲㡡扤㌳㤹㤲敤㠵㍤㉦愹攵㜴㙣㌴戲㍢㔵㤰㘴㌷慡㤰㘲昷挹㉢搷挸㙥㤳㤷㈷搸㈵㤲㕡捥挰㐶㈳晢㌹㕥㕥㈳晢㌷㠵ㄴ晢㌵〵㉤散捦㜸㜹㠲㝤ㄵ愹攵㑣㙣㌴戲〳㈲昳㈴㉥散㜸㜸㤲㡤散㜰ㄴ昲ㄶ戸㈹戹㐷散㐴㐸㉤㘷㘱愳㤱㍤㠳㐲㌹昶〸㘴㑡㝡㠵㍤㠱㐲ㅥ㝢〰㕥㑡昰敡㉥戵㥣㡤㡤㐶㕥戲ぢ攵㜸愹昶㈴ㅢ㜹㠹㉥愴㜸㘹昶㔲㠲㤷㕤愹攵ㅣ㙣㌴昲㕡㕡搰挲㙢愸㑣挹晤攳戵戳㤰攲㌵戳愰㠵ㄷ㌳愶搴搵搸㜰㍦㠲ㄷ愷㜲㉥㉦㌶攵㕣㕥㍣捡戹扣ㄸ㤴㜳㜹㜲㉦攷昲㘴㕤捥攵挹户㥣换㤳㘹㌹㤷㈷挷㜲㉥㑦㜶攵㕣㥥扣捡戹㍣ㄹ㤵㜳㜹㜲㈹攷昲㘴㔱捥攵挱㕦捥攵挱㕣捥攵挱㔹捥攵挱㔶捥攵挱㔳捥攵挱㔰捥㘵攳㉥攷戲戱㤶㜳搹昸捡戹㙣㑣㘵摣戰摢㌸晡晤㝦挳っ㕡〰</t>
  </si>
  <si>
    <t>㜸〱捤㝤〹㤸摢搴搵昶摣㐹㐶ㄹ㌹〹㌶㠴㍤㉣㐹㍡㈹ㄹㄲ〶㉦戲㙣ㄷ〲㔹〹㈱ㅢ㘴㘱㈹搰㈰㕢㌲ㄹ㌲㑢㤸㤹㙣〵捡ㄲ昶㐰搹㑢㈸㤴㝤㈹搰㐲搸ち戴㌴㤴戵㉤㘵愷㉤愵㐰㠱〲㙤搹愱㠵戲挳晦扥㔷扡戲㙣换㥥㌰晦昷㍤捦攷㜸㑥㜴捦㍤昷摣愳昷ㅣ㐹㔷㔷攷捡つ愲愱愱攱㙢㝣昸㍦㍦㠳戹戱摤㠲搵扤㝤㑥㘷摢搴敥㡥づ愷搰搷摥摤搵摢㌶戹愷挷㕡㍤扢扤户㙦㄰〴戴挵敤愸敦㙤㕡摣摢晥㝤愷㜹昱ち愷愷ㄷ㐲㑤つつ捤捤㝡㈳敡户昱晥㘲慡愰戳㤵㍥㤸〴㔲つ扡㐶㌲㠴愴㤹㐴㈷㠹㤰っ㈵ㄹ㐶㌲㥣㘴ㄳ㤲㈸㐹㡣㘴㔳㤲捤㐸㐶㤰㙣㑥戲〵挹㤶㈴㕢㤱㙣㑤挲晥昵㙤㐹㐶㠲っ摢づ㘴晥搴㈹昳昲㐷㘰㙦ㄶ昴㜵昷㌸ㄳ㐶敤敦摡㍣㌱搳㤶㙡换㤹昱戶昸㠴㔱㔳㤷㜷昴㉤敦㜱㈶㜶㌹换晢㝡慣㡥〹愳昶㕤㥥敦㘸㉦捣㜲㔶㉦散㕥敡㜴㑤㜴昲昱㔴摥㌲戲〹㈳㥤㉥收㜲搹㘱摢㐳敦散愹㔳昶敤㜱㡡扤晦㌳ㅡ㜷愰挶㜹㔳愷戴捤㜵晡晥㘷㌴敥〸㡤㜳愶㑥㤹搶摤㘹戵㜷晤㡦愸㙣愲㉦搳搳㥣㐲㍢㥤敥㌸㍤敤㕤㠷户挱攴㌲㠰㔱捡戴㑤敥敤㕤摥戹㡣昱㌳搵改攸㤸敦ㄴ愵戳㍢愷昵昶敤㙢昵㜴昶づ敢㈴㜲㑥㡦搳㔵㜰㝡㌷改㥣扥慡攰㜴㜸㠲扤捤㥤晢㕢㍤㜳慤㑥㘷㌰㌷愲㥤慥敦㘶摡㑥㔷㕦㝢摦敡攱㥤㡢㝡㥤昹㔶搷攱づ㐵㥡㍡㘷㉣㙦户挵攰挱昸㌶っ摡㈹捣㌲改㈲搸搳㌹㜵㠹搵搳㈷㑢㜴㕥㈲㑣㌶㄰㈶㜲㉦捡散㘲㈸㡤慡㘸㐵㝦㉤㘸敦㥣攵昴㜴㌹ㅤ散㠴㕥ㅣ㕦㈱㈴〱㜲扤攰㈳愵㜶㠷㍥ㄲ㐳扤㠳㡥晢挲㕥戴㔱㈰愹㠵㍤敤搸捤攵ㅤ㔶捦㠴㌹敤㕤ㄳ攳㙤㌹㈳㤵捣㑤㤸摤扥搴改㘸㜷㝡晢㈶㈶摡攲㠸挸〹㜳慣㔵搸㑣愴㤳戹㠴㍥ㅡつ昵㌱㔴昱㉤㤰㜱ㄳ愷捥㥢㍢㜵昲挲改㜳昱㌷㙥㑥㑢㜲挲愸㌱昲摢㌲搹㐸㘱㠳愵㤶㈹㐶慡㔵㙦㘱扢戱㈰㘲昰㕦㜱㑡〸ㅡ挴挳戲㜱戱搵戸㌸摦戸戸搰戸搸㙥㕣散㌴㉥㉥㌶㉥㍥扣㜱昱㤲挶挵敤㡤㡢㡦㘸㕣扣ㄴ㌲敡搳㍣㘴㐸愳昷㌹㕤晣㜰㥢扦散㝤搲捣つ㥦つ戹昲挲ㄵ㔷户〹㥥〵攴㐹㘴㈷㙣愴ㄷ㜵戵ㄷ扢㝢㍡攵摥愵㜳㙤愹慣㤱挹收搴㈷㉤昷㉢㤳㙣㑢攳愰㡢㉢㉥㜶㜱ㅣ㥡敡慤㈰摡捥㈰㜵㜶㌱捤摤㜵㜷㌱㥤㙣搵挷戳摤〴㄰㈱㥥挱㉥㜲㌷㝦㍢戸改晤㜵愷扣㌴昳摥㙢昶㍡改捦㠷㡤㝣㕥昰〴㈵敤㙢挳挶㠰ㅣ戰㉢㝢㠹㠳㘸〹㤰㝡搶攵㑡搶攵㕡昵㈴摢愵㐰㠴㜸搴戳㙥敡愵敦つ㥦㜸换〵昳搶散㜹㘱㐷慥挹摣㈰㜸收㤴搶愵戱㌱㈰敢㑣昶㤲〱搱戲㈰㜵慣㌳㜱㑥昴戰㌳攳慤㝡㡥敤扥〳㈲挴㐳㥥㜵㑢㤶ㅣ㜸摤晢户㡣㤹㜲攷搲㌵摦㝢晤㡢㠸㈳㜸㑡㤷搶敤㡥㡤〱㔹㌷㤱扤散〱愲敤〹㔲挷㍡㈳攱㕢㘷㈴㕡昵㐹㙣㌷ㄹ㐴㠸つ㥥㜵ㅦ愶㍥晣㘱㉣㥢㥦㜵晡挳㘷敤摢摡搵㍢㔵昰昴㈳慤㥢㡡㡤㐵ㄵ㠷㤶㘹戴㘵㔲愹㕣㑡㐵㔹挶っㅣ㘵㤹㐴㕢㉥㘹愶㔵㕤捥昴㈲㌳搷㤶㐸攴㤲㍥摦捣改搳㘸挷㜴㄰㙤㉦㤰㜲晢昷〹ㅥ㝣㘹挳户㍦㙤戴敡㌳搸㙥㙦㄰㈱敥昴散ㅦ戳挵㘶攷ㅥ昳攵戲戹攷摣㌰挷㍣昱㠶愷摦ㄳ扣㑣㑡晢昷挱挶㠰搰㥤挵㕥㘶㠳㘸㜳㐰捡慤㉢㍢㌵㈴㌳扥㜵挹㑣慢㍥㤷敤收㠱〸戱摥戳敥戴㜳扦㜶㐶㕣搲㍡昷捥㜳摢て㝡攰㥣㑢ㅦ㄰扣㝥㑢敢昶挳挶㠰慣㥢捦㕥ㄶ㠰㘸ぢ㐱敡㔸㘷㤴㈲搳㐰㘴㉥㘲扢晤㐱㠴戸摥戳敥搲愷ㅦ摥㙣攴攷㜷捦扣㜶挶昹㝡㘶搸挱㝦ㄶ㐳㔱㉤慤㍢㄰ㅢ晦㑢扥㍦㠸㜶㝣ㄷ㐴㍢ㄸ愴摣晥㜲摦㤷㥦㤵づ㘱扢㐳㐱㠴戸搲戳晦挴㔷㌷㕦晥捣慢愳㘷㥤晡攸搹搳㠷㥥昶搴㈰挱㌱㤱戴㝦㌱㌶〶㠴敥㘱㘸愸㕢㈰㕡ㅥ愴摣扡㌲摦㥢愵换㠲㠹换㐲㠱敤㙣㄰㈱㉥㔶扥ㅦ晡昴愱搷敥㜰昳㤴㥦㍡㜷㥦㌰昹㤵攳敥ㄳㅣ慣㐹敢㡡搸ㄸ㤰㜵㠷戳㤷㈵㈰㕡㍢㐸㍤敢㑡㤱㘹㈲㌲㡦㘰扢愵㈰㐲㥣敦㔹昷搰挳ㅦ㍤㝤挲搴㤳㘶㥦扢昳搳ぢ㜶㝣㌳㌹㕡㜰ㄴ㈹慤敢挴挶㠰慣敢㘲㉦摤㈰摡㌲㤰㍡搶ㄹ㈵捦ㅡ戸摥ㅣ挹㜶㍤㈰㐲㥣改㔹户昴㤹戳搷㕤搷㜳搵㤴慢敥㡤㕥昸昲㝥㔳捥ㄲㅣ摥㑡敢晡戰㌱㈰敢㤶戳㤷ㄵ㈰摡㑡㤰㍡搶㈵㑢攷捣㈴捥㤹慢搸㙥㌵㠸㄰㈷㝢搶昵㍤戲摤慥㤳ㅥ晦昳散㥦㌴扦㌹㘹昹攳㥦摥㈵㌸敥㤶搶ㅤ㠵㡤〱㔹㜷㌴㝢㌹〶㐴晢〱㐸㍤敢㑡㐷㜵ㄲ㐷昵戱㙣㜷ㅣ㠸㄰挷㝡搶㕤㜴捤敡挱攷㌵㘹晢㥣ㄷ搹㝤挳㍤愳㍥摥㈰㜸㐳㈰慤㍢〱ㅢ〳戲㙥つㅡ敡㈷㠲㘸㈷㠱搴戱㉥㔵㍡㕦愷㜰扥㍥㤹敤㑥〱ㄱ㘲㤵㘷摤昴收晤㝡戶摢昱㡡ㄹㄷ㍤㜸㜱搷昲愳昶㜹㕤昰㑥㐵㕡㜷ㅡ㌶〶㘴摤改散㘵㉤㠸㜶〶㐸ㅤ敢捣㤲㜵㈶慣㍢㤳敤㝥〸㈲挴㤱㥥㜵㥦晦㜲捦㐳昴愵㙢㘶㥥昵散㡢㙢昲㙦捦㤹㈶㜸ぢ㈵慤㍢ㅢㅢ〳戲敥ㅣ昶㜲㉥㠸㜶ㅥ㐸㍤敢搲晥搵挴㑣户敡攷戳摤〵㈰㐲ㅣ攱㔹㜷晢㡣㑢㍦晣攵搲㔹㔳㑥㕤㍦㘴晥㜵㉦㙥戵慤攰扤㥤戴敥㐲㙣っ挸扡㜵散攵㈲㄰敤挷㈰昵慣㌳㑢搶㤹慤晡挵㙣㜷〹㠸㄰〵捦扡ㄷ敥敤晣攷搳ㄷ扤㌹晤㤴ㅢㅦㄵ㉦㉦㜸敢㜴戱〵慡愵㜵㤷㘲㘳㐰搶㕤挶㕥㉥〷搱慥〰愹㘳㕤㍡敢㕢㤷捥戶敡㔷戲摤㔵㈰㐲ㅣ攲㔹㌷晡搸㉢㝥㍣敢昵愷收摥昸昰づ晦㤸户昳㜳㑢〴敦㠶愵㜵搷㘰㘳㐰搶㕤换㕥慥〳搱㝥ち㔲挷扡㔴挹戳㈹㜸昶㝡戶扢〱㐴㠸㐵㥥㜵户㡤昹㘴晤慤てㅦ扦昷㜱㙢ㅦ㑦㙣㤶㍥昸つ挱摢㜴㘹摤捦戰昱扦㜴㈵晥㌹敤戸〹㐴扢ㄹ愴摣晥昲㉢㜱改㕡㤷挶戵㙥㍤摢摤〲㈲挴㕣捦晥戵扢㥣㍤㝡摤昳㙦捣扢㝢搴ㄷ搷扥昶㜶㠳㈶戶㐶戵戴晦㌶㙣っ〸摤摢搹换ㅤ㈰摡㉦㐰捡慤㉢扢ㄲ㈷㑢㤱㤹㐴㘴摥挹㜶㜷㠱〸㌱挳戳㙥㑥攳搳戱㔵ㅢ㐶㑦扥晥愴〳摦ㅥ㜱昰攴㜵㘲ㅢ㔴㑢敢㝥㠹㡤〱㔹昷㉢昶㜲て㠸昶㙢㤰㍡搶ㄹ愵㜳㡥㠱㜳捥〶戶扢ㄷ㐴㠸㐹㥥㜵㈳㝦摥㜰搴捤昷㙦㍦㘳挳㌳㈳收慦晢昴搲摤挴戶愸㤶搶摤㠷㡤〱㔹㜷㍦㝢㜹〰㐴㝢㄰愴㡥㜵改搲搵㈴㡤慢挹㐳㙣昷㌰㠸㄰㌹捦扡㠵㕦慤㍦㝢搶ㄱ㉦捣㍡㘵㔹昴挴㌷㌶㍢敡㈹㌱ㄲ搵搲扡摦㘱㘳㐰搶晤㥥扤㍣〲愲晤〱愴㡥㜵愹㔲摣愵㄰㜷㡦戲摤㘳㈰㐲㈴㍤敢㐴昲换昷昶摢㘷敤攴慢愷㥦扣挹攷昷㝣戸㘲搸ㄳ愸摥捦㥢㈴㤸搶㘳慤挴戴㑢㘹㍥㈷搹㠶㈹慣㡤㤹挴挲ㅣ㔶㌱㕤捣ㄴㄳ〹㍢ㅤ户㔲㔶搳㘸愸摤搸㌹ㄳづ〶㠶ㄵて㘸敦戲扢㔷捡㐹㤴敤愶㔸扤㑥㘹㑥㘵扣㔷㌷愵㝢㜹㤷摤㍢㌲扣㜲㐱㥦搵攷㙣㕢㔹㔷㔲㔲搵㙣〱愶㤸㥣㕥搹摦づ㤵捤昶户㍡㤶㍢㤳㔷戵扢搵摢㔷㔴㘳㠲愹㍢㕦扢㜶慦ㅥ攷㐸扦戶捡愲挹㤸昹㕣㈱㜵㔷敤愵㕢攵摡㌵㙡敡㤲敥㕥愷㑢㥡㌷扥㜳摦昶挲㔲愷㘷㠱挳㜹㔳挷㤶扢扡〵慢扣㔹慥昱昳扡戰愳㤸户戲挷〴戹挵改慢晡㥣㉥摢戱㘱敦㌲愷愷㙦昵㐲㉢摦攱㙣㔹㈶攲昶㠹㡡㙤捡搸㝢㜵ㄷ㤶昷㑥敤敥敡敢改敥㈸慦㤹㙣慦戰㌰戳㘶捦改戶ㅤ㑣㡣つ收愷㐱㌴っㅡ㈴㐴挳捥㘱戳㔳搴摢摢㈶ㅤㄱ㜰昱昶昰昹搶攵㘱搷㌶ㅦ㝢㠷扤攸㜰ㄸ㤳㡤㉤晤㈸㤳㝡愹愶戵戶㘰㘰㥦㌸挹㑣改㜱戵愵愵㡤扥攷晥㜷㠵ㅢㅢ㐷㜸㝢㍦㝤〵㘶ㅦ昷戶扡散づ愷愷敥ㄴ戹愰㐵晡㤳㈰㑤扢攲㘸慥㠹摥㘰㐸㠸㔵㘲㜵搳捡㜶扢㙦㠹戶挴㘹㍦㝣〹㙦〲㌰㡤摥摣㑣㘸慢㍥晡搳㘰改捦㤰晣ㄱ㈴ㄲ㘹搰晥㐴㈱㉤愲晦搹㉤㌷㡤挱晦摦㝣㕥戳ㄱ慤㜴㌹㡦㡡改敥摥愶捥扤扡㝢㝡〷つち摢换扤慤摥㈵㝤っ捦晡㤵搴昷㉣挹㕦㐰㥡㕡㐰晡㥤㌶㡤㐲㘸㌰㘷㠷㠷㜷㑥㜳㡡ㄶ㘶攳攵搱㉤慣愶㑥㜷㥡㜷㥡搳㕢搰㌹ㅦ㍣ㄳ挷捡㉡つ㕢㌸昸㠷㜵㌲晡㥤㔵㝤搳慣㍥㙢㐸㈷㘶㤶攱㈵ㅤ㐲攳㘵㉢㜷㡢㉤㠷㑢㥥㙡ㅤ昱㑡搰㄰㤳㥢〱㉤㐳㈵挳搵㠴〳〷挷㑢挳㈰㡦搶摦〹搸扥〳㜶㐲慢っ昴㜹㘵㌳挴㤸戸戶㘷㌸㕤ぢ㔷㉦㜳㝡㈹摥慣搵㠵戲昲昰愲戲㜹㠵晣愲扥昶㡥摥㌶㔸㍡愳愷㝢昹戲晦㐹㍤搴愵㍦〷愲㍥㑤摦㐶ㄴ㙦晣㍥〱慥㠶㈱㉢攸㥢挵㡢ㅢ㥡愹㡤ㅣ敤㜹㤰昲㉢攲摣攰㝣㔸昹㘴戴昶〲愴攵㤳㈹晥捦㡦晥㈲㐸㐴愷ㄶ㥤㤵㌰改㙢晣㈷㍦㙥㕤搳㔸ㄴ扥挹扣㝢ㄳ攴㠷㜵〲换㠵㍤㡥㝣㤲搰㉣ぢ昰换昰捥〳扡㝢㤶收扢扢㤷㌲昲㌶㤱愵摥㈵㡥搳挷搹昹愱摥搳〸昹搴㐱㠸㐱㠳捡㘶捡〳搳昸㍢㐲扦昶ち挸昰挹ㅤㅤ愳㤴挶㕥敤敦㘰つ挲㜳〲敤㔵㙣㙣㍤㝢搱搴㔱㡢㜰愲敥改挳ㄳ㥡扥搵愳㔶㈴㡤戶㔵ㅤ扤慢挴㜶搸㐳捥㔰㥢慦摥晣㘲挷挵慤㔳㙦扡晢㕦户㥥扣攱〱㑤㡣昴㉡慡愶搶挷㐱摦㘸晣改晦〰ㄱ摢㐰㡣攷ㅦ㙣㤷㝦昴㝦愱慣扦㐱昲㈶〸捥㈲㍡捦㈲㌸㠹扣敤ㄶ㐵㉢晥攷㠹㐴㝦㠷攴㕤㄰㌱ㅥ㠴㠷戱晥ㅥ㠸晡㠸ㄸ昴㌳㍡愴㠷㍦〰扢㡥㠷㉢收攲慢㥣昸ㅦ㌴㡦攸㔴㔲敤㘰㔹㈷㈶愰㡥㑥搶〹慡㑥ㄸ㜵㐲㈸㌴㔸㄰㡡㔴㤳㔷㔱㌵挹扦㉢㥡㐹愴扥㘰晢㐱㄰ぢ㐷敡㉢昶㐱〴㜵〶㜱〰愹㐶户㈸攲愸㤳㐸つ〲㐳攷攳㔳㤱〴㑢㈲搵㠴㤲晡㠸捦扥ち㈰㌵〴㌵昵㤰㉡㝦㉥㔰㠵㤴㡥收ㄱ㥤㑡慡㤱㤲㜵㈲㠵㝥挳㤰㝡ㅦ㔶㠴㈲昵㥥㔷㔱昵挰挱㠴愶搱昸搳㌷㐳㜷攲ㅤ㠸㠵㈳戵㌹慤搹㠲㘴㑢㤰〰㔲㕢扢㐵㤱㠱ㄲ㠹搴㌶ㄴ摡ㄶ㐴攴挰㤲㐸㡤㐴㐹㝤挴㙢㐱愴戶㐷㑤ㅤ愴㉡㥥㔱㔴㈱戵㈳㥡㐷㜴㉡愹㐶㑡搶㠹敦愰摦㌰愴晥㕡ぢ愹攷扣㡡慡㠷ㅦㄳ愱㘹㌴晥昴㜱攸㑥㍣㕢ㄳ愹㥤㘹捤㜸㤲〹㈰〱愴摡摣愲搸〳㑡㈴㔲扢㔲㈸づ㈲㈶㠱㈵㤱㑡愰愴㍥攲昱㈰㔲㈹搴搴㐱慡攲㜹㐹ㄵ㔲㘹㌴㡦攸㔴㔲㡤㤴慣ㄳ㤳搱㙦ㄸ㔲て搶㐲敡〱慦愲敡㐱捣㌴㘸ㅡ㡤㍦㝤て㜴㈷敥慢㠹搴㈴㕡㌳㤹㘴ち㐸〰愹㘹㙥㔱㑣㠷ㄲ㠹搴㜴ち敤〵㈲昸㈰㐵㈲㌵〳㈵昵ㄱ㜷〵㤱㥡㠹㥡㜲愴㘶〵慦㐴ㄵ㑦㘶慡㤰㥡㠵收ㄱ㥤㑡慡㤱㤲㜵㘲㙦昴ㅢ㠶搴㑤戵㤰晡戹㔷㔱昵挸㘷ㄶ㌴㡤挶㥦扥㄰摤㠹ㅢ㙢㈲戵㍦慤㌹㠰攴㐰㤰〰㔲摦㜵㡢㘲㌶㤴㐸愴づ愶搰㈱㈰㘲㉥㔸ㄲ愹㐳㔱㔲ㅦ㜱㘵㄰愹挵愸㈹㐷慡散㥡㕤昱㤴愸ち㈹ぢ捤㈳㍡㤵㔴㈳㈵敢挴㍣昴ㅢ㠶搴扡㕡㐸㕤攸㔵㔴㍤㝥㥡て㑤愳昱愷ㅦ㠱敥挴〵㌵㤱敡愰㌵㥤㈴㕤㈰〱愴㤶戹㐵戱〰㑡㈴㔲㐷㔲愸〷㐴㉣〲㑢㈲搵㡢㤲晡㠸㌳㠲㐸㉤㐷㑤ㅤ愴㉡㥥㔸㔵㈱戵ㄲ捤㈳㍡㤵㔴㈳㈵敢挴晥攸㌷っ愹ㄳ㙡㈱㜵扣㔷㔱昵㈸散㈰㘸ㅡ㡤㍦晤㌸㜴㈷㡥慤㠹搴〹戴㘶つ挹㠹㈰〱愴㑥㜶㡢攲扢㔰㈲㤱㍡㠵㐲愷㠲㠸㐳挰㤲㐸㥤㠶㤲晡㠸ㄵ㐱愴搶愲愶ㅣ愹昲愳慦昴〴㠵㑦散慢㤰㍡ㄳ捤㈳㍡㤵搴愸ㄳ㠷愲摦㌰愴㍡㙡㈱戵搴慢愸㝡攸㜶ㄸ㌴㡤挶㥦晥㈳㜴㈷摡㙢㈲戵㡥搶㕣㐴昲㘳㤰〰㔲㤷戸㐵㘱㐱㠹㐴敡㈷ㄴ扡ㄴ㐴ㄴ挰㤲㐸㕤㠶㤲晡㠸挳㠲㐸㕤㠱㥡㜲愴捡㡥扥㡡攷㜴㔵㐸㕤㠵收ㄱ㥤㑡慡㤱㤲㜵挲㐶扦㘱㐸敤㕦ぢ愹㐵㕥挵㘹㤵て〰昹昸㙥㌴晥昴㥦愱㍢戱愰㈶㔲㌷搱㥡㥢㐹搶㠳〴㤰扡搵㉤㡡㈵㔰㈲㤱扡㡤㐲户㠳㠸㈳挰㤲㐸摤㠱㤲晡㠸㝤㠲㐸摤㠹㥡㝡㐸㤵㍦㌳慣㐲敡㙥㌴㡦攸㔴㔲㡤㤴慣ㄳ㑢搱㙦ㄸ㔲㤳㙡㈱戵愷㔷㔱昵㌰戲ぢ㥡㐶攳㑦扦ㅦ摤㠹㠹㌵㤱㝡㤰搶㍣㐴昲㌰㐸〰愹摦戹㐵搱つ㈵ㄲ愹摦㔳攸ㄱ㄰㜱㈴㔸ㄲ愹㍦愰愴㍥挲〸㈲昵ㄸ㙡敡㈰㔵昱晣戲ち愹㈷搰㍣愲㔳㐹㌵㔲戲㑥昴愰摦㌰愴㜶慥㠵㔴慢㔷㔱昵㘰㜴㌹㌴㡤挶㥦晥ㄷ㜴㈷㜶慡㠹搴㕦㘹捤昳搲㈴㤰〰㔲㝦㜳㡢㘲〵㤴㐸愴㕥愲搰换㈰㘲ㄵ㔸ㄲ愹㔷㔰㔲ㅦ戱㐳㄰愹㔷㔱㔳〷愹㡡㘷愹㔵㐸扤㡥收ㄱ㥤㑡慡㤱㤲㜵㘲㌵晡つ㐳㙡昳㕡㐸㡤昰㉡慡ㅥ搲ㅥつ㑤愳昱愷扦㡢敥挴愶㌵㤱㝡㥦搶㝣㐰昲㙦㤰〰㔲ㅦ扡㐵㜱っ㤴㐸愴㍥愲搰㝦㐱挴戱㘰㐹愴㍥㐶㐹㝤㐴㜳㄰愹㑦㔱㔳て愹搲㑣㍣㥦敢㔶㈱昵㌹㥡㐷㜴㉡愹㔱㈷㡥㐳扦㘱㐸㝤昵㘵㡤扢㤹㉦扤㡡慡〷挶㙢愰㘹㌴晥昴挱㡤搸户捦㈱ㄶ㝥㌷愳愱㕡ㅦ㐲搲っㄲ㐰㉡攲ㄶ挵㠹㔰㌲㠶㡡㠶㔲㘸ㄸ㠸攰㈳㘱㠹搴㜰㤴搴㐷晣ㅢ㝤昸㜷挸㔱搴搴㐱慡攲ㄹ㜳ㄵ㔲㥢愲㜹㐴愷㤲㙡愴㘴㥤攰ㄳ改㌰愴晥㔵ぢ愹㝦㝡ㄵ㔵て慦㑦㠷㈶㠹搴戶攸㑥扣㕥ㄳ愹敤㘸捤昶㈴㍢㠰〴㤰ㅡ攵ㄶ挵㕡㈸ㅡ㠳㍦㝤㌴㠵挶㠰〸㍥㥥㤶㐸㝤ぢ㈵昵ㄱ㉦〴㤱ㅡ㡢㥡㍡㐸㔵㍣敦慥㐲㙡㈷㌴㡦攸㔴㔲㡤㤴慣ㄳ㍦㐴扦㘱㐸㍤㕤ぢ愹愷扣㡡慡〷改攷㐰㤳㐴㉡㡥敥挴ㄳ㌵㤱㑡搲㥡ㄴ㠹〱ㄲ㐰捡㜴㡢攲㕣㈸ㅡ㠳㍦㍤㐳愱㉣㠸㌸ㅦ㐵㠹㔴づ㈵昵ㄱて〷㤱摡つ㌵昵㤰㉡㍤愱攵戳昷㉡愴㈶愲㜹㐴愷㤲ㅡ㜵攲〲昴ㅢ㠶搴㍤戵㤰晡㤵㔷㔱昵㔰㝦ㅤ㌴㐹愴昶㐲㜷攲敥㥡㐸敤㑤㙢㘶㤲散〳ㄲ㐰㙡戶㕢ㄴㄷ㐱搱ㄸ晣改㜳㈸㌴ㄷ㐴㕣㡣愲㐴㙡ㅥ㑡敡㈳搶〷㤱摡て㌵昵㤰㉡㍤㙤㌵昱戴戵ち愹〵㘸ㅥ搱愹愴㐶㥤戸〴晤㠶㈱㜵㙤㉤愴慥昱㉡慡ㄲっ㉥㠳㈶㠹搴㈱攸㑥㕣㔵ㄳ愹敦搱㥡挵㈴㠷㠱〴㤰捡扢㐵㜱㌹ㄴ㡤挱㥦㕥愰㤰つ㈲慥㐴㔱㈲攵愰愴㍥攲挷㐱愴づ㐷㑤ㅤ愴㉡㜲ㄲ慡㤰㙡㐷昳㠸㑥㈵搵㐸挹㍡㜱ㄵ晡つ㐳敡散㕡㐸㥤攵㔵㔴㈵㍢㌰㔵㐱㈲搵㠳敥挴㤹㌵㤱敡愳㌵换㐹㔶㠰〴㤰㕡攵ㄶ〵搳ㅤ挶攰㑦㕦㑤愱敦㠳〸愶㌳㐸愴㡥㐲㐹㝤挴㠹㐱愴㡥㐱㑤ㅤ愴㉡昲㈳慡㤰㍡ㄶ捤㈳㍡㤵㔴㈳㈵敢挴つ攸㌷っ愹敦搷㐲㙡戵㔷㔱㤵㜸挱愴〸㠹搴愹攸㑥慣慣㠹搴改戴㘶㉤挹ㄹ㈰〱愴㝥攸ㄶ挵㑤㔰㌴〶㝦晡㔹ㄴ㍡ㅢ㐴㌰㜱㐲㈲㜵づ㑡敡㈳扡㠲㐸㥤㠷㥡㜲愴捡敦晢㑡㑦挴㤹㠹㔱㠵搴〵㘸ㅥ搱愹愴㐶㥤戸〵晤㠶㈱㘵搷㐲慡攰㔵㔴愵㜸㌰㐱㐳㈲㜵㈹扡ㄳ㔶㑤愴㉥愷㌵㔷㤰㕣〹ㄲ㐰敡㙡户㈸敥㠰愲㌱昸搳慦愱搰戵㈰㠲㐹ㅣㄲ愹敢㔰㔲ㅦ㜱㘰㄰愹敢㔱㔳㡥㔴搹㝤㕦㐵㔶㐸ㄵ㔲㌷愲㜹㐴愷㤲㙡愴㘴㥤㘰づ㐹ㄸ㔲㜳㙢㈱㌵挷慢愸㑡㌷昹ㄵ㌴㐹愴㙥㐷㜷㘲㔶㑤愴㝥㐱㙢敥㈴戹ぢ㈴㠰搴㉦摤愲戸〷㡡挶攰㑦晦ㄵ㠵敥〱ㄱㅢ㔰㤴㐸晤ㅡ㈵昵ㄱ㔳㠲㐸摤㡢㥡㍡㐸㔵㘴愸㔴㈱㜵ㅦ㥡㐷㜴㉡愹㐶㑡搶㠹㝢搱㙦ㄸ㔲搹㕡㐸㘵扣㡡慡搴㤷晢愱㐹㈲昵〸扡ㄳ改㥡㐸㍤㑡㙢ㅥ㈳㜹ㅣ㈴㠰搴㤳㙥㔱㍣〰㐵㘳昰愷㍦㐵愱愷㐱挴㐳㈸㑡愴㥥㐱㐹㝤挴㠴㈰㔲㝦㐲㑤ㅤ愴㉡戲㘵慡㤰㝡ㄶ捤㈳㍡㤵㔴㈳㈵敢〴㜳㙢挲㤰ㅡ㔳ぢ愹搱㕥㐵㔵ㅡづ㤳㘸㈴㔲㉦愳㍢戱㘳㑤愴晥㑥㙢㕥㈵㜹つ㈴㠰搴㍦摣愲㜸〴㡡挶攰㑦晦㈷㠵晥〵㈲㤸㘸㈳㤱㝡〳㈵昵ㄱ㕢〶㤱㝡ぢ㌵㜵㤰慡挸摣愹㐲敡ㅤ㌴㡦攸㔴㔲㡤㤴慣ㄳ捣昳〹㐳㙡㔸㉤愴㠶㝡ㄵ㤵㈹㐱㑤㑣㌱昸〶愹ㅣ㐳㈱慥ㄷ昷㙦㜷㔶昲搹昳㈶㐵㉣愲㥡扡扣户慦㕢㍥㈸ㅦ㕥㥣搶㍤户扢㙦㕡㝢敦戲づ㙢昵㠸愲户㜱挰ㄲ愷ぢ㘹㉣㍤挸㘶愹攰㜵㉦㕢收搸㝡㜱㐱昷昲㥥㠲㌳㜳摡晦㠵㌴ㄷ改㔰㍣㤰ㄵ愲愱㔱攰㌳戰捣㡤〶戴㐴㌸攱搳搰昴㌴㔴㔶㍥㠰㤷㑢戹〲挹㌲㜲㌳〶挱㘸〹搱㠵敤㝤ㅤ捥搰愲㑣㔴㤱摢捤㐵愰㠸摣㈰㝢㐸㜱攱ㄲ㍣㙥㥥㌶扣㌸愳愷摤敥㘸敦㜲攸㡣捤㕤搱搹捥攱挸〳摡户扢户㥤慢收㠶ㄷㄷ昶㔸㕤扤换㤸搲㔰㔸扤㔹㔹㐹收㍥㌴ㄵ愷戴㜷昵愲ㅢ改㐵㙥㐷㡢ぢ㤶㜴慦挴挲捤攵㥤㕤㌳慣㘵扤晦㈷扣㈲愴㕦㐸愴㙢㐴愳㘸㙣ㄴ捤㡤捤〳昵㡦昶㕦ㅣ㕤㕢㤵搶敦㡣㐲慣昶昵戴攷㤷ㄳ㌴搹㔷ㄲ㜴㌰㠹昴㘳㐳搳㌳搸慡㑣㘰〸戸戱㈲晢㠸昶㤶㉤㑥っ㑤㠴昱㔷挴㙥て㜱晤㘳㤸㌴散ㄳ㤰扤㘷㉣㥡㔹捡换晢晦㔸㕥摡挴っ㥦㡤㑥㠲摡〲挲㥢戸㐱挴挴㈸挶ㄴ㡥㑤挴〲㑢㤵㠱ㄹ㈹㑡ㄹ挶攸㈶愵捤扤㤰㐷㌳慣㌸摢捡㍢ㅤ㐸晦改戴晡㌶㜱ぢ捣挳敡戴㍡㝡扤扡愹摤㥤㥤ㄶ㠳㡥㑢㈹ㄷㄴ慣づ愷戹㌸㜹㜹㕦㌷搶㈷敡㐵㄰ㄹ㤹ㅥ换㕡〵㤶戵捡㑤搴㈹捥㘷㕡愰摣愶慥敥挳慤㥥昶扥㈵㥤敤㠵㘶ㄶ㤸扡昷㝦㈲㕡㜱㤵ㄸっ㌰搵㐷㥤㑤㉡㌳㝦摣晣ㅢ㌸扢つ挹㜲㠴㡥捥㐷㑣㌷ちつ晦挴〰戳挶㜰敥㤱戹ㄸ晡㘷搰搶㠴㍦㜹㌲㤲戶扣晦戵㜷ㅣ扤㝦㉣㌶攴改㐹㌰改㡢㕣晤㜳㠸㜲㠳㝦㠳㤹㜷㔵㌷愵㘸〸〴㈲戳扢㉤㝢㉦慢㠰攵搰㐳扣挵搰捤㜰㉤㑦㌶㍤㌱㈶㜹㑤㐵摥㈰昲ㄱ㔷戴摢㑥㑦㌳ㄹぢ戰搸㝢㌰搳挳㌴搷㠷㍣㥣ㅢ㥡㥡㠶㌶㠷昵㌵㔳改㙡昱ㄲ㘲㠲㡢挹㘷㔶改㝦㝢扦散㥥㐴㍤ㄲ㤱ㄷ愹㉦戰㍢晡㤷摣㈷愶㡦㜱㝦㉡〴扥愲挰搷㈰㑤捦愱戲搲㌷攵昹㔶挸捡搲㈱㌴㔸㉥㈷㘶㈶㔸㌳戲愶㘴ち㔹㤳摣㤱愱㠱搴㉦捤捤晡㙡㔶㙢㤴戵〵㠸㜲挷㡥戸㘷㔸愶㤸攱摡搰搰搸㌸ㄸ慥搶㉡搳㘶慢扡㠵戲捥〵㡥捣〹ㄳ捣㠳搲㤸㕥ㅣ攷挱〲晤㡢换ㄶ收㤶㡤昰换㜳愱㘴㐰㈰㐳㠵㘹㈸昲ㄳ㠹攸㡤㔰搴㄰ㄱ㉦㠲㠶愰〳扦㘰㠶ㄳ㐴㌰ㄱ㠸愳㠴挰㌵㑤㌰晢㠷搷戵〶㡤㑢戹㌷昷㔶攰昶㝢ㄲㄵ㙦愰〹㑦愴扡㐶捤㙦㘲㡢㘷㈸㍦㘲㥢挱敤㍦㘲㤹㘱㈴㈳㤶慦〴㔰ㄱ㉢㤸㘶愴昶〳㝣ㄵ〶ㄱ㙣敢㐳㈹昸㙥戸挰㌰ちっ愷〰戳㤲ㄸち摡㈶㈸㙤〴挴ㄵ挹㐸㝦㐲搳ち㠸㘳㔰〴㠸晦〳慡㑣ぢ㐴攸愶散㜹㌳昶晣〵〴㉡㈱㘶摡㤰㠴㔸攷愵㑡㝥㉡㉥㐹㠲摥㤴㘸㙥㑥㈵㠴愲っ捤㉤挱敤ㅦ捤㐶㌴㤳㘸㙥㈵㤵戸〵㌱〸慣㄰㤳户㠶㡣扥つ〵㤹愶ㄴ㈲戰㉤〵㐶㔲愰〹〲ㄲ捤敤㔰摡ㄸ㌴换ㄳ㤶㐲搰摣〱㡡㠰愶ㅥ摥昳㡥散㜹ㄴ㝢㘶㤶㔱㈵㥡㑣㉤敡〷捤㉤㈰㈲搱ㅣ㐳㈵捣㐰㉡㐳戳〵摣晥搱㘴愶ㄲ扥㔸〴㑦㈵搸㤰㝦摢㠰㠶㠰昵㙤挸攸㍢㔱㤰愹㑣㈱〲攳㈸搰㑡〱㘶㌷㐹㌴㜷㐶㘹㈳搰慣㐸㙡ち㐱㜳〲ㄴ〱捤ㅤ挳㝢摥㠵㍤户戱㘷㘶㈲㔵愲挹昴愳㝥搰ㅣてㄱ㠹㘶㥣㑡㤸愵㔴㠶㘶ㄲ摣晥搱㘴㌶ㄳ扥㤸昲愶ㄲ㠵㈶㔳㥡㐲挰㌲㈰愳愷㈹挸㜴愷㄰〱㤳〲ㄹち㌰〳㑡愲㤹㐵㘹㈳搰慣㐸㝣ち㐱昳㍢㔰〴㌴搳攱㍤敦挶㥥㜷㘷捦捣㔶慡㐴㜳ㄲ㜸ㄲ㑤㙤㈲㐴扥挹愰㔴㑣㐶㔳㠹昲ㅥ㔴㍥〵愵㌲㤴㈷㠱摢㍦捡捣㠴挲ㄷ㘹㔲㔴愲㔰㥥㡥慤㄰㄰愷㐰㐶㥦㑡㐱愶㑡㠵〸㑣愳挰㜴ち㌰㝢㑡愲扣ㄷ㑡攱㈸㤷㑦摦㤵ㄶ〳㜱㌹㝢〸捡㝢㐳ㄱ㔰㥥ㄵ摥昳㑣昶扣て㝢㘶愶㔳㈵捡㑣㙦敡㈷㘶て㠰㠸㐴㜳㌶㤵㌰ぢ慡っ捤戹攰昶㡦㈶戳愵昰挵㕡㜷㉡㔱㘸㌲㘵㉡〴慣㝤㈱愳敦㐷㐱愶㔳㠵〸捣愷挰〲ち㌰挳㑡愲戹㄰愵㜰㌴换〶〰ㄵ㠹㔵㈱㘸敥て㐵㐰搳ち敦昹〰昶㝣㈰㝢㘶㌶㔴㈵㥡㑣㠱敡〷㑤㈶㐸㐹㌴扦㑢㈵捣㤴㉡㐳昳㄰㜰晢㐷㤳ㄹ㔵昸㘲㙤㍢㤵㈸㌴㤹㔶ㄵ〲搶昷㈰愳㉦愶㈰㔳慥㐲〴づ愳㠰㐵〱㘶㘱㐹㌴昳㈸㙤〴㥡ㄵ挹㔷㈱㘸摡㔰〴㌴㔷㠶昷散戰攷㈲㝢㍥づ〲㤵㘸㥥〰㥥㡢㈶捦〰昲㤳〴つ摣㝥㡡㌵㄰㤱㘸㉥愱ㄲ㘶㔳㤵愱㜹〴戸晤愳挹慣㉢㝣戱摡㥤㑡戰㈱晦㤸㝡ㄵ〲㔶〷㘴昴㑥ち㌲㉤㉢㐴愰㡢〲摤ㄴ㘰愶㤶㐴㜳ㄹ㑡攱㘸㤶ㅦ改攵〹㕡㈱㘸昶㐰ㄱ搰㘴愶㔶㐸捦扤散㤹慦㤱ㄲ捣慡慡㐴㤳愹㔴晤挴收㐵㄰㤱㘸慥愰ㄲ㘶㕣㤵愱戹ち摣晥搱㘴㘶ㄶ扥㜸摡㐳㈵ち㑤愶㘷㠵㤸晣㝤挸攸㐷㔱㤰愹㕢㈱〲㐷㔳攰ㄸち㕣〶〱㠹收て㔰ち㐷戳散㐸慦㐸攲ち㐱昳㌸㈸〲㥡㔷㠵昷㝣㍣㝢㍥㠱㍤㌳昳慡ㄲ㑤愶㕢昵㠳㈶㤳戱㈴㥡㈷㔲〹戳戲捡搰㍣ㄹ摣晥搱㘴昶ㄶ扥㔸ㄱ㑦㈵ち㑤愶㜰㠵㠰㜵㉡㘴昴搳㈸挸昴慥㄰㠱搳㈹戰㤶〲捣昸㤲㘸㥥㠱搲挶愰㔹㥥攸ㄵ㠲收て愱〸㘸摥ㅤ摥昳㔹散昹㙣昶捣散慣㑡㌴㤹㤲搵て㥡て㐱㐴愲㜹㉥㤵㌰㜳慢っ捤昳挱敤ㅦ㑤㘶㜸攱㡢㌵昲㔴愲搰㘴㥡㔷〸㔸㍦㠲㡣㝥㈱〵㤹〲ㄶ㈲戰㡥〲ㄷ㔱㠰㔹㘱ㄲ捤ㅦ愳戴ㄱ㘸㔶㈴㠳㠵愰㜹〹ㄴ〱㑤㘶㝥㠵昴晣ㄳ昶㝣㈹㝢㘶〶㔷㈵㥡㑣摢敡〷㑤㈶㜵㐹㌴㉦愷㤲ㄷ㔰㉡㐳昳㑡㜰晢㐷㤳㔹㘰昸㘲搵㍣㤵㈸㌴㕦挲㔶㠸挹㔷㐳㐶扦㠶㠲㉦㠷ぢ㕣㑢㠱敢㈸昰ち〴㈴㥡㍦㐵㘹㈳搰慣㐸ㄸぢ㐱昳〶㈸〲㥡捣づぢ㌱敤㐶昶晣㌳昶捣㉣慦㑡㌴㤹摡搵て㥡㑣晣㤲㘸摥㐴㈵捣〰㉢㐳㜳㍤戸晤愳挹㑣㌱㝣戱㑡㥥㑡ㄴ㥡㑣ㄷぢ㌱昹㔶挸攸户㔱㤰愹㘴㈱〲户㔳攰づち㌰扢㑣愲昹ぢ㤴㌶〶捤昲愴戲㄰㌴敦㠲㈲愰挹散戲㤰㥥敦㘶捦扦㘴捦㠳㜱㠷㕥㠹㈶搳扦晡㐱㜳〸㐴㈴㥡昷㔰〹戳挴捡搰摣〰㙥晦㘸㌲㥢っ昶㘱摤㍣㤵㈸㌴㠷㠲ㅢ㘲昲㙦㈰愳摦㐷㐱愶㥢㠵〸摣㑦㠱〷㈸㌰ㅣ〲ㄲ捤〷㔱摡〸㌴㉢ㄲ捦㐲搰㝣ㄸ㡡㠰收愶攱㍤晦㤶㍤晦㡥㍤㌳㕢慣ㄲ㑤愶㠸昵㠳收昶㄰㤱㘸㍥㐲㈵捣㈴㉢㐳昳㔱㜰晢㐷㤳ㄹ㘷ㄲ捤挷愸㐴愱㌹ㅡ摣㄰戰ㅥ㠷㡣晥〴〵㤹㤲ㄶ㈲昰㈴〵㥥愲〰戳搴㈴㥡㑦愳戴ㄱ㘸㔶㈴愷㠵愰昹㐷㈸〲㥡㍢㠵昷晣㈷昶晣㘷昶捣㡣戲㑡㌴㤹㐶搶て㥡㈹㠸㐸㌴晦㐲㈵捣㌶㉢㐳昳慦攰昶㡦愶㠹㘶ㄲ捤攷愹㐴愱㤹〱㌷〴慣ㄷ㈰愳扦㐸挱㙣戸挰摦㈸昰ㄲ〵㤸挹㈶搱㝣ㄹ愵㡤㐱戳㍣㠱㉤〴捤扦㐳ㄱ搰㥣ㄸ摥昳慢散昹㌵昶捣慣戳㑡㌴㤹㙡搶て㥡㌳㈱㈲搱晣〷㤵㌰㈳慤っ捤㝦㠱摢㍦㥡捣㕣㤳㘸扥㐱㈵ち捤㌹攰㠶愰昹㈶㘴昴户㈸挸搴戶㄰㠱户㈹昰づ〵㤸敤㈶搱㝣ㄷ愵㡤㐱戳㍣挹㉤〴捤昷愱〸㘸㉥〸敦昹〳昶晣㙦昶捣捣戴㑡㌴㤹㡥搶て㥡㡢㈱㈲搱晣㤰㑡づ㐳愹っ捤晦㠲摢㍦㥡捣㙥㤳㘸㝥㑣㈵ち㑤愶戸㠵㠰昵〹㘴昴㑦㈹㘸㠷ぢ㝣㐶㠱捦㈹攰㐰㐰愲昹〵㑡ㅢ㠱㘶㐵㈲㕣〸㥡㕦㐱ㄱ搰㙣て敦昹㙢昶摣㠰㘹㘵挱散戵㑡㌴㤹戲搶て㥡㑣㘸㤳㘸攲㠹㐴㠳㔸㠱㔲ㄹ㥡㜸攳挳㐶愰戹ち捤㈴㥡㑤㔴愲搰㘴ㅡ㕣〸㥡ㅡ㘴昴㈱ㄴ㘴㡡㕣㠸㐰㌳〵昸慥㕦挱慣㌹㠹㘶〴愵㡤㐰戳㈲㔹㉥〴捤㘱㔰〴㌴㡦つ敦㜹㌸㝢摥㠴㍤㌳挳慤ㄲ㑤愶戵戹㘸搶扣㑦㕦ぢㄱ㠹㘶㡣㑡㤸晤㔶㠶收㘶攰昶ㅦ㥢捣㤲㤳㘸㡥愰ㄲ㠵㈶㔳攵㐲挰摡ㅣ㌲晡ㄶㄴ㘴ㅡ㕤㠸挰㤶ㄴ搸㡡〲捣慣㤳㘸㙥㡤㔲㌸㥡攵昷改攵〹㜵㈱㘸㙥ぢ㐵㐰㤳㤹㜵慡攷㈶㜲摣㘷㜰㈳搹昳㜶散㤹㔹㜰㤵㘸㕥づ㕥㍦戱㜹〵㐴㈴㥡㍢㔰〹㌳攴捡搰ㅣ〵㙥晦㘸㌲㤳㑥愲㌹㥡㑡ㄴ㥡搷㠰慢㑣〶㕦㤹㍣〶摢晡户㈸挸㔴扢㄰㠱ㄶち㡣愵〰戳敦㈴㥡摦㐶㈹ㅣ捤戲晢昴㡡愴扢㄰㌴挷㐱ㄱ搰扣㌱扣攷㔶昶扣㌳㝢㘶愶㕣㈵㥡扦〰慦ㅦ㌴敦㠴㠸㐴㜳〲㤵摣㠵㔲ㄹ㥡㙤攰昶㡦㈶戳敤㈴㥡扢㔲㠹㐲㤳㈹㜷㈱㘰挵㈱愳㈷㈸挸㜴扣㄰㠱㈴〵㔲ㄴ㘰㠶㥥㐴搳㐰㘹㈳搰慣㐸捣ぢ㐱搳㠴㈲愰㜹㕦㜸捦ㄹ昶㥣㘵捦捣愶慢㐴㤳㈹㜴晤愰昹ㄸ㐴㈴㥡摦愱ㄲ㘶摡㤵愱戹㍢戸晤愳挹㡣㍣㠹收㐴㉡㔱㘸㌲㉤㉦〴慣㍤㈰愳昳ㄹ户㘰捡㕥㠸挰㈴ち㑣愶〰戳昸㈴㥡㔳㔰摡〸㌴㉢㤲昷㐲搰㥣〶㐵㐰㤳㤹㝡㈱㍤㑦㘷捦㝢戱攷㤷㈱㔰㠹㈶搳散晡㐱㤳㐹㜸ㄲ捤扤愹㠴搹㜸㘵㘸敥〳㙥晦㘸㌲㙢㑦愲㌹㡢㑡ㄴ㥡㑣摤ぢ㌱㜹㌶㘴昴㌹ㄴ㘴㕡㕦㠸挰㕣ち捣愳〰㌳晤㈴㥡晢愲戴ㄱ㘸㔶㈴昸㠵愰㌹ㅦ㡡㠰㈶戳昹㐲㝡㕥挰㥥ㄷ戲㘷收〴挹㍤㕡挴㤲户㐷㑤捣散愸㑣㔸愸㑡㈶㤱㍤ㄴ㤹㔶戲愰㙦㜵〷㔲㜹戸挹〴〶㜷㡢愹ㄸㄱ挹㐳㕡㐵㜷て㥥攷づ慥㝣换㤰摦昶〹㜴㍣㜴昳㡡㌷㌸挹㘶慣㘱搶㑡搳つ㥦㔷扦愵挸㙦㑦挳㑢慦㜳㘱ㅢ㝥戴〳㘰攲收㜳摡ぢ㍤摤扤摤挵扥㔱ぢ㤰愸㌶㡡㙦挴㉡ㄲ攴愶㥦㐲㘳㘸㥦摣戱挱㕤㝣㙢晢ち扥㈱㈶戲戴慢㝢㘵㤷戴愶愹㤷㉦〶㤳㜸つㄹ挲㙥㈲散㠷㥦㙦〱扣ㄸ㌳㕣搸㔸㍦〸㜴昸愰ㄸ㔳㐴㔸搶扥ぢ㍡㜶敡㤴愹昳ㄷ㍢㜶摣㉡㘶捤㌸摥攱㥣㌷慣戴㤹捦ㄴ㌲㠹㐴㈶㤵戵戲㔶戱㤰㉥㙡〷晢愲㤹㕣扡㔰㐸攵㜳㤶㤵㐹ㄹ戶㤹捡㈷戲㡥㤹换㥢戶㤱挹ㄵ搳㐶㔶㍢挴ㄷ㑤㔸挹㡣㤳㜳昲㜶㌱㘹ㄸ㐶搲捡挷搱㐱㉡㤱捣攴戲㤹㝣捥㌱戴㐳㑢愲㐶㍥㥦㌱㡢昹愲㤳㑦ㅢ昱㜸㌶㙢㈷㤲㑥㈶㥤换㤸㑥㈶㤷㉡ㄶ㘲㑣㘹㠱㜴㠳晥㍤㔰㝤㌱挹㘱㈴ㄶ㐸㡣㌹㉤昸扦㐱捦㤳㔵㈰戱㐹ㅣ㤰ㄸ㜳㕤昰扦搷㔲㌶㤲捤搹戲愹ㄱ挳挸㡤㑤㐶愱ㄲ㤱ㄷ〵㘱ぢ㘷昰㤰㈱㘲㙣挵㙢戶慡㤲㔸晣昷ㄴ㘹ㅡ㜳㔸㥡㝥〴搷㙥㕣愳昲挸㘱㘳散〴㥥㕦挰〴扤〳㈴ㄲㅢ〴挳㌹㐰搶㍡㔱摣㜴敡㤴挵攵敦昹搷扡挰ㅥ〶戶捣搳挱て〸昴㙡摤攰㙣〲㑥㈰㘵㉦㌶搸搳愲㉦㐳愵㍥㠶㝤㡣〶ㄱㅡ昸㌲㥥㝡挱攷㠶晣㙢〶㤷挷愰㌸〳㍢挲挸㐷〵摥㥤〰ㄱ㐶慥㌸ㅤㅣ㐶㙦㜹昴改㘸㐴〹㝤㈵㈸愲㉦攲㜵愹慤㐲搹㡤扥㔴㍣㕦㉣㘶搲㜹㌳㥦㌷つぢ㉦〵㉦搸㠶㘳㈴戳㐵〷〱㔵㡣㘷戴搵扥㘸㍣㙥ㄸ㤶㤱㐹挴ㅤ〴慡㔳㈸攴㤲昹㐴㌲㥦㡣㘷㤳㐵㍢㘵㘵戳摡昷㝤㔱挴愲㤳㑡㘵っ㉢㘱㐱㔹㍣㘳愵愰㍤㘳㘴散㘴㈱㕢戰捣㙣㙣愸㘷㠹㝥ㄴ摡攸㐷㤳ㅣ〳ㄲㅢ愶昸㍦㈰敢㔸㤲攳挸ㅦ慥昸攵昲㈲〶㍥攳㐸ㅣ㡤㥤愷㡦㈵㜲㈷戱摤挹㈰㤱搸愶慡㈱㝤愵搳㌳㍡㥤ㄱ摢㑣昱㑦㈷慢㤵㈰㡤〳ㄱ㥢㔳ㄹ㑢㘷㠲敦愳扦㈵戸ㄲ晤ㅥ㜴㔱㡤晥㌲㜰慢搱摦ち㡤愰愴㐱㍦〷ㄴ攸㙦敤㤵戵㜳㔱㜶搱捦攲ㄷ〲戲㌸摡昱扢ㅣ㈹㈳㙢ㄴ昳㠹㥣㤹〷昰愹㈲愰捦㈴㌲摡㜹㈵㔱换㡣㍢改㜴戶㘸㤸㠶ㄱ㑦㘵昲挹愴㤳戳㜳㜱㜰ㄳ㌹㈷㤵搳捥昷㐵㡢㈹㐸㈴㡤㘴づ㐷㍥㐴昳㔶㈱㘵愷㔳戹慣㤹捥㘷散㙣搶搱㉥昰㐵搳愹㠲攱ㄴ㤳㜶捥戴搱挰㑣攰㜸捦㍢搹㡣㥤㌷㡡㤹㐲㉡㘷挵戶㔱㍢昱㈳戴搱㉦㈴㔹㐷㜲ㄱ㐸㙣㕢㔵ㄹ㜶散㡦㔴㤵㔲㕥戶㘴㈳㥤㡡挴づ愸㤴㝥晢㥥攷㌷㜹㡣㕤挵晡慢㐱㈲戱ㅤ㈱㠰㉦ㅥ〷㤲㔷昲摢㈸挵晦㈹昹㜱㑡散ち㈲挶㠰㉦晤㜶㈳昸扥摦㕡挰㤵㝥㕢ㄸ敡户昹愱㝥㘳ㅥつ㤴㘰挵㍦㈸晣昶㙤慦慣慤㐷搹昵㕢㈲㥦㑤㌸改㝣搱挸㤹㈹晣挴㠳㥤㌳㜰摥捥愵っ㉢㥦捦挷㡢〹㑢扢挵ㄷ捤㐹㝦㘶㡣㜸㈱攱ㄸ改㤴㤹㡤愷㔳㠹㔴㍣㙥攳っ㙤㈷㔳㐹敤搶㤲㘸搶捥㘴搳㔹摢㑥攵愱戵㔰挸㥡㌸戳㈷㡣㐲㍥㥦㌶捤㘲捥搲㙥㉢㠹ㄶぢ㔶㈱㙤㕡㤹㘴㈲㙥ㄴ搳戸㈶挰㘳㌹扢㠰ㅦ愲㜰捣戴㘱挵㤸攳〳㘹扣㡣〰㔴扦㠳攴ㄷ㈴㜷㠲挴挶愹捡㌰扦戵慡捡㔲㈳愹㠳㉤挵〴㔴㑡扦㑤ち晡敤㍥㙡扥ㅦ㈴ㄲ摢〵〲昸㔶昹慤㑤昱ㅦ愶㙣㠶ㄲ㝣㐷㤳㠸㠳㉦晤昶㝢慡㈷㠷㝦㐹㜰愵摦捣㔰扦ㄹ愱㝥㘳挶づ㤴㘰ㅤち㈸晣㘶㜸㘵敤㜱㤴扤攳㉤㤹㑣ㄸ㡥㥤㡦摢㑥捡挸㤸㘶㌶㤵㜳捣愴㤵㡡㈳晡㡢戶㤵搳㥥昰㐵㤳㠶㤳㠵ㄳ攲㔶挱挶㐹捦㡣㘷攳㈹㌸㈶㤵㌴昲挵㍣㑥㘳㌹敤㐹㕦搴㌰㌳搹㘴㈲㡢换㉡づ攷㘴㍣㘱㈱㌸㜲挵ㅣ捥愳㠵〲慥愷㐹敤㈹㕦㌴㤹戵㡢昹㤴㔹㌴攳㤹愲㘱ㅢ㐶㉥㥦㜲㜸㠶㑣㈵捣慣㠹敥㘲捣㈶㠲㌴㤶挸㠰敡捦㤰晣㤱攴㑦㈰㌱㔳㔵㠶昹㉤愳㉡㘵㑢搹㐸㌶㘷㑢昱ㅤ㔴㑡扦㡤〹晡敤㈵㙡㝥ㄹ㈴ㄲ摢つ〲昸㔶昹㙤㜷挵㝦㡤戲㝢㔰㘲㈲㠸搸〳㝣改户㝦㔲㍤㌹晣㥢〴慥昴摢搶〱扦㘹㙦㐰愴收愰㑢㙣ㄹ敡捣挹搰㠴㘶㤸㔰〴㠵㌳愷㜸㘵敤㙤㤴㕤㘷㘶㡣〴摣㤱挹㘷昳昹㠴㘱㕡㌸晥㙣ぢㄷ㥤㑣摣捡㥢戹戴㔵搰摥昱㐵ㄳㄹ㌳㔵挰㉦㘱㘴㌲戹㥣㤱挷㡦戵㌸ㄶ㉥㕥改㜸㌶㘷ㄴ㡣㜸愲愸扤敢㡢㍡愹戸㤹㉢㈶㌳㠵㜸挱挱〵ぢ〷㔵愶攰ㄴ㜰㈹㑣愴昳㈹㍢㔱搰摥㉢㠹收㄰ㄵ昹㡣㤵挸㈴㑤戸扡㘸攵㜹捥戶捤㘴㍡㘹挷㡢㜱㈳㌶㔵敤挴晢㘸愳㝦㐰昲㙦㤲晦㠰挴愶愹捡て挹晡㠸攴扦㈴ㅦ戳㤲搹㑣昸摦㙢㈴㥢晢㉤挵摥愸㤴捥ㅣㅣ㜴收㤷㙣晣ㄵ㐸㈴㌶ㄳ〲昸㔶㌹㜳ㅦ挵㙦挴㡣㠹晣扤て㝤ㅡ摤㌶ㅢ㝣改捣㈶昰㝤㘷捥〵㔷㍡昳戳捦挲㉥㝡㥦㠰㕢㝤搱㘳ち㤲㌴㥣㍦㤹〵扦敤敢㤵戵〸捡慥摦〰㌰㐶愶〹㌳㥤挴愰㈰て晦㌹改慣㘳攰昸㐹愷㜱㔴㤸㘹㙤愸㉦㙡㘷㑣㍢㥥挳昰ㄴ㠷㥥㤱挰㘹捥㑥㈷㔳戹㐴〶愳㤴㐴搲挶㐱㌸捣ㄷ挵攸㈵㤳㡡攳挸㜳㌸㤰㐹愴昲㘹っ㔰㔲㘹愷㤰戵㌲〵挳戴戵攱扥㘸搶挴戵捥戱㑤晥㌴㤶㤱挸ㄹ㔹挴㐶㉡㥥㐳㈷〵㌳㤳㑡㘶㘳晢愹㥤搸〴㙤昴㈸㐹㡣㘴㔳㤰搸㝣㔵ㄹ㜶㄰㌲㙦㑡敥扥㙣㐴㜹户㈵ㄵ㠹晤㔱㈹晤昶て㐰挷挱㡡扣攸㡤愴搰㜶㈰㤱搸〱㄰挰户捡㙦〷㉡晥㈸捡昲愵㔸晡㉣晡敤扢攰㑢扦㝤㡢敡挹攱摦㈱攰㑡扦扤㄰敡户扦㠶晡敤㔰㌴㤲㠶敦〴㔵昰摢昷扣戲㌶づ㘵搷㙦㠵㝣㉡㥤戶㡢㜶ㄲ㄰攳㤶㈱㤹挵昵挶挱搰慥㘸摡ㄶ㉦㕡㕡慢㉦㙡㕡愶㕤挸ㅢ㜶㈲㙤摢戸㔱㈹攴攰㠳扣㠱戱㥦㥤挳挹搷㌱戵㥤㝤搱っ挶㡡㌸㉢挶ぢ戹㉣捥户㜱㠴㐲㌲㠷ㅦ㉡㌳㔳㐹ㅣ㠷㌸戶戴昱扥㘸㍣㤹挱搹搲㈹ㄴぢ㍣戹愶ㅤ㉢㠵㜱㑡ㅥ㕡戳㤹㡣㔱挴㡤捡㘲戵ㄳㄳ搰㐶摦㠵愴㡤㘴㔷㤰搸㘱慡㌲捣㙦㤶慡愴愸摢㔲敡㘰㜳㘱愳㔲晡敤㜷㐱扦攵㈸昹ㅤ㤰㐸㡣愹㔶昸㔶昹慤愸昸㝢㔰㜶〱㈵收搳㐳㑢挰㤷㝥㥢㑣昵攴昰敦〸㜰愵摦㌶〴晤挶㤳愷ㅣ攲摦ㄳ敡户愵㘸㈴晤㌶ㅤ慡攰户づ慦慣敤㠵戲敢㌷㕣扥㥣慣㘵㈴㔳㑥ㅡ㠳㠹㐴づ㌰ㅢ㘶慥㤰挸ㄷちづづ㤰㥣㌶挳ㄷ㌵㤲戸散挱㤹㐹〷ㄷ㉦㡣㐸㜳昸昹㉡ㅢ〷ち㑦戳戹㔴扣愸敤敤㡢㘶戲㌸㐵㘶ㄳ㌶㝥㘱挸㐰〷挹㍣㉥㥦㡣て㠴㐳㈶㤳㜱搲摡㑣㕦ㄴ〳搱㐲㈲㡥晢搹㉣㐷戹戶㠵挱㤳㘵㈶昲㘶㍡㤳挲ㄸ搳㐹挵㍡搵㑥散㠳㌶晡㉣㤲搹㈴㜳㐰㘲㕤慡㌲散㍣挹㕣㌰戹晢ㄴつ戴愴㈲搱㠳㑡改户ㅢ㠲㝥㍢㠰㤲〷㠲㐴㘲㑣敡挲户捡㙦㝤㡡㝦〸㘵昹挲㌰晤㈰㄰戱〲㝣改户挵㔴㑦づ晦㔶㠱㉢晤㜶㜹搰㙦〷㈸扦㕤ㅡ敡户搵㘸㈴つ㉦㐰ㄵ晣昶㝤慦慣搹㈸㝢挷㥢㙤㘲〶挰㌴ㄳ㜶扥㘰㘰〸㙦攱〶摤㑣攳慥捡戰敤㘲愲㤰搴ㅣ㕦㌴㠹㘳っ慦㐷㌷㜲㐹㡣晤㙤〳昳〳㑥摥捡ㄷㄲ㔶㍣㤱㑡攳㈲愹ㄵ㝤搱㙣ㅣㄳ〰㐶摣㉣攰慥捤㐸攰搰㉣㔸改㕣愲㤸㑣攵㤳愹㑣摣㑣㘸㠷晢愲㠵㈲㡥搹ㅣ㑥换〸〹挳㜱㌲㔹㡣㤳㜰愰摢㜱愳攰㤸㤹㘴㈶㜶㤴摡㠹㈵㘸愳户㤳ㅣ㐱戲ㄴ㈴㜶戴慡っ㍢摥㡥㔱㤵㔲扥搴㥣㉤挵㜱愸㤴㝥㍢㈳攸户攵搴扣〲㈴ㄲ㍢ㅥ〲昸㔶昹敤〴挵晦㍥㘵㉤㑡ㅣ㐶て㥤〸扥昴摢㌱㔴㑦づ晦㑥〶㔷晡敤㠴㔰扦ㅤㄷ敡㌷愶㡡㐹扦ㅤて㔵昰摢愹㕥㔹㍢〱㘵搷㙦昹㜴㍥㕢挸ㄷ㉤ㅢ㐳〶㈳㙢㌹昹㔴ち昷挱㘹㈷捥㈳㈸㕥㌴戴㌵扥㈸捥㕦挹愴㘵愶捣㜸㈲㘱搸㤸〰㌲ㄳ㔹换捥㌸㑥㥡挷㙣搲搶㑥昴㐵搳㘹ㅣ㠴〵㕣晦昲㜹捣攷ㄴ㜰㍡捤收昰㥥昴㜴㉡ぢ㍦摡㤸搰㌹挹ㄷ㡤挳㥦〸㤳㍣㉥㤴〹㠴㐴㌲敦㤸ㄶ㉥慤改ㄴ㐶㐹㔶摣㉥挴㑥㔳㍢㜱㌲摡攸愷㤰㥣㑡㜲ㅡ㐸散㜴㔵ㄹ收户戵慡戲搴㤲㡤㘴㜳昱㐳㔴㑡扦㜵〵晤㜶ㅥ敢捦〷㠹挴㤸愸㠶㙦㤵摦捥㔶晣㜵㤴攵换搴㜴扥㥡㑤㥣ぢ扥昴摢挵攰晢㝥㍢ㅦ㕣改㌷㍢搴㙦昹㔰扦㌱㈹㑤晡敤㌲愸㠲摦㝥攴㤵戵换㔱㜶晤㤶挰搴ㅢ㠶㝢ㄸ㠸㘷㑣㈳㠷㈳㈸㠱摢〲ぢ〳挶慣㠹㔳㔷挲搰慥㈸㠹愶㙣㌳ㅥ挷㜱攴㔸㜰㐶〶ㄷ㉤㡣摥㜱攳㔵挸攴攳戹㙣㍡愵㕤改㡢收敤㑣挶㑣摢挹っ敥攳㡣っ愲挱戲ぢ㠹㘴ㅣ㌳㜲㤹㐴㉡敢㌸摡㔵扥㘸㌱㤹挳㌱㙥攱攸㑥ㄷ㜱㤷㤲捣ㄷ㤳昸昹㌶㈷㕤挰㕦㌲㥥㡢挷㉥㔴㍢㜱㌵摡攸搷㤰㕣㑢㜲ㅤ㐸㙣㥤慡っ昳摢㐵慡㤲愲㝡㜹㜳㜱〹㉡愵摦昶つ晡敤ㄶ㑡摥ちㄲ㠹晤〴〲昸㔶昹敤㔲挵晦〵㘵扢㈹挱㤵慣攲㜲昰愵摦敥〶摦昷摢㤵攰㑡扦敤ㄵ敡户㘹愱㝥扢ち㡤愴摦㝥つ㔵昰摢搵㕥㔹摢㠰戲㜷扣攱慡㤶戵㌰㝥㑣愵㌸㡣㉣攴㜱㜱㐹㈴㔳㠵㑣搱㜶㌰㡥㈸㘸昷㤶㐴攳〹ㅥ〷㜱㡣搲㜱ㄲ换摢ㄸ㘰㘰晣〲戸ㄳ戸㜵戰㜰换昰ㅢ㕦搴㉣㕡㘹摣愹㘳〶ㄶ㠷愶㠱㑢ㅤ挶昷ㄹ㘸挵㔰搱㉣ㅡ㤹㤴㜶㥦㉦㥡㉢攲㈶㈲㤵㑤㘴敤㐲挶㐸㘵㜰摦㥥㌵敤㝣㌶㡢㈹搷扣㠱ㄶ㌱愶收挹㥤戸ㅦ㙤昴〷㐸ㅥ㈴㜹〸㈴㜶慤慡っ昳ㅢ㜳昶㘴㑢㡡扡㉤愵づ㌶ㄷ㌷愰㔲晡㉤ㄹ昴摢ㄳ㤴㝣ㄲ㈴ㄲ扢ㄱ〲昸㔶昹敤㘷㡡晦㐷捡昲㐵㜳晡㜲晡敤㈶昰愵摦㥥愵㝡㜲昸户ㅥ㕣改户㜱愱㝥晢㜶愸摦㙥㐱㈳㘹昸昳㔰〵扦摤敡㤵戵ㄷ㔰㜶晤㤶㉣挴〱㝤挶㌰㡢昰㕢戲㤸戶㡡㜶㈲㠱戳愵㙤㤸ㅣ㄰挶戵ㄷ㝤㔱㉢㤹㉤愴㌱挷㘱㘲㜸㡦昳㥡㠵挱㘷㍡㥥戶㜰㜴挲摢ㄹ㍢慤晤捤ㄷ挵〴㌷㤴㘰㐲ㅢ㠳ㅣ〳昷っ戸戵戰㔳㌶慥㘲〶㍣㔴挸㌸摡㑢扥㈸㠶㡣㜹挷㠹㘳㔰㠹㔹㌰ぢ㜷㤰戶㤹户㌰〷㙡ㄶ㌱〳ㅦ户敤ㄸ㤳〰攵㑥扣㡣㌶晡㉢㈴㝦㈷㜹ㄵ㈴㜶扢慡っ昳ㅢ戳〳㘵㑢㡡扡㉤愵づ㌶ㄷ㜷愱㔲晡㙤昳愰摦摥愱攴扢㈰㤱搸摤㄰挰户捡㙦扦㔴晣㝦㔳㤶慦扤搳㡦愶㠷敥〱㕦晡敤㈳慡㈷㠷㝦ㅢ挰㤵㝥㡢㠴晡慤㌹搴㙦昷愲㤱㌴晣㔳愸㠲摦㝥攳㤵戵捦㔰㜶晤㘶ㄸ㘶〲㤳戹㈶敥挲㜲戸㑣攵㜲戸昱㌵㜱晡㌳戲昰㑦㈲㤱搶㍥昷㐵㜳づ㘷扣㜲㠰㌸敤愰㐱㈱㥦戰昲改㐴ㅡ㘳㍥捣㌲挲搱摡ㄷ扥㘸ㄲ〳㤶㜴㉡㡤㘳ㄱ㌳搰㌸㝣㌱ち㐵㉢ㅢ㠳搵㜴㤲㐷愰昶愵㉦㙡攵㤲㌶敥捡昱㝢挶昸㘱攳㘲㍣㘷攱慥〱㤲㌸㉡㌱ㄷ㕡捣愵㘳昷愹㥤昸ち㙤昴慦㐹戰㡡戵㐱攷敦㤰挶敥㔷㤵㘱㝥㝢㐰㔵㔲搴㙤㈹㜵戰戹㜸ㄸ㤵搲㙦晦晤㌴㜰晦㌶㤴㤲挳㐰㈲㌱㈶ㄴ攲㕢攵户摦㈹㝥㡣戲㈷㔲㘲つ㍤昴〸昸搲㙦㈳愸㥥ㅣ晥㍤ち慥昴摢摢攸愶㝡戲昹㑤㜰慢敦扢ㅦ㐳㈳改户慤愰ち㝥㝢摣㉢㙢㕢愳散晡捤挶㜹㤱捦㠴㌰㍤㠱ㄱ㝢搶捥㍢戸㤷挳㌳㈴っㅡぢ㑥搱㌴戴㙤㝣㔱〳愷㉤㍣㔹挲晣㐷〱㤳晥㠹㘴ㄶて愵㉣㉢㥢挴㌳愵㑣ㄶ㄰㙢摢晡愲㤸晡㜲捣㌸㥥㔵搹㜱ㅢ㜷㜲〵㉢㘷挴㌱㘱㘹攷㡡㜶〱昷摤㔹㙤愴㉦㡡㘳㉤㡥㠱愴㡤慢㘱捥㐸㌸㤸戱戱搳ㄹ㑣挵㤹㤸搶挶昱㥡㠹㌱戱㔱敥挴㜶㘸愳㙦㑦戲〳挹㡥㈰戱㈷㔵㘵㤸摦㥥㔲㤵戲㈵攵㑢捤挵ㅦ㔱㈹晤昶㤷愰摦㕡㈹戴㌳㐸㈴挶搴㐵㝣慢晣昶㘷挵㙦愳㉣㕦〹愸㥦㑥て晤〵㝣改户〴昸扥摦晥ち慥昴摢攳愱㝥㝢㌴搴㙦捦愳㤱摣攵㌴㔴挱㙦㉦㜸㘵捤㐴搹昵㥢㠵搹㜹㕣㕦㔲〹㡣㈹攱㌷㡣㐸㌰㕦ㅦ㌷㌱㍣挰っ㘶挶㐹㘸㤹㤲㘸搲㡡攷㌱㐲㑣㈶㜱㕥㌵㜰扦㠰戳ㄹ㙥戸戳㑥㍥ㄳ㡦攳㝥㔹换晡愲戶㡤㤱㐶㉥㤹挵㈳〲㑥㡦挰㝦㈹㑣㤲㘵㡣㜴㌲㡤㔹㤶㕣㐱换昹愲昰㍣㥥ㅡㄶ㡤㘴挲㉥㘲㥥换挶㐴户㥤㑦㘵㜱搹㤳㘷散㜸散㐵戵ㄳ摦㐱ㅢ㝤㌷㤲摤㐹㈶㠲挴晥愶㉡挳晣昶㤲慡愴愸摢挸搷㈱晥㡥㑡改户㕦〶晤㌶㠳㤲㝢㠳㐴㘲慦㐲〰摦㉡扦扤愶昸戳㈹㝢㉥㈵昸扡㐳昱て昰愵摦收㠱敦晢敤㕦攰㑡扦慤て昵摢㑤愱㝥㝢〳㡤愴摦ㄶ㐰ㄵ晣昶愶㔷搶ㄶ愲散晡㉤㠷㉢㔰㌲㠱㈹㐷㍣捡㌵ㄲ〵㡣散昱㔴っ㤷㈱摣㘲㈷つ㍢㤳搳ㄶ昹愲㔶㌱㘹㘲摡ち㌷〸㌸攸ㄲ㐵ㅣ㥡ㄸ慦㘳攲㉡㠵㘷挳昱㜴㉥慤敤敦㡢攲改㕢ㅡ㑥㡦愷㡢戸㘸㘵㔳ㄸ搹愷㈰㥡攱搵㌰㤷挲搱慣ㅤ攰㡢㐲㕦ㄶ㜳愴ㄹ㕥㔲昹攴㉥㠷ㄱ㘷づ㜳㥦㜹㍣㕢挰〹㍣ㄱ㝢㑢敤挴㠱㘸愳ㅦ㐴昲㕤㤲㠳㐱㘲㙦慢捡㌰扦扤愳㉡㈹敡㌶昲㜵㠸昷㔱㈹晤㜶㐹搰㙦づ㈵㡢㈰㤱搸〷㄰挰户捡㙦晦㔶晣㈳㈸㝢ㄱ㈵昸昲㐵昱㈱昸搲㙦㥤攰晢㝥晢㉦戸搲㙦攷㠶晡敤散㔰扦㝤㡣㐶搲㙦㐷㐲ㄵ晣昶㠹㔷搶㝡㔰㜶晤㠶扢慣㍣㥥㤴攳㠰㑢攰㤶ぢ㌷㙦挵㉣戰㉤愶搲㔹㜸捥㡥㍢㕡慦㉦㕡挴㘳ㅣ摣㍡攳㘴㤶戳っ㑣㘵攰㠱愸㥤挱晤㍡㝥っㅣ攳晢㘲㑡敢昳㐵㌱㘱㘵ㅢ㘹ㅣ挳戸㜳㌶搲㌸㠸昹㘴ㄴ㑦昹敤㈲敥晥㙣㌳愳㉤昷㐵㤳㤸㔸㑢㌹㜶㉡づ攷ㄹ㜸ㅥ㤸挵攰㍦㡤㔹慥㠲挵㘷㍢戹㕣散㔳戵ㄳ㉢搰㐶㕦㐹戲㡡㘴㌵㐸散㌳㔵ㄹ收户捦㔵愵㙣㐴㜹户㈵ㄵ㠹慦㔰㈹晤昶㠳愰摦搶㔰攸㐴㤰㐸散㙢〸攰㕢攵㌷㈲㉡昹愷㔲昶㜲㑡㕣㐶扦㌵㠲㉦晤戶㤶敡挹攱摦㘰㜰愵摦晡㐲晤搶ㄳ敡户㈶㌴挲ㄷ㙦敦㠳㉡昸㑤昳捡摡搹㈸扢㝥挳愰㉦㠷〱㐱ㄶㄳ㔷㠰㉤㡢㕢㙦っ摦攳ㄹ摣晥收㔲昹㍣づ愲㜳㝣㔱っㅦ㜱挷㤶㑢搸㤸㌸攱㍤㕣ㅥ㔷戰っ㥥〹攰㌹慡ㄳ㑦㥢㌹敤㕣㕦搴戲昳㜹捣㘵攲攸㑣㘷㜱戳㥥捥ㄹ㈶捥㠰㑥㤲户散㜸敥㔷搴捥昳㐵攳〶收㐹㜰㙡㉣收ㄲ㌰㠲愳㔴㥣㕣㔳搸戶㜲㈶ㅥ慣挶㘳㑣㐰㤵㍢㜱㍥摡攸ㄷ㤰晣㠸攴㐲㤰ㄸ㌳㔰㘵㘵㤸摦㜴㔵㔹摥㐸愷㈲㌱っ㤵搲㙦㠷〵晤㜶〵㌵㕦〹ㄲ㠹つ㠷㐰㤸摦㌶㔱晣㙢㈹换㔷㐹敡搷搲㐳㌱昰愵摦慥〷摦昷摢㘶攰㑡扦敤ㅦ昴㥢㍦㍦戹㌰搴㙦㈳搰〸摦〶晤攷㔰〵扦㙤敥㤵戵㥢㔰昶捥㤳戸㘹换㔹㤸㥢捣ㄵ搲〶ㄲ㕦㌰㐱㠹㝢愸㐲㌱挵扣〴っ㕡戴㥢㝤搱㡣㘵㘳搰ㄲ㌷㌱㕣挸㘳收扥㤸挷㌹㌵㠳挷愹㜸扥㠳愹挷㕣㑡㕢敦㡢挲㕢㜸㙣㤳戶戲㈰㌸てㄷ戲戹愴㘳攱㐹〳晡挲〴㑢愶愰摤攲㡢攲㐲㤸挷㌱㙢攳㜲㠸㠱㘶㈶㘷㘵㜱㥣㘲㈴㤳挶挱收攴㌰捦戵㠵摡㠹㕢搱㐶扦㡤攴㜶㤲㍢㐰㘲㕢慡捡戰昹挹慤㔴愵㙣㐴㜹㕤敡㘰㜳挱㑣㔶改户㈹㐱扦摤㑢愱摦㠰㐴㘲㑣㘶つ昳ㅢ昳㕢㈵晦㐱捡昲挵㤶㍡㕦㤳㈹㜶〰㕦晡敤户㔴㑦づ晦㐶㠱㉢晤㤶つ晡捤㥦㥦㌴㐳晤㌶ㅡ㡤昰㙤搰晦〰㔵昰摢ㄸ慦慣㍤㡡戲敢㌷ぢ㌹㈰挵〲㘶昳昱ㄴ摣挰晤㔲ㅥ昷摢㐶ㅥ㠳㠴っ捥㔸戸㌶㘹㡦昹愲挸㔵攰㤳㌹㥣ㅤ㌱て㠲㠳搴挲㌸㈲捤㔳ㅣ愶㌶㤱㠰㤰搳ㅥ昷㐵㑤愶㌵昱慥ㄹ㔷㐰㍣搲挹昰㘶㍥〱㜱㥣㍦ㄳ㜸㑡㔳搰㥥昰㐵㌱㈷㥤挶散㤹㠳ぢ㉤づ㍢愴㤵㘰捥㉣㤱挰㑦㐵攲㘰㐶搲㐹㌲挶愴㕡戹ㄳ㑦愲㡤晥ㄴ挹搳㈴捦㠰挴㕡㔴㘵搸昱㌶㔶㔵捡㤶㝥㈳愹㐳㌰㘷㔶晡慤㈵攸户ㄷ愹昹㙦㈰㤱㔸㉢〴挲晣挶㑣㕡挹晦㍢㘵敦㈰扣户搳㐳ㄳ挰㤷㝥㝢ㅤ㝣摦㙦㙤攰㑡扦㙤ㅢ敡户慤㐳晤戶㉢ㅡ攱㡢ㅦ捡㠲㉡昸㉤敥㤵戵㌷㔱昶㡥㌷㈶ㄸ㘴㤱㐹㠶晢㌶㕣㑤㥣㙣搱㐲摡㐹〱挳〹っ㑢㜰㉣㙡㙦昹愲㜶搱㐹㔹戸㐳挶㌴㜱搲㐸攰㔶挱戰搳改〲ㅥ㜱ㄷ搳㜶摡㐹㘵戵户㝤搱㌴摣㡡㜰㈸㈴㌰㘱㠲〱づ㑥挵㐹㑣昳㕢㑥ㄲ㤷㐸㍣㘶捤㙡敦昸愲づ㙥づ㌰㔷捤挷〶戸㡤挴㠸ㄵ㔱挳㜴ㄶㅣ挸㐵っ㠱㌲戱㠴摡㠹㜷搱㐶㝦㡦攴㝤㤲て㐰㘲㐹㔵ㄹ收户㤴慡昴攵摤收㔴㈴㑣㔴㑡扦㘹㐱扦㝤㑥捤㕦㠰㐴㘲ㄹ〸㠴昹㡤㌹扢㤲摦㠰㜷㔰挹㕦㤹搵昹ち㔱㈱搳㜰〹昶㈰昰㝤扦㌱つ㔷晡敤㡢㑦挲敥摦㍥〳户晡晥㡤挹戸昸㘲㤱〲㔴挱㙦㝢㜸㘵慤ㄹ㘵搷㙦挰挷〶昸ㄸづ㘲㥡〹挷㠲㠵㔹㐲㍣㈵㑢㘷㤰㌳攴㈰㜳㐴搳㝤㔱㌳ㄳ挷攰ㅣ㈳㍤ㅢ愷㔴㈷㠹㡣〵ぢ㐳ㄳ㑣ちㄷ㡣㔴㍥㤳㉤㙡ㄱ㕦㤴㈳挱㈲㙥捡㜳㘹捣㤸攰扥つ攷㐹摥搸ㄷ㌰㐷㠶㈱㑡㌱愳つ昵㐵昱㡣捥㉣㍡㜸戶㠳晢㍣挳攱戳〰㍣愳㑢㈰〷ㄱ㜹ㄱ㜱㈴㐰挴昶㔴㍢㌱っ㙤昴攱㈴㥢㤰㐴㐱㘲㤳㔴㘵㤸摦㈶慢捡昲㐶㍡ㄵ㠹㘹愸㤴㝥晢ㄷ愰昳㥦㥢㙥㐳捤摢㠲㐴㘲搳㈱㄰收㌷㘶〷㑢晥づ㤴㝤㠰昰摥㑦扦挹㠴㕦㤶㐶㔳㍤㌹晣㘳挲慦昴摢摦㐲晤昶㐲愸摦㘶愱ㄱ扥挸捦㠷㉡昸㙤戶㔷搶扥㡤戲敢户っ㐶〵㈹㕣慦㠰㈹敦攳㜰愷㠵摦㑣㉤攴㔲ㄶ戲㍤㌱捥换㘹㍢昹愲㐵㕣捡昲愶〵て攳昰㠸ㄷ㔳搹㝣ㄶ〹㈸ㄸ晦挵㌱㈱㠲㍣ㄵ㙤㥣㉦㡡㜹㤱㌸收慤㔲㘶㉡㠱晢㌷攸㌲㑤挷㉣愴㤱戸㤰㐱戲ㅤ㔲㔹㕡㝤㔱愴㌴搸㐸㘶㐹ㄴ㜲㌸㌴㤱㉤㤴㐳挶㥥㠹挹㤳戸㠱戹㔰摣㑤挴收愸㥤搸ㄹ㙤昴昱㈴ㄳ㐸㜶〱㠹捤㔵㤵㘱㝥㥢愷㉡㑢㉤搹㐸㌶ㄷ昳㔱㈹晤昶㐸搰㙦ㄹ搶㘷㐱㈲戱〵㄰〸昳摢㐲挵摦㥤戲㡦㄰㕥扥㕥㌵戶㐸昵戶㈷昸挳〷㌵㌱愹㜶户㡡㑣搰昰ㄷ㈴㡥慦晣慤摡改昸敤㔹慥ㄵ㙡ㄸ㠴㜷挳戹㙦㔴ㅢ摣昸㥤㠱改㘲慥㈹㕦愷挸扦愶摦㘰㕦晦㍦昴㌰ㄲ㑢㜹换搴戸㈳晥昴挹搸攱愶敦㘱㜷攳㘱㈶扡昹愷ぢ昰㔲㍣愷㙤敡㤴㑣摢昴㔵〵愷㘳慡搳搱㠱攴㔳㥣搸ㅡ戶攸㥣搹㡢㑤愷愷㜷㘱昷㘴晣㤰攷攱昲㜷㈳㌷㔵昹愹攳搵㑦愸㡥㉤㜱㈶攷㝢昱㍡捥㍥㐷㌵㥢搷攳户挳㑦㤲㈲〷ㅡㄵ攳昹㠳慢㕢㤴㑡㠱㌷搲㡤㉣㜱㘷㜶昵攲㔷㈲ㅤ㕢㘹散挵扢搷〶㌷づㄲ愱㉦㠹㥣搶摤㠹摦㤳㙣攳㉢攸愸つ㍦て㍣搳㈶〰㈳㐳摥挷㌷愵扤㑦扥捤㜲㍢搴ぢ㥤〹搵摡㔴挰㌴㜶㘲换摣ㄶ㈳㌵㝥昲㤴〵攳攴搶捥昳㥤挳㝢扡昹换搳㤳㝢ㅣ㙢挱㌲㄰扢戵改ㅥ昸㘹愳㑤㈸昷ちつ㐲㙦㜸㘱敥㜴昴㈷㤸搱㑣搷〸㥤㤹摡摡㡣㤲つ扢搴户㐱摣〵ㅢ㘸〷攳㄰扦捤㐶㘵㠷昹捡㤸换慤捤〲㑦㜳㜷㐸摣敥㐹昳㠸㠹攸㜳㈸捤㍣㙡户㙢愶㜳㙢昳挰ㅢ㕦昶㠲㍥〰挰ㄷ㥦挸㙦换㘴挰㠲㉤ㄶ㕢愶㘰扢戵㘹㍤㔴㠶扥㡡搷昳〳㝥敥㔳㌹㜲㝡搷㜲扥㕥㈷㄰㥣㠴㠱ㅦ晣扡〰㙤攱改㠱㍢㠳晦ㅡ〴昳挰㔹愰慤挲昶ち摣㑤愴㙦㌷㌴戰㕢㙣㌷㐴㤷愲挰〰攵㕦攰昳晥㥥㕥㘱㤲晢㝦戳昷㝦捣晢㝦昳㐹搱づ搵昲㔰㌱晡摣挹㑤㉦ㅦ㝢搹〷㌷散㌶昶㈷㌷㝦敤晤㝦散晥㍦㍥晦㠴慥㕤摦摤戳扤愱晢昸挱て扤扦攷㜵户㥤㜷摦㝥㍤晦摥㔳㉣㐳换戱搰慢扦㐲昲㜷㤲㔷㐱挴㡤㌰敡慦㜸㥢㕥搵て㤷摥攰㔵㔴晥㜰㘹慣ㄷ㥡昰㐵ㅡ㌶昶㝦昸㈰戱ㄲ〵㥥㤲挴㑦搱㠲攷〱㈲愴ㅦ㐴㜰㤸戶散㍡㡡愹搷摡挱攰挹㌸㑤㈷㔵㥣愶㤳愱㜱㉡慥㠶ㅥ〵㙢㐴㍦㤴捡㤸㉥敤㉡㕢㑤㘵㡢㑢捡㔴挰搵㔲㜶戹愷捣つ㌸㡢捡㤸㜶敤㉡㘳晡戶㔶〰慦㙥〸〵㕥㐱搸㠲㥦㍡ㄳ㤷㐰愵昲㘷㐴㜷愸昲〷㔰愴㑣ㄶ挷㝡〵改晣攳㔰㔰挲搱㤳㔰挰搴晣挶㍢㍦捡㤴㙥搹愲㤶搳晦晢挶慡㐷㈷摤㌲㘷搲扣搷㘶㍥㥤ㅥ㍢㝦㤲㘰㜶㜷㤸戳㉦㠴搵愱捥晥㤱㔷㔱昹摢慢戱㌳愱〹㕦㈴㌷㘰ㄷ攱散㜳㔰㤰捥㍥ㅦ㉤㝣㘷㜷㜲晦㝦㠴㉡ㄷ搲㜳戱愵㜵昷ぢ㘹改㍤㠴㉤改㕣慢㌸扢っ搲㈳愹昲㐲㕦攵㜹㔴搹ぢ㥥㍣㉤愴㜳攲っ㐸慢㐳つ㍦挶㐷㘹㘶㕣扢〶㥣㑦改㤵攰戹搱㤶昳愳㉤ㄷㅥ㙤愷㝡捡搰っ挷昵㙡㉡扢挸㔷㜶〱㤵ㅤ㔵㔲收㐷㕢つ㘵㈷㝡捡摣㘸㍢〶つ愳捣昰ㅥ搸〱㝦戵㙡㔹换昷㌵て㜸㘶㡡㠷挵挰戱㌰㉦㌴〶㝥攰㔵㔴晥慡㙣散㐶㘸挲户㐱㕦㠳㝤㐱っ摣㡣㠲㡣㠱愳搱挲㡦㠱㤳㠸摡敤愸㜲㕤戰ㅥ㕢摡㈹ち㌵㌳慥㔰㌳攳攱㉥㔸㔵㠶摡㘹㔴㜶㠷慦散ㄶ㉡㕢㕢㔲愶晣㔹㑢㔹㥦愷っ捤攰捦㌳愹散ㄷ扥戲㕢愹散㉣昰㘴㈸㤹㜱戱捣㤳㜶慦㌰攷㔰晡㑥㕦晡㌶㑡㥦〷㕥摤搳㐳攰㉤㤰㉤㘶扣㔵㜴㐰愵㍡攲㈳晡〵㘸ㅥ㘵戶昸挰㘲攰㝥搵昲ㅢ挷〰戳捥挳㘲攰㜰㤸ㄷㅡ〳㐵慦愲昲昷㜲㘳扦㠷㈶㝣ㅢ昴㡢戱㉦㠸㠱挷㔰㤰㌱㘰愳㠵ㅦ〳㍦㈱㜶㑦愳捡㡤㠱挷戱愵㕤〶㥥㍢㌸㐹㈸户ㄹ㠹昰ㄸ㌸っ扡搴ㄹㄴ㍦㠶㐸㘵捦昸捡㥥愰戲慢㑡捡㔴㐰搵㔲㜶㠸愷捣㍤っ慦愱戲㍦晡捡㥥愴戲敢挰㜳㐷ㄹ〹㜱愰㈷敤挶挰昵㤴晥㤳㉦晤ㄴ愵㙦〴慦㙥っ〴摥㕤搹㘲㈴㕡挵㐲愸㉣挵挰捦搱㍣晡ㄲㄵ〱挵㙦㝥攱㝦㔹戵晣挶㌱昰ㅡ㕡㠶挵挰㍣㤸ㄷㅡ〳㜳扤㡡捡㕦〲㡥㌱攷ㅤ㕦㑣〵㘲㕦㄰〳㙦愱㈰㘳㘰㌶㕡昸㌱㜰〷戱㝢ㅦ㔵㙥っ扣㡤㉤敤㑥昰㠰昴慣㤶戴㈱昶㠶㜰改挴㝤㌷愵㍦昰愵摦愱昴慦挰ㅢ改㑡敦㍣㉥㌱ㅥ愳㙤愷ㄷ㘳㕥㝦㄰㉢愶㜹㉡㈰㡣挳晢搷㔴昱㙦㕦挵扢㔴㜱㙦㤹㡡㕤慡㔵㑣昲㔴戸搱㜱ㅦ㔵晣挷㔷昱ㅥ㔵㍣〰㕥㠵扦换㤶散㘳㕦㑡愳㑡扣㐶㔳散づ㤵㈵㝦㍦㐴㤵ㅦ㐲㤱ち㘸昱㤱㔷㤰㠳挳晦㝡〵㌹㍥昸ㄸ〵搵㌲捡㠴昶㠱挵挸㔷慡㘵慤ㄸ㔹㍤昷晢㉦㝤搲戶敦愴㌹㍢㙣㜹挴㥣捦昷㥢㌴收摤㕢㍥扣攲户ぢ㈶㠹挶愶昰ㄸ挹㘰㤷㐲㘳挴昴㉡㉡㝦〳㌹搶〴㑤㌰〳ㄳ愸搸㝦挴㠸㡥戲㡣ㄱ〳㉤晣ㄸ㜹㡣攰㌰㌹摣㡤㤱〸戶戴㈷慡昱㉥ㅦ挵〷摥戳搹㤲捣戴㡡㜸ㄹ摥㑦㔱㈵搳捦㕤㤵㐳愹昲ㄹ昰攴愹㈷㤹㔱愷㥥㘴㈶晣搴㌳〱捡㤴愷昰摢㈹㔴挶摣㜷㔷ㄹ搳敤戵㘷㑢捡搴愹愷㤶戲㜱㥥㌲㌷戸㥥愳㌲收挴扢捡㠶㔳搹昳攰挹㔳㑦㌲㈳㕡㍣㘹昷搴昳㈲㙡愲㑣㡥ㅦ㔸っ㌰愳㕥戶慣ㄵ〳㌵挷ぢ愳搰㜲㉣㍤㔷㜱㠳戰㈳捣ぢ㡤㠱ㅤ扣㡡捡㕦㜷㡥㝤ぢ㥡㘴っ扣㡡㝤㐱っ散㠴戲㡣㠱敤搰挲㡦㠱搷〹ぢ戳捤㕤㔸挶㘱㑢晢㈷㜸敥戵挲ㅦ㉦ㄸ㌵挶ぢ㕢㝢愸戹ㄸ扦㐱㘵扢昸捡㕡愹散㉤昰摣搳㝢㕣㙣敥㐹扢ㄸ扦㐳㘹收戸扢㕤敦㑣改昷挰慢㌸摣换挳㉦昰㘲搲ㄶ〳㤷昸ㄸ㔴慡㠳㌶愲㝦㐰㤵捣愲㜷㔵㡥愷捡晦㠰攷敤㡤ち扦㕡㝢㌳捣戳㡦戰㐵昴㡦搰㌰捡㐴晢㠱挵〰戳昳〷ㄶ〳㝢愰攵搸㤰ㄸㄸ〲昳㐲㘳㐰昳㉡㉡㝦户㍡㌶ㄹ㥡㘴っ㝣㡥㝤㐱っ㑣㐷㔹挶挰㘰戴昰㘳攰㑢愲戶て慡㕣搴昶挲㤶昶㌵㜸ㄵ㡥愸㌸敦㤶摥㘹㉡㙦挵ㅡ愰戱攴〸搱っ㤵戳㝣㤵㌳愸㜲㄰㜸敥攵㈷㈹扥昸㌸㜸昹㘹愲㌴㤳敥㕤〳昶愶昴㄰昰摣换㑦ㄲ㤷㥦㤰㙢挷㈷㥥ち㌷昴㜴慡㘰ㅥ扥慢㘲㈶㔵っ㉤㔳ㄱ㜲〵晢搰㔳攱晡㝢㌸挴愳㑣搰ㅦ㤸扦㤹搵㕦搷摦㌵捦晢㑣昴ㅦㅢ攲敦昷㘰㕥愸扦摦昵㉡㉡㝦㝤㍢戶ㄸ㥡愴扦㐷㘰㕦攰敦〲捡搲摦㙦愳㠵敦敦㉤㠸ㄵ搳摥㕤慣㙣㙣㘹㕢㠱㈷て㔳㌳㈵晥攵挱攲ㅥ愶摢㔰扡摤㤷㜶㈸㍤ㄲ㍣㜹㑣㤹㈹㜵ㄶ㌶㔳攱愷昴搷㍣㘵慥㥢戶愷㌲愶摤扢㕤ㄷ愹㙣挷㤲㌲㜵㠰搶㔲昶戲愷捣㜵搸㘸㉡㘳搲扥慢散㜰㉡晢ㄶ㜸ㄵ㜱㕢㝥〲〹扣㍤戶挵㑣戵㡡ㄷ愰戲ㄴ户㘳搱㍣捡㘴晦㠱挵〰㔷〸搴㡤㠱㥡攷㝤㉥ㅡㄸㅢㄲ〳捦挲扣搰ㄸ昸戳㔷㔱昹扢攲㌱㉥㌳㤰㌱㌰ㅥ晢㠲ㄸ㌸ㅥ㘵ㄹ〳㝦㐴ぢ㍦〶㜶㈱㜶捣愳㜷戱㍢〱㕢摡慥攰戹㕥昵㉦搴㘶㡤ぢ昵㤳搰㔵扡㔰㈷愸散ㄴ㕦搹ㅡ㉡㑢㠱攷〶㔴㐶㍣敡㐹扢〱㤵愶㌴㔳晥摤慥㑦愴㜴〶扣晡㙥㉢扤愶戶挵挴戰攳㜷㔰㔹㜲㕢㡥㉡㑦昳㔵㥥㐴㤵扢㠱攷敤㡤ㅦ愳㌵昶收㐱捦㍥㌷㐶㈷愲㘱㤴ぢ〷〶ㄶ〳㕣㙤㌰戰ㄸ攰〲㠴戱㈱㌱㜰㉦捣ぢ㡤㠱つ㕥㐵攵㉦愶挷戸㘴㐱挶挰㔴散ぢ㘲攰㌲㤴㘵っ摣㠳ㄶ㝥っ㑣㈷㙡㔷愳捡㜵挴攵搸搲㘶㠰攷㕥慥㤳攲㉥てㄶ搷㙤㌳㈹㝤㡤㉦㝤〵愵㘷㠱攷㕥㕢㤳ち㘳愳挶㔴攲敤㥥㌲ㄷ攳㌹㔴挶攵〳㙥搷㔷㔲搹㍣昰敡挶㐰攰攵扡㉤〶㘶晦搶㐳㘵㈹〶昶愳捡敢㝣㤵㔷㔱攵㠲㤲㝤敡搴㔲换扥㥦㜹昶戹愷㤶㐵㘸ㄸ攵㈲㠴㠱挵〰㔷㉥っ㉣〶戸㤸㘱㙣㐸っ㕣〷昳㐲㘳攰㕡慦愲昲户攰㘳㕣晥㈰㘳攰㘰散ぢ㘲㠰㙢ㄸ㘴っ㕣㡤ㄶ㝥っㅣ㑡搴敥㐷㤵敢㠸つ搸搲ㄶ㉢搴㤲〹攵搵㘴㡤戹㠲换㍤搴㕣慦㕡㔴昶㠰慦散㕥㉡㉢㠰㈷〳㉡㤹㄰㤷㜸搲㙥㐰㌹㤴收㕡〲户敢摦㔰晡㜰昰敡挶㐰攰㤵挰㉤㐹摣摥慦㠳捡㔲っ戴㔳攵㐳扥捡晢愸㜲㈹㜸㌲㐶㤳晥捣㐷慤扤㌹摦戳捦㡤㠱㑥㌴㡣㜲㐱挳挰㘲㠰慢㈰〶ㄶ〳㕣ㄸ㌱㌶㈴〶捥㠲㜹愱㌱昰㐳慦愲昲㔷敥㘳㕣㑡㈱㘳愰ㄷ晢㠲ㄸ攰㝡〸ㄹ〳㘷愰㠵ㅦ〳换㠹摡换愸㜲ㅤ挱㐵ㄲ摡㑡ㅦ㌵晦ㅥ㈰㔹攳ㅥ攰㔴て㌵㌷〶㔶㔳搹㉢扥㌲㉥愳搰㡥〲捦㡤㠱戸㌸搱㤳㜶㘳攰ㄸ㑡晦摤㤷晥ㅢ愵㡦〵慦㝥っ㤴㕥㘴摣㤲挴㍤挰㜱㔰㔹㡡㠱攳愹昲㔵㕦攵㑢㔴戹〶㍣㌷〶攲敡㍣㔰㙢㙦㡥昶散㜳㘳攰㈴㌴㡣㜲㜱挴挰㘲㠰㉢㉡〶ㄶ〳㕣㘴㌱㌶㈴〶㔶挲扣搰ㄸ㔸攱㔵㕣㜴捤敡挱攷㌵㘹晢㥣ㄷ搹㝤挳㍤愳㍥摥㄰攳戲っㄹ〳㙢戱㉦㠸〱慥慤㤰㌱搰㠷ㄶ㝥っ㥣㐹搴戸摡挰㡤〱㉥戸搰捥㔲愸愵っ㜵ㅥ㐸ㄹ攱愳扣㘵ㅥ㙡㙥っ㥣㐳㘵㕦晢捡戸㈴㐳㍢て㍣ㄹ〳㈹㐳㜴㜸搲㙥っ㕣㐰㘹挲攴㜶捤㔵ㄹ摡㠵攰搵㡤㠱挰敢㤷㕢㔲㤸昶㔹〲㤵愵ㄸ戸㠸㉡戹㡡挲㔵挹搵ㅢ摡挵攰挹ㄸ㐸ㄹ㉡〶㙡敤㡤敤搹攷挶挰㑦搰㌰捡㠵ㄶ搲㤳昰㐹攰戳ㄱてぢ㠷愹㤶摦㜸㉥㈰㠶㤶㘳搱㔹攵㕣挰㘲㤸ㄷㅡ〳摦昳㉡愶㌷敦搷戳摤㡥㔷捣戸攸挱㡢扢㤶ㅦ戵捦敢戱ㄱ搰㈴㘳攰㉡散ぢ㘲㘰㉢㤴㘵っㅣ㠲ㄶ㝥っ㕣㐳搴戸㠶挱㐵㙤㙢㙣㘹搷㈹搴㑣ㅦ㌵戳㐶っㅣ㔸㠶摡昵㔴挶㔵ㄴ慥戲㙤愸散挶㤲㌲ㄵ㔰戵㤴㉤昴㤴戹〱昵㜳㉡攳㙡っ㔷ㄹㄷ㠰㘸㌷㠳㔷㌷㐴〲敦㤴㙥㌱ㄱ㈲晢㐲㘵㈹㐴㙥愱㑡慥搵㜰㔵㡥愴捡摢挰㤳㌱㙡ㅡ㘲戶㘷㠰ㅢ愳㜷愰㈶捡㐵ㅢ昸捡扦㙦ㄶ〳㕣改㈱㕢㝥攳ㄸ㘸㐳戳戰ㄸ㤸〱昳㐲㘳㘰㉦慦攲昳㕦敥㜹㠸扥㜴捤捣戳㥥㝤㜱㑤晥敤㌹搳㘲〹㘸㤲㌱昰㉢散ぢ㘲㈰㡤戲㡣㠱㘹㘸攱挷挰慦〹ぢ㔷㐱戸戰㤸搸搲敥〵㑦ㅥ㌹㘶摡㜷㕢㍡晣㍣㌰挹㐳捤㜵摢㝤㔴戶㥢慦㉣㐳㘵て㠰㔷摦㙤愵㤷㔷户㤸㘹㑣攸㐲㘵挹㙤て㔱㈵搷㜷戸昶㘵愹昲户攰戹㙥㑢㡢慣㘷㠰敢戶摦㔳㥡慢㍢㕣改ㅣ愵晦〰㥥户㌷敡㍣㘰搶搸ㅢ挳㔳收㥥〷ㅥ㐳挳㈸ㄷ㠰攰㍢㠰ㄸ攰慡ㄱ搹昲ㅢ挷挰㙣㌴ぢ㡢㠱㕤㘱㕥㘸っ戴㜹ㄵ户捦戸昴挳㕦㉥㥤㌵攵搴昵㐳收㕦昷攲㔶摢挶收㐱㤳㡣㠱㘷戰㉦㠸㠱〵㈸换ㄸ㤸㠰ㄶ㝥っ晣㠹愸㜱㐵㠵㡢摡㐲㙣㘹捦晡愸㤹㝥っ㤸攱㌱㌰捥㐳捤㡤㠱攷愸散㈰㕦搹㈲㉡㝢ㅥ扣晡㌱㔰㝡攵㜶㡢㘹戶㡡ㄶ愸㉣挵挰㡢㔴挹戵㈲慥㝤晢㔳攵㑢攰戹㌱㘰㡡㔱㥥〱㙥っ扣㐲㘹慥ㄴ㜱愵て愰昴慢攰戹㌱㘰晡㌱㔰㘳㙦戶昳㤴戹㌱昰㍡ㅡ㐶戹㤸〴摦〱挴〰ㄳ愲㘴换㙦ㅣ〳㕣㤴ㄲㄶ〳㕢挱扣搰ㄸ搸搲慢㜸攱摥捥㝦㍥㝤搱㥢搳㑦戹昱㔱昱昲㠲户㑥㡦㜱ㄹ㡢㡣㠱户戰㉦㠸㠱㈳㔱㤶㌱戰㌹㕡昸㌱昰づ㔱攳挲っㄷ戵ㅥ㙣㘹敦㠱㔷搷㙤㠱㜷㝢户愴戳㤸㥣㠵挶㤲摢㍥愰捡㤵扥捡㕥慡晣て㜸搲ㄱ改慣㜲㐴㍡ㅢㅥ㔶挳愰慣㌴攵昰ㄱ㤵㜱摤㠹㙢㕦ㅦ㤵㝤㕣㔲愶㘲戴㤶戲㘶㑦㤹ㅢ愳㥦㔲ㄹ搷愳戸捡㤶㔳搹攷攰挹㠰㑡㘷挵㘰㑦摡つ愸㉦㔱ㄳ攵挲ㄴ㝣〷㄰〳㕣捤㈲㕢㝥攳ㄸ攰〲㤷戰ㄸ昸晡扦㌵㘲攰㉢慦㘲昴戱㔷晣㜸搶敢㑦捤扤昱攱ㅤ晥㌱㙦攷攷㤶挴戸㈴㐶挶挰㈰晣捣㉢㘲攰㉣㤴㘵っ㝣㠱ㄶ㝥っ㌴愱㔲㥣㡦㉡ㄷ㤶戳戱愵つ〱慦㙥っ〴摥㐸摥㤲挲改晢ㄳ㘸㉣挵㠰㑥㤵ㄷ昸㉡捦愱捡愱攰挹ㄸ㐸愵㔵っ愴㙡㥣㤰㍦㠴戲㔲っっ愷㌲慥㘱㜱敤㍢㤷捡愲攰㐹户愵搲攲㝤㑦摡㜵摢愶㤴扥搰㤷㍥㡦搲㈳㑡㕤慢㠸愹搵昵摢㥥㌲㌷㘲戶㐰挳㈸ㄷ戹攰㍢㠰ㄸ攰捡ㄸ搹昲ㅢ挷〰ㄷ换㠴挵挰㍦㘱㕥攸㜹攰ㅦ㕥挵㙤㘳㍥㔹㝦敢挳挷敦㝤摣摡挷ㄳ㥢愵て㝥㈳挶攵㌵㌲〶㐶㘲㕦㄰〳㕣㈳㈳㘳攰㌵戴昰㘳㘰㝢愲㜶㉢慡㕣㡣㙦挲㤶戶㈳㜸敥搴㝣㉡㝣㙡晥攵㌲慣㐶㔳挵㙤扥㡡㥢愹攲㕢㘵㉡㐲愶收㕦昰㔴戸愷摤戱㔴挱㘵㉢慥ㄵ敢愹㘲㈷昰㉡㈲戱攲〹㐵㈰摦㌰㡤㤹摥扦㐰㘵㈹ㄲ㕢愹昲づ㕦攵㉤㔴㌹ㅥ㍣〴てㅥ㤰愷挴ㅦ㍤〳摣攰搹〵㌵㔱㉥㡥挱㜷〰晥晥㡤㙡㔹换摦㌵㥦つ㜰㤱㑤㤸扦㥦㠰㜹愱晥㝥摣慢㔸扢换搹愳搷㍤晦挶扣扢㐷㝤㜱敤㙢㙦㌷㘸㌱㉥换㤱晥㑥㘱㕦攰㙦慥慤㤱晥㝥ㄴ㉤㝣㝦愷〹换㤳愸㜲㤱㝥ㄴ㕢㕡〶㍣㜹㠰㈶晤慢㘵戲挶搵昲㜷ㅥ㙡慥摢㜲㔴昶㤴慦㡣㑢㜲戴摤挰慢㜰㕢昹〴㝤攰戵昱㉤㐹㕣晢ㅦ㠴捡㤲摢㈶㔲㈵㤷挴戸昶㍤㑥㤵㝢㠲㈷㡦昹愴㈹㝥攳ㄹ攰扡㙤㌲愵㥦昱愵㥦愰昴㔴昰扣扤㔱挷㝣慤扤戹挷㔳收ㅥ昳搳搱㌰捡㠵㌶昸づ㈰〶戸㍡㐷戶慣ㄵ〳㌵㥦つ㜰挱㑥㔸っ摣〹昳㐲㘳攰ㄷ㕥挵㥣挶愷㘳慢㌶㡣㥥㝣晤㐹〷扥㍤攲攰挹敢㘲㕣攲㈳㘳㘰ㄶ昶〵㌱挰㜵㍡㌲〶㙥㐷ぢ㍦〶收㄰㌵㉥㕡㜱㌱收攲ㅤ㙤ㅥ㜸㜵摤ㄶ㜸㍦㝤㡢㠱扢慤昵搰㔸㜲摢㝥㔴昹㥥慦㤲㡢㝣戴〵攰㐹㐷ㄸ晥昴㠲㔱攳搶昲㘷㔰挶昳扥敢㠸㐵㔴昶扥慦散㙤㉡㍢愰愴㑣㕤㐴㙡㈹晢愹愷捣㡤搱㠳愸散〳㕦ㄹㄷち㘹〷㠳㈷〳捡㌰挴搵㥥戴ㅢ㔰㠷愲㈶捡㐵㍢昸づ㈰〶戸搲㐷戶晣挶㌱挰挵㍦㘱㌱㜰ㄹ捣ぢ㡤㠱㑢扤㡡㤱㍦㙦㌸敡收晢户㥦戱攱㤹ㄱ昳搷㝤㝡改㙥戱㐱搰㈴㘳愰㠰㝤㐱っっ㐱㔹挶挰㈵㘸攱挷㠰㐳㔸戸〰挶㡤〱㉥〴搲づ〷慦㙥っ〴摥慡摦㤲挶挴摣㍡㘸㉣挵㐰㍢㔵づ昷㔵敡㔴戹ㄴ㍣ㄹ〳㘹㝦㘲㉥㕤㘳㥡昱㝣㈸㉢㕤晢㍢愹㡣敢㝢㕣晢戸愴㐸敢〶㑦扡㉤ㅤㄷ㘷㝢搲慥摢㡥愴㜴搴㤷ㅥ㑡改摥㔲搷敡㍣㔰慢敢㌳㍣㘵㙥昸㉤㐷挳攸㌶㔴㌱愰ㄸ攰慡愱㠱挵〰ㄷㄲ㠵挵挰㈹㌰㉦㌴〶㑥昶㉡ㄶ㝥戵晥散㔹㐷扣㌰敢㤴㘵搱ㄳ摦搸散愸愷㘲愳愱㐹挶挰㔱搸ㄷ挴挰㔸㤴㘵っ㥣㠸ㄶ㝥っㅣ㐳搴戸戶挶挵㤸㡢㡡戴㘳ㄵ㙡㈹㝦㤱㐳慡挶㤳摦攳㍣搴摣攳散㜸㉡ㅢ敦㉢摢㠹捡搶㠰㈷ㅤ㤶㑡㠹愳㍤㘹搷㘱㈷㔱㥡换㠰摣慥戹昲㐸㍢〵扣扡攱ㄷ昸ㄹ㠲㤶ㄴ㉥昸慢愰戲ㄴ㝥愷㔱攵㉥扥捡㔶慡㕣ぢ㥥っ扦㤴晦ㅣ扢搶摥昴㜹昶戹㌱㜰㈶ㅡ㐶㌳㔴㌱愰ㄸ攰ち愴㠱挵〰ㄷ㈵㠵挵㐰㌷捣ぢ㡤㠱㉥慦㐲㈴扦㝣㙦扦㝤搶㑥扥㝡晡挹㥢㝣㝥捦㠷㉢㥡昶㠴愶搰攵ㄷ晢昶攰慤昱㙤㔳㤷㔸㍤㝤晣㜵〲愷㔷㌲愲搸搱愶㈲㝦㑦㘱㘸搱㘵㜳攵ㄱ㝥㔱愱扤愳㐳晥ㄸ挱戰攲ㅣ慢㘷愹搳㌳扢扤换改ㅤ㔶㕣搰摥改扤㤹㝥摡昰攲㌴慢捦摡户愷㝢㐵扢敤昴攸戲挴挶㕡㜱㕥てㄸ㐳㡡㌳㝢ㄷ昵㍡㜶㜳攷扥㔶㕦㥦搳搳戵〵㍢㜴㝡㥣慥㠲搳㍢㝥㕥ㄷ㉣挱愲㈱㝢㑣㤰㕢慣㕣㔲戵搰捡㜷㌸㕢㤶㠹㑣㉥昴戵慦㜰㔰戱㑤ㄹ㝢慦敥挲昲㕥㙦㝤㑦㜹捤㘴㝢㠵㠵㍥敤㌹摤㌶㝥㔴㘱㌰㝦攵㄰㥦㐱㠳㠴㘸㘸っ晤㘵〶晥攴㐲攸㌲ㅥ㜶搸摢㔶挲㘳㜶㝢㙦ㅦ㤷㔳㌵㌶㌶㡢挶ㄱ摥㜲愲改㉢㥣慥扥扤慤㉥扢挳改搹㉥㘴㠹㤱㕣㕦挴㤶㠲㑤戵昳㄰㜲挱ㅦ㑢户㔱搳搳㥥㕦摥搷摥摤㌵㔸㜴挰捤敥挲捥攳ㅡ攴昲ㄶ㜴㠶㔵晥㘸愳晤〸㘴㄰ㄶ搳挸㠵㠶㈰ㄱ㘴搶㐱愱㈴つ㑤㤳ㄱ〶㤵㍢挷摦捡攰㉦扦㌵㌴慤㙣户晢㤶㘸㑢㥣昶挳㤷昴攱㌷㌱㠶㜲㡦搵㘷昰㜴㌴慤户㌶㡡㠷昲㤰捥挵㔶㑦㡦戵扡戹㜳㜱㠷搳㜵㜸摦㤲收挵㉢戰ㄴっ㌶愳㜱㜳㜳戳扥づ搶昱っ挱㍦㌱ㄳ㑣㙡搵㉦ち㜲攷㈸敥㡦挱愵㔹晣ㄳ晢㈹敥挵攰昲㘰㘲㜷攲〰㜰ㄹ搹摡㈵攰㙥扥愸慢扤搸摤搳㌹慡ㅣ慢㐲㈸㔶㤷㔲捤㘵㈰㌵戱ㄲ〷㐱㌱昱㔲ㅦ㜱㈸ち搲摥㉢搰捥摦ぢ㑢㜱慦っ㜲ㅤ挵扤㡡ㅤ㐱㠵戴㜷㈹戸戴㔷愷㝢〷㡢㠳㐳㑤扢ㄶ㜵㍡摤ㄸ敡㐲搱㠹昶㘵㘶ㅤ愹扡扡㍥搸搵㜲挵扤〱㕣ㅦ挶搵㡡㝢㈳戸晥㉥ㅣ愳戸㍦ぢ㜲搷㠰ㅢ㌰㜶㝥愸戱㌷愳㐵ㅤ㘳㑦㠲㡥㌲㘳㑦㔳㕤摤ㅡ散敡㑣挵扤㉤挸㍤㐷㜱㙦〷搷摦㠵ぢㄴ昷づ㜰㝤㘴㤹㈲ㅦ㌰㜶㘶愸戱㜷愱㐵ㅤ㘳㝦〲ㅤ㘵挶㕥愱扡晡㔵搰慣㙢ㄴ昷㥥㈰昷㝡挵晤㌵戸扥戱㍦㔷摣つ攰晡挶㌲㤷㕢㠶敤扤攰搶㍥捡㈷㠵敥挴㝤㘸㔳㘷㈷敥㠰敥戲㥤戸㕢㤹昰㘰搰戰㕦㉢敥㐳㐱敥㝤㡡晢㜰㤰晢㤰攲晥ㄶ㕣㝦㈷晥〰㙥〰昱㑣愸戱㡦愰㐵ㅤ㘳ㅦ㠳㡥㌲㘳㥦㔲㕤㍤ㄶ散敡㑦㡡晢㌸戸㝥搴㍥愷戸㑦〴戹㉦㉡敥㤳攰晡㝥㘰㔶㙣挰搸戶㔰㘳㥦㐱㡢㍡挶扥づㅤ㘵挶扥愱扡晡㜳搰㠰㜷ㄴ昷搹愰〱ㅦ㈸敥㕦挰昵㌱晣㐸㜱㥦ぢ㙡㘰晡愶㌴㤶攱㌱㔸㡣つ㌵昶〵搴搵㌱昶㑢攸㈸㌳㔶㘰ㅥ㜳㍡㤸晡㑢㐱〳㥡ㄴ昷㘵㜰㝤戴㜴挵㝤㈵挸ㅤ慥戸㝦て㜲㐷㠰ㅢ㐰㜶扢㔰㘳㕦㐷㡢㍡挶㙥〱ㅤ㘵挶㙥愳扡晡㔷戰慢敤ㄵ昷つ㜰晤㌰ㄸ慤戸㙦〶戹㘳ㄵ昷㉤㜰㝤扣挷㠳ㅢ㌰㜶㐴愸戱敦愲㐵ㅤ㘳㜷㠱㡥㌲㘳ㄳ慡慢て㠲〶愴ㄵ昷摦攰晡挸收ㄴ昷㍦㐱戳㈶㉡敥㠷㐱つ㔳挱つㄸㅢ〹㌵昶㘳戴愸㘳散㜴攸㈸㌳㜶愶敡敡戳愰㔹㜳ㄴ昷昳愰〱晢㈹敥ㄷ攰晡ㄸ㉥㔲摣㉦㠳戲〷㠳ㅢ㌰㔶㠴ㅡ换㕦慣慡㘳散愱搰㔱㘶慣愵扡ㅡ㠴㠶扥挳ㅤ挵ㅤっ慥㡦㙣扢攲㌶㠱敢ㅢ摢愹戸㕡㔰㐳㉦戸〱㘳㍦昹㈸㙣㌴愵愳㐵ㅤ㘳㤷㐳㐷㤹戱慢㔵㔷挳㠲㕤ㅤ愳戸挳挱昵㡤㍤㕥㜱㌷〱搷㌷昶㈴挵㡤〶㌵慣〵㌷㘰散㝢愱挶㙥㠶ㄶ㜵㡣㍤ㄳ㍡捡㡣㍤㐷㜵戵㐵戰慢ぢㄴ㜷㑢㜰㝤㘳㉦㔲摣慤挰昵㡤晤㠹攲㙥ㅤ搴挰㡣㠳㠰戱晦〸㌵㜶㈴㕡搴㌱昶ㅡ攸㈸㌳昶㝡搵搵づ挱慥㝥慥戸㍢〶戹户㈸敥㈸㜰㝤㘳敦㔰摣搱攰晡㍢挶㐷攳〱㘳㕦っ㌵戶〵㉤敡ㄸ晢㙢攸㈸㌳昶㍥搵搵㑥㐱戳ㅥ㔲摣㜱㐱戳㝥慦戸慤㐱戳ㅥ㔳摣㥤㠳ㅡ昸っ㌷㘰散ㅦ㐳㡤摤〵㉤敡ㄸ晢㈷攸㈸㌳昶㌹搵㔵㍣搸搵㡢㡡㥢〰搷挷昰ㄵ挵㑤㠲敢㘳昸扡攲愶㠲ㅡ昸戰㌱㘰散ㅦ㐲㡤㌵搱愲㡥戱敦㐰㐷㤹戱ㅦ愸慥㜲㐱戳㍥㔲摣敦〴つ昸㔴㜱㜷ぢ㜲扦㔴摣摤挱昵㜷㘱㄰捥㘳〱㘳敦て㌵㜶㑦戴愸㘳㙣ㄳ㜴㤴ㄹ慢㠳㈱㉦户㔳搰搰挷㜰戸攲㑥つ㥡挵㘷㔵㔲㜶㕡搰慣㉤ㄴ㜷㝡㔰㜶㈴戸搲㔸㜷㙣㜰㜷愸戱㝢愳㐵ㅤ㘳户㠷㡥㌲㘳㐷慢慥㘶〵つㄸ慢戸戳㠳摣㔶挵㥤〳慥扦㘳扢㈸敥摣愰㙣ち摣〰戲敢㐳㡤摤て㉤敡ㄸ㥢㠶㡥㌲㘳昹㤸㐱愲戵㄰つ晤㡢挲㐴挵㕤ㄴ㌴㙢戲攲敥ㅦ㌴㙢扡攲ㅥ㄰搴㌰ぢ摣㠰戱搷㠵ㅡ晢㕤戴愸㘳散ㅣ攸㈸㌳㤶㌳攱搲搸㐳㠳㘶㉤㔲摣敦〵つ攰摣戴㤴㕤ㅣ攴ㅥ慡戸㠷㠱敢挷㉣㘷㜳〳挶㕥ㅡ㙡㙣〱㉤敡ㄸ敢㐰㐷㤹戱敤慡慢㈲ㅡ晡慥敤㔴摣挳㠳㘶㜱㡥㔵ㅡ扢㈴㘸搶㜲挵㙤て捡ㅥ〵㙥挰搸ぢ㐲㡤敤㐰㡢㍡挶ㅥ〳ㅤ㘵挶ㅥ慦扡敡づ㜶㜵㤲攲㉥ぢ㥡㜵㥡攲ㅥ〹慥扦㘳㘷㉡㙥㑦㐰㐳搳〵攰㙥昴㉣て摦㔲㌲〲昳㘱ㅤづ㘶㥦扡扢愶㔸扤捥昸づ捣搴っ慡㍢挳挳〹ㅥ扤ㄷ㥤㐶㌹ㅤ㐲ㅤ捤㥣㙦㡢㜲ㅡ愴㔴攲昴㠷㉣㜱收㈰㝡戱㉡戵愲㈴㌸㝢㐱㐳昵㍥㙡戹㐲搵㐹㉤㥣㠶㈸㘹攱昴㠳㉣戵戲ㅤ愷ㄶ㘴扢攵㙣㜷㝤戰㉥捡㜹㠲㔲㝦㥣ㅦ㈸㘹攱扣㠰㕦ㄲ扣攷㤷㕡㔶㔰ぢ㙦攴晤扡㈸㙦攰㑢㈵摥戸换㤲摣㠷㍢㔴愹㤵戶昰㘶㕣㙡㔹㐹㉤扦㔲㜵㜲ㅦ㜸㘷㕤搲昲㙢㔵㤲㕡㜸㈷㉤敢㕡愹攵㍥㤴愴㤶㔵搴挲㕢摣㔲㝦て㤵㤵㜸㑢㕢慡攳慤㙣㐹ぢ㙦㔳愵㤶搵搴昲㔸戰㉥捡㝢㑥㈹㈹㉤攳扤㘶愹挴㝢㑣㕦愷攰晤愳搴昲㝤㙡攱㑤㘱㐹㤲㌷㠳扥㘴㤴㌷㠱戲搴㡡㝤㠸昲收捦㤷ㄴ扣戱㤳㕡㡥愲ㄶ摥慤㤵㈴㜹㤷㔶搲昲㑡㔹㠹㜷㘵㝥㥤㜸ㅤ㈵愹攵㘸㙡攱㙤㤴㕦ㄷ㝤㐳㤵攴ㅥ昱戶㐹搶挹ㄲ㙦㤷㘴愹㤵攸昲㔶㐸㙡㌹㠶㕡㜸㝦㔳㤲攴㝤㑤㐹㈷敦㘷晣㜶㔱摥挷昸㤲㠲昷㈸㔲换て愸㠵㌷ㅥ愵㜶㥦慢㤲散㥤㌷ㅡ㈵㉤㕦慡ㄲ敢㌰㤳改㘹㌹㤶㕡㜸㐷攰昷㄰攵㥤㐰㐹㈷敦〰㑡㕡㌸昲昷㈵〵㐷昵搲㤶攳戰ㄱ攵㔰摤慦㡢㜲㠸㕥搲挲愱㜹㐹ぢ㠷攴扥愴攰㜰㕢㙡㌹ㅥㅢ㔱㡥愱晤扡㈸挷捥㈵㉤ㅣ㌳㤷戴㜰慣散㑢ち㡥㠳愵㤶ㄳ戰ㄱ攵攰搶慦㡢㜲㔰㕢㉡㜱㌰㕢搲挲㐱慣㉣挹㌹㐵づ㔰愵㤶㌵搸㠸㜲搴㔹㙡挷搱㘶愹ㅤ㐷㤹㝥扢㈸㐷㤷扥愴攰挸㔱㙡㌹ㄱㅢ㔱づ〷晤扡㈸㠷㠱㈵㉤ㅣ晥㤵戴㜰搸攷㑢ちづ改愴㤶㤳戰ㄱ攵㌸慤搴㡥攳㌳㕦㌲捡㜱㔹愹挴昱㤸㉣挹㍤攲㔸㑢㙡㌹ㄹㅢ㔱づ愰㑡㕡㌸㜰㉡戵攳㠰挹㙦ㄷ攵㐰挹慦ㄳㅣ〴㐹㉤愷㘰㈳捡㤱㑤㐹㤲㈳㥡㔲㠹㈳ㄹ㔹㙡攵搱挸ㄱ㡣㕦㈷㌸㍡㤱㕡㑥挵㐶㤴㐳づ㔹㈷愳㤵㐳㡤㔲㍢づ㌱晣㜶㔱づ㉤㝣㐹挱㘱㠳搴㜲ㅡ㌶愲ㅣぢ㤴摡㜱っ攰㑢㐶㜹敤㉦㤵㜸捤㤷㈵㠹ぢ慦攷㔲换改搸㠸昲㈲㕤搲挲㡢㜳愹ㅤ㉦捡㝥扢㈸㉦挶㝥㥤攰㠵㔶㙡㔹㡢㡤㈸慦㥥㝥㕤㤴㔷捤㔲㍢㕥㉤㘵㐹攲挲慢愴㉦㈹㜸昹㘲㐹㍦〳ㅢ敡㈳㜸㌹㤲摣㌳㠳㕣㕥㙣慡㘵㜹昱愸收昲㘲㔰捤攵挹扤㥡换㤳㜵㌵㤷㈷摦㙡㉥㑦愶搵㕣㥥ㅣ慢戹㍣搹㔵㜳㜹昲慡收昲㘴㔴捤攵挹愵㥡换㤳㐵㌵㤷〷㝦㌵㤷〷㜳㌵㤷〷㘷㌵㤷〷㕢㌵㤷〷㑦㌵㤷〷㐳㌵㤷挱㕤捤㘵戰㔶㜳ㄹ㝣搵㕣〶㔳ㄵ㌷愶㠲㈳愶攲㘱攸晦〳挶㉢慣ㄳ</t>
  </si>
  <si>
    <t>㜸〱敤㝤㜷㝣ㅣ搵戵晦㕥㔹㍢搶㕤ㄷつ㌶㌶搸愶㈸挶㔴摢㘲㝢㌱ㄸ㈴换扤㘳㤹㘶㡡㔸敤捥摡〲慤㘴戴㉢ㄷ㝡慦〹〱ㄲ〸捤㐰㘸〱搳㌱㍣〸㄰挰㌶㍤㠴づ愱㥡ㄲ㈰㍣㝡㑢㌰㠴昲晢㝥敦捣㐸戳扢戳㤲捣攳㝤㝥晣昱㐶㌳㐷㜳捡㍤昷捥㜷敥戴㝢捥捥㜸㠴挷攳昹ㄱㄳ晦㜳慡攴捡㔶㡤㉢㜳㜹㈳㕢摢搰摥摡㙡愴昲㉤敤㙤戹摡晡㡥㡥攴捡搹㉤戹㝣㍦ㄸ㘸㑤㉤搰攷扣㑤戹㤶㈳㡣慡愶㘵㐶㐷づ㐶㕥㡦愷慡㑡㔶㐰扦㠵戵攸㌶㈳㔹㑡㔶㤲挰捡㈳㌵㤲晥㈴㔵㈴㤲挴㐷㌲㠰㘴㈰挹㈰㤲挱㈴搵㈴㍡挹㘶㈴㐳㐸㠶㤲㙣㑥㌲㡣㘴㌸〹㙢㤵㕢㤲㡣〰ㄹ㌸ㄲ㘴㐱挳愴㜹捤㠷㘲ㅢㅡ昳敤ㅤ挶戸㥡㝤捣㤶㑥㡣搵㠶㙡ㄳ㔱㝦慤㝦㕣㑤㐳㘷㙢扥戳挳㤸搸㘶㜴收㍢㤲慤攳㙡收㜷㌶户戶愴㘶ㄹ㉢ㄷ戶ㅦ㘶戴㑤㌴㥡晤愱收㘴㌸ㅥ〸㐷㈲㤹㐴㈲㍥㜰ㄴ晣捥㙥㤸㌴扦挳挸攴㝥ㅥ㡦㕢搱攳扣㠶㐹戵㜳㡤晣捦攳㜱㙢㜸㥣搳㌰㘹㜲㝢㌶搹搲昶戳戸昴㜲て㐶㈶ㅢ愹ㄶ敥㙡挳攸㘸㘹㕢㕣㡢㈶ㄷ〰っ㉥㔶㕢㥦换㜵㘶㤷戲搷㌴ㄸ慤慤ぢ㡣㡣摡挵搹挹戹晣晣㘴㐷㌶㌷㌰㑢攴㡣づ愳㉤㘵攴〶㘷愷慣㐸ㄹ慤㤶㘱慥㉡扢㑦戲㘳㙥㌲㙢㔴㜲愵㍡㙢敥扢ㄹ㘹愳㉤摦㤲㕦㌹㈸扢㜷捥㔸㤰㙣㕢㙣搰挴㥢㥤搶搹㤲ㄶ㤵㤵㤸㍤晤㜶㜴㙢㤹摡㐵㘸㑦戶㘱㐹戲㈳慦㌸敥扣㠰㥢慤愳㥢愸慤㈸㘸ㄷ扢㔲㑤㔱㈹敥慦挶㤶散㉣愳愳捤㘸㘵㈵摣㡢㘳㡢㡣ㄴ㐰收㕥攸㐲捡摥ㅣ敥㈳㌱挰㍡搴戸㉤慣㐵摢〶㈴㍥户扤㈳㡢慥㌸挷㐸戶㑤っ昹㠳昱㜰戸搶ㅦ昲〷晣㙡ち㡤㙢捣愷㈷ㅢ换㈶挶愳ㄱ㝦㌸㔸ㅢっ㐶ㄳ㤱㔰㈸ㅣ㡦㠵攴戶㈸㉤㙢攸攷㔷㈰㔵㍢㉤㐹敥㍣㈱ㄸ㤸㈰㐷㔳扥ㅤ㠸愸㝣つ㐷扢戳㔶ㅥ㜱ㄵ㑤挹㡡愶收㡡愶㔴㐵㔳扡愲挹愸㘸捡㔴㌴㉤慥㘸㕡㔲搱搴㔲搱㜴㘸㐵搳㘱戰戱愷慡晥晤㉢慣改昲㠷㕦昹昷攰ㄳ昶㥥㝣收愸慡㌵て散戹㙥㑦挱〳㕣㥤ㅦ戶挷㑡ㅦ户㈲ㄱ㡦㠶〲戵搱㘸㌰㤰〸㈷㐲昱㔰㌰㉡㜷㐰㘹戹㈳㠸戶ㄳ㐸㝦戵ㄵ㤱〹㜲㘷㡡㜷〱ㄱ攲〵㙣〴㌷㘴摣搱㑤㕢搵㠴扥㥢㜵昹ㄹ㈳慦晡㜴挳㤴㈹㠲㘷ㄷ搵㠲㜱㔸改㘳ぢ㈲攱㘸〰㉤〸晡〳昱㔸㍣ㅣ〸挷ㄲ㜲㍣慢慡〵搱㜶〵㌱㕢㄰㥥㈰晤ㄴ〷㐰㠴㜸搲㙡挱㤲㙦㔳捦㥥㜸昴愲ㄹ㘷晣戳㝤攳戱扥㝤㙡〴㑦㙤慡〵㈱慣昴戱〵㠹㔸㌰攲慦つ〴攲愱㘸㈸ㄲつ挴㈳〱ㄹ㘶㔵ㄱ㄰㉤ち㘲敥挹〰㐰㠸㔱ㅥ〷ㄱ攲ㄱ慢〹㉦扥㤴㜹愳昳㤶搵つㄷ㍦晦挰挸㕢㕥摢㍥㈲㜸㘲㔵㑤㤸㠰㤵㍥㌶㈱㄰ち㐴晣㌸㈹㘲㌷昸搱〸㥣敦攴㙥慣㙡㜷㄰㙤㈲㠸〹㐲㘸㠲摣㠳攲㍤㐱㠴㜸挰㙡挱搷搱换㍡㐶㘴〳㌳㙥扦㙣收㠱㜳㍦ㅢ㍡㐱昰㤰㔷㉤愸挷㑡ㅦ㕢㄰ち〴㈳昱摡㐸㍣ㄴぢ㐵挳挱㘸㌴ㅣ㤷㤳㔸㔵〳㠸㌶ㄹ挴〲㈱㌱㐱㑥愱㝣㉡㠸㄰㝦戶㥡㄰㘸晤晥捡捥搰㘳つ挷挵㑦㍦攱㤶搸㠶㤴攰㌵㐵㌵㘱㍡㔶晡摡〴㥣摦㐳戵晥㜸〰㝤ㄲㄸ㠴㘳㌱㌹㠳㔵捤〴搱㘶㠱㔸㑤㠸㑦㤰戳㈹㥦〳㈲挴㙤㔶ㄳ㑥晡捤㡡搳㙥晢㜸昲愴敢づ摤晡搳㘷㙦㕡㔷㉦㜸㐵㔳㑤㤸㠷㤵㍥㌶㈱㄰㡥㠶㘳戵〱ㅣ昲戱㔰㈲㤴㐸㈴㐲㜲㍥慢摡ぢ㐴㕢〰㘲敥㠷搸〴搹㐸昱㐲㄰㈱慥户㕡昰㥢敤㉥晡昱昳ㄳ㝥㥣㝣换㥢㘷晤晡㠲㜹㙦敢㠲〷户㙡挱㍥㔸改㘳ぢㄲ㤱㘰㙤㈰ㄸっ挷愳攱㔰㌸ㄴて㐷㈳㜲㕦㔶戵ㅦ㠸戶㍦㠸㜵㕡〹㑥㤰㡢㈸㍦〰㐴㠸慢慣㈶摣戵昶攸扤㥦慦摣扡晥㡦㌵㕦㘶㌷晥㘳摤㙥㠲ㄷ㜳搵㠴㠳戰搲挷㈶〴〳〱㕣㥢攳晥㐸㌸ㄱ㡣挷晤㌱散㠷㠳㔹㔵ㄳ㠸㜶〸㠸〹㐲㜴㠲㑣㔲摣っ㈲挴㉡慢〵㐷㉥晡㘶㘸㔵㑢摢捣㌳户晦收挴㜹戱ㅢ摡〵敦㈴㔴ぢ搲㔸改㘳ぢ挲㠱㐸㈴㔲ㅢ㡣愰ㅦ挶㠳㐱㥣㝢愳搲㘰㔵ㄹ㄰㙤㌱㠸搵ㄳ戰ㅦ㤶㔰摥〲㈲挴昹㔶ㄳㅥ㍦㘸搸㠱挳㠷㜸㘶㥥昹摦昷昹慥慦扡昴㉦㠲昷㌱慡〹㍣㤳昶戱〹㠱㜰㍣攱慦㡤挶㠲攱㔸㈴㤴〰㡤挹㔶㔶㤵〵搱摡㐰㑣㄰搰ㄷ摢㈹㕥ち㈲挴㙦慤ㄶ㠸㍦㡥ㄸ㜷攲昷换攷摥㌳㝣昹挳挱ㄱ㌳㑦ㄵ扣㠹㔲㉤攸挰㑡ㅦ㕢㄰㡡挵攲㠹摡㘰〲㐷㐲㌴挸㑢㑣㐴收㔸㔵ㅥ㐴敢〴㌱㕢㠰㡥戰㡣攲攵㈰㐲㥣㘶戵愰晤㤴戵㘳㜷ㅦㅦ㥤㜵昲愳搳㥥晢㝡㘹戳㈶㜸〷愷㕡戰ㄲ㉢㝤㙣㐱㍣ㅥづ挶㙡戱ぢ㈲搱㔸㌴ㄱち㐷攳昲〸㔶㜵㈴㠸㜶ㄴ㐸㈵㉦づ昲㘸捡㡥〱ㄱ攲㜸慢晡㔷㕦㝥㝡捥搶戹昳㘶摣扤晣㜷攱〳昲㠷㝦㉡㜸敦愸慡㍦づ㉢㝤慣㍥散て〷㙡〳㌸㈰挲㤱㘰〴㈸挴㐳昲㜸㤴㤶㈷㠰㘸㈷㠲㤸〰攰㡣㜴ㄲ挵㈷㠳〸㜱㠴搵㠲㤷ㄳ敦㡢㜳㘷扣㍥昳㠲愱摦㥣㥥㥦扦㘸㌳㉦㙦㕣㐳㙥㌷〸挵昷ㅥ㔳㜱慦㥡㑡收昲搶㙤ㄱ㑦攷㍦敦㕤㔳敦㌷㑤㔳㍢㔲晦晢㌷㑤愸攴㘷戹㘹㤲愷ㄲ晤搳㐰戴搳㐱挶㑦㕢㔸㍦扦㈶㔰ㅢ㡢㡣て㐴㙡敡㕢昳戸㐵㑢收㕢㤶ㄹ㌵戳昷㙥愸愹㑦愷㡤㡥㥡㥤ㄶ搷㌴捣ぢ敥㍡㘷收捥昲っㄶ㍥ㄳ㐴㠸扣戵敢㔶扦ㅤㅦ㜵㐰攷昳㜳㔶㙤户攸摢㝢㍥扢昹㙡挱挷つ搵㜹㝥㠳㤵㍥㜶ㅥㅣ㌰㜸挲㠸昹ㄳ愱㐸㉣ㄲ挱摤㐵㔰㥥挵慡㝥ぢ愲㥤つ㘲㥤㐲㜰昸㥣㐳昹戹㈰㐲㘴慤㈶っㄷ㉦㡦摣晡㥢挹昳敥晣㙥搱㐷戳㈲㐷㝤㉥昸戰愳㥡昰㝢慣昴戱〹〱㍦晡㙤戸ㄶ㌷㔵昱㐴㌰ㄶて㐶㠳昲㍣㔶㜵㍥㠸昶〷㄰慢〹戸戵戹㠰昲ぢ㐱㠴挸㔸㑤昰㉣晦㝥敦㌳攷ㅦ㍣晢挶扦㑦晥捦搷戹搳㥦ㄴ㝣搴㔲㑤戸ㄸ㉢㝤㙣〲慥改㔱㠲攰〷ㄸ戸扡攲㡥㔵㕥挲慡㔶㠱㘸㤷㠲㔸㑤挰㑤敡㘵㤴㕦づ㈲㐴㤳搵㠴扦㠴㕦㝦㘶收昷㘳攷㕥晦㔴敤慢攷㝥晤敡愳㘲㌸搴慡〹㔷㘰愵㡦㑤〸㈴ㄲ挱㔰愸㌶攸挷昵㉣㄰㡣㠷ㄲ㘱㜹㈵㑡换慢㐰戴慢㐱慣㈶攰摥收ㅡ捡晦〴㈲挴㝥㔶ㄳ扥搹昰搱㔶㙢收㥣㌴攳㤶昱㐳㈷扤戴昸㥣摢挵ㄶ㔰慢㈶㕣㠷㤵扥㌶〱昷㌶㈱㝦愴ㄶ㤷搳㐰っ户㌸㠱㤸㕣捤慡慥〷搱㙥〰戱㥡攰㥦㈰㙦愴晣㈶㄰㈱昶戲㥡戰攱攲愷㉥㝣㘷昳摤愷㥣昳捥ㅢ㠹戱つ戵㘷ぢ㍥攴慡㈶摣㠲㤵㔸摦㥥ㄶ挲戸㤷愸つ㐶〳戱㐰㌴㠲㙢㙡㌸㈸㙦㘵㑤户㠱㘸㙢㐰捣ㄶ〴搱㠲摢㈹扦〳㐴㠸㤹㔶ぢ㉡㑥扢㜷㤵愷敤㑦㤳㔷㝤昳挴㕤㠷っ扦昳㍤挱㈷㙣搵㠲㍢戱搲㐷㄰㠲晥愸㍦ㅡ慥㡤攱㘶㌷ㄶ挲㐵㍤ㄴ㤷㜷戱慡㍦㠳㘸㜷㠳㔸㈰攰戲㝥て攵昷㠲〸搱㘰㌵愱晥捣㕤晥戸搹㈷慦搶摤戸昶愸敢ㅥ㝢㘸挴挴㠱昷㐱扤㤷昵昸㌴戹㈳戹ㅣて愴摤㑦扡挱㕡摣㐰昴攵昱ㅥ㑦昷㤹㐸㈶㤶〹〴搲ㄱ㝦㌲㤴昴昲ㄱ慡慦㑦㤳扣愴つ捣散摢搲㤶㙥㕦慥ㅥ㉦户㥡㤴捣ㄹ摤㈷捥戱㤶㙥㔲㝢㘷㕢㍡㌷捡㕤搹㤸㑦收㡤㤱挵扡㙥㈷㈵挵ㅡ昱昰㙤攴㔴㝤摢ㄴㄷ摢㈷搹摡㘹搴慦㘸㌱搵㕢ㄷ愹昱攸摤摥㕣㕥㍢戵挳㌸扣㑢㕢搲愲㝡㡣〴㉤㔳扥㑢戶搲㔴㤹敤慡㘹㔸搲㥥㌳摡㔴昳挶㘶攷户愴づ㌳㍡ㅡつ㡥㈳ㄹ㘹戵愹挳愸戲㥥晦挷捥㙢挳㠶攲㠹㍥㍤摡㈹捤㑣㔹㤱㌷摡搲㐶ㅡ敤㕤㙡㜴攴㔷㉥㑣㌶户ㅡ挳ぢ㑣捣㍡愱ㄸ㔱㈰㥥摡㥥敡捣㌵戴户攵㍢摡㕢ぢ㌵昵改㘵㐹㡣㌹愴攷戴愷つっㄹ㔴㜲昲〸㑦扦㝥㐲㜸㜶㜱扢㉣搳㙦慥㔶敤〸挷㉥ㅥ㠵㝤扥㘵㘱户慢㕤㠰慤挳㔶戴ㅡ散㤳ㄵ㘳㝡㜱愶晣搲捤捥攵つㅤ摢挴㐱㌷㕡敦㔴摥㕡戵戱㙢捦晤敦ㅡ㔷㔴っ戵戶㝥捡㌲㡣换㑣㑦戶愵㕢㡤㡥ㅥ㠷っ〵㕢㈴敦〷昱搶攱㘸㉥㡢㕥㈵㉣挴ち戱搲扢扣㈵㥤㕦愲㉤㌱㕡ㄶ㉦攱扤㈶㠶ㄵ慢慡〸㙤挹㈴搷㐲㈴搷㤱慣〷昱昹㍣摡㠳㌴搲㝣昲㈱㤳昷搶攰晦愶㡦昸㔴愰㤴㔴㈳㑣ㄸ〸捣㜹戳戸㈵换昵敢攷戶㤵搳㤳戹㈵㜹㜶捦ㅥ㤵㈳改敦㘱㤲㐷㐰扣愳㐱㝡ㅤ㔰攲㉤㝢㈵挷捤〶㘵㈷ㅢ㤹㈴挶㈹搵搱㉤㤲摥慣㌹〰㌶搹挸愵㈴㐷捡㘶攰㔸㔹愱㘱つ〷晦挰㉣㝢扦戱㈲㍦㌹㤹㑦昶捦㘲捣つ㝢㐹挲㘸慣㉡㘵慥戱攴㈰㈵戳㑢晢㉣づㅥ㜴戵敡昰㌲㐰〹㑣㑦㌸㜰㜰扣㜸晡㔹戴攷㡤㐰摢㜹㠳愷ㄵ㜷昴挲戱㌳っ改愵愷ㄹ㙤ぢ㔷㉥㌵㜲㌴慦搲㝡㠴戲昸昰愲戳㜹愹收扤昳㉤慤戹㕡戴㜴㕡㐷㝢攷搲㥦搳て㝤挹㐷㐱散挹ㅢ㐳㉦敥晢㌶〱㉥㑦晦㘵摣㌷㑤㑤㥥㉡㝡愳㐴㝢ㅣ挴扡攸〶㈶㘸㝦〵愷㐶攲昹㥦㤳㝣〲挴㈷㘹㈵愹㐴㤵㍦攲㥦㥡㑣㥤㜷㍢㌰㥢㌲攲攸㠵晤挰㉣戰㕡搸㘱愸㌱搴㉡挵〰昷㐱搹㝤摢㍢づ㙢㙥㙦㍦㡣㍤㙢戰攲㜲㑢っ㈳捦㜱挹〱搶㌸慣ㅡ㙦ㄵ愲㕦扦㠲攱㐳挷〰收搶昰慦㍤つ㌲愸扥戵戵挶昶㤸搳㥥㠱愸ㅦ㐶㐸戵㘷戱戲㈵㙦挲昷挶㠹戸㈳㡦戱改晣捡㥡㘵挱㜰敤㡡搶摣ち㌱ㅥ㕢挸㐱扤摢戶㍣收㥡敤捦换捥扤昳㤶㑣挳慣㙢摥ㅡ㉢挶㔹㡡㤲昱挶ㅤ攰㡦搷㙢昹〲㠸搸〵㘶㍣扦㘰扤㜰㤲㝦〷㉦㕦㈲㜹ㄹ〴㘷〹挹戳〴㑥ㄲ慦㥡慣搸ㄱ晦㙢戰挸搷㐸㕥〷ㄱ㍢㠳昰㌰㤵ㅢ㐰散㐹晣ち晥戹昷搵ㅥ㝣ㄳ㘲昳〹㄰〳㜳㈵晢攸㙤㘸㝤㤲㌶㘵㜴㘲ㄷ攸戸て㈵㌱㤳㐴㐹ㄲ㈱戱〵㉡㜰〵㘲戸愵㈸ㄹ昶ㅣ㡦㘲ち㠸て㔹㝥㜳㤸戹〳昱㌱敢昸㠴攴㔳㄰〷㄰㥦㥢慣愸挵晦ㅡ㉣昲ぢ㤲㉦㐱㠴ㅦ㐴〱昱ㄵ㔶散㐹っ㐰ㅤ㕤㐰晣ㅢ㘲ㄳ〸㍣㐹㤴〰戱ㄱ㕡㥦愴㑤ㄹ㥤〸㐰攷〶㠴㈸〷〴㡦〶㈲㔴㌲晡ㅡ㠶㈷〵〴㑦㔲攲㠷ㅦ捡〱搱て㙡挹㘰㤷昴㠲㌸㠰攸㙦戲㈲〲㐷㌵㔸㘴ㄵ㡤㈴㠸㠸㠱㔵㐰昸挰搹㤳昸ㄷ敡攸〲㘲㈰㌴搶㕤慣㕢㤷ㄸっ戵㑦搲愸ㄴ〹愵ㄳ㜱昸㜵㐳攲㐳搴攲摡㈵㍥戰ㄴ㈵㠳挰扢挱㤳㐲㘲ぢ㔴㈷摥㉦㡢挴〸戶㘶㈴挹㈸㄰〷ㄲ㕢㥢慣搸ㅤ㡥㙡戰挸㙤㘸戴㉤㠸搸〳慣㐲愲〶㥣㍤㠹㌷㥣㐸㡣㠶挶散ㄲ㜸慣㉡改ㄲ㘳愰昵㐹摡㤴搱㠹㍤攱搶つ㠸ㄷ捡〱昱扣愵㈸ㄹ㡢㥥〴㑦ち㠸昱愸㑥㍣㕢ㄶ㠸㕤搹ㅡ㍦㐹〰挴〱㐴挸㘴㐵〳ㅣ搵㘰㤱㘱ㅡ㐵㐰挴ㄴ戰ち㠸㈸㌸㝢ㄲ㡦㌹㠱㠸㐳㘳㜵〹㡣ㄳ㤵㈰㌱〱㙡㥦愴㔱ㄹ㥤㤸ち扦㙥㐸摣㕦づ㠹晢㉣㐵挹㤰昸っ㜸㔲㐸㌴愰㍡㜱㙦㔹㈴愶戰㌵㔳㐹愶㠱㌸㤰㤸㘱戲㘲㈶ㅣ搵㘰㤱㌳㘹㌴ぢ㐴捣〶慢㤰㤸つ捥㥥挴ㅡ㈷ㄲ㜳愱戱㤰挰愰㘵〹ㄲ昳愱昶㐹ㅡ㤵搱㠹㌹昰敢㠶挴㜵攵㤰戸搶㔲㤴㡣捣捦㠷㈷㠵挴晥愸㑥㕣㔳ㄶ㠹〳搸㥡〳㐹づ〲㜱㈰搱㘴戲㘲㉦㌸慡挱㈲て愱㔱ㄲ㐴㌴㠲㔵㐸㌴㠳戳㈷戱捡㠹㐴ㅡㅡ昳攰挰昸㜱〹㄰ㄹ㘸㝤㤲㌶㘵㜴㘲㈱摣扡〱昱扢㜲㐰㥣㙢㈹㑡〲〴晢挲㤳〲愲ㅤ搵㠹戳换〲㜱㌸㕢搳㐱㤲〳㜱〰搱㘹戲㘲㍦㌸慡挱㈲㤷搱㘸㌹㠸㘰㜴㐰〱戱〲㥣㍤㠹㔳㥤㐰ㅣ〱㡤㜵て㠴㘱戰ㄲ㈴㡥㠲摡㈷㘹㔴㐶㈷づ㠰㕦㌷㈴㡥㉥㠷挴㔱㤶愲㈴㑥㜱㌰㍣㈹㈴㑥㐶㜵攲㠸戲㐸㥣捡搶㥣㐶㜲㍡㠸〳㠹㌳㑤㔶㌴挱㔱つㄶ昹㙢ㅡ晤〶㐴㈴挱㉡㈴捥〲㘷㑦攲㜰㈷ㄲ㘷㐳㘳㜶〹っ㝦㤴〰㜱㉥戴㍥㐹㥢㌲㍡搱っ户㙥㐰㉣㉥〷㐴挶㔲㤴㠴㑢っ㜸㔲㐰㕣㡣敡㐴扡㉣㄰慢搸㥡㑢㐹㉥〳㜱〰昱㐷㤳ㄵㄹ㌸慡挱㈲慦愰搱㤵㈰㠲戱ㄲ〵挴㔵攰散㐹ㅣ攰〴攲ㅡ㘸慣戳㠴摢挱㜱㉤搴㍥㐹愳㔲㈴㤴㑥戴挰慦ㅢㄲ㝢㤵㐳㘲扥愵㈸㠹摡戴挲㤳㐲攲㔶㔴㈷收㤶㐵㘲つ㕢㜳㍢挹ㅤ㈰づ㈴敥㌴㔹㤱㠵愳ㅡ㉣昲㉥ㅡ晤ㄹ㐴戴㠳㔵㐸摣つ捥㥥挴ㄴ㈷ㄲ昷㐲㘳㜶〹户搳攵㝤搰晡㈴㙤㑡㠱㔰㍡戱ㄴ㙥摤㠰搸慤ㅣ㄰ㄳ㉣㐵㐹昰㈸〷㑦ち㠸㐷㔰㥤㠸㤷〵攲㌱戶收㜱搵㈴㄰〷㄰㝦㌳㔹挱愷昹ㅡ㉣昲㐹ㅡ㍤〵㈲㤶㠱㔵㐰㍣つ捥㥥挴慥㑥㈰㥥㠵挶〴挲敤㈴昱㍣戴㍥㐹㥢㔲㈰㤴㑥㉣㠷㕢㌷㈰戶㉦〷挴ㄸ㑢㔱ㄲ挳㘲昰㐹〱昱㍡慡ㄳ愳换〲昱〶㕢昳㈶挹㕢㈰づ㈰晥㘱戲攲㐸㌸慡挱㈲摦愱搱扢㈰㠲㐱㉣〵挴㝢攰散㐹㡣㜰〲昱㍥㌴㘶挴慢攴っ昱〱㔴㍥㐹㠳㔲ㄴ㤴㑥ㅣ〳㥦㙥㈸㔴㤷㐳㘱戰愵㈸〹愵ㅤて㑦ち㠵㉦㔱㥤ㄸ㔸ㄶ㠵㝦戱㌵晦㈶昹ㅡ挴㠱挲㌷㈶㉢㑥㠰愳ㅡ㉣昲㕢ㅡ晤〷㐴㥣〴㔶愱昰ㅤ㌸㝢ㄲ晤㥣㈸晣〰㡤搹ㅤ摣㙥愸㍣ㄵ〴㠲㌶愵㐰㈸㥤㌸ㄹ㙥摤㠰昸收晢㌲昷搸ㅢ㉤㐵㐹㐴㡦㜱愷ㅥ挶㡡ぢ㠲㘸㥢挳戶㘰慣㜸㘰㘶㙡ぢ㘳㔳㙡㌸戰㍡㠳㝦㘶㙥㤵攲〷㜱〸戴㈳㤹㌲戳㤶㌶捦㌴搸㡦换㙡愸㑦㤹㤴㡣挲㥡㠳㤴晦㌷搶晣㡢ㅢ㙢㔶㈳捤〵攳捤㍤㡣攵愲搳ㄴ㡤㌶昷㙣散攸㐴愳搰挵㕣挷㠳㔴㝦愹㠵攷挲㑥㐶晢攲㘱㉣㤵戱搶㘵敦散㠴戴昶㤷ㅦ㠳㘶㘷㉦敤愴㉣㔴㜶扣昷㍥㈸晦㙦戴扣㌸挱搶ㅣ㉤㘷ㅥ慤昴㤱っ㈰ㄹ㐸㌲〸㐴㝣㠱㤳ㄱ〷㜷㍥〴㜸扣㘴搶㐲㜸づ捦㤵戲㥡㌶㑣戹㤵㥢㠱㌸㑥户㐳挱㙡㥢㠳㔴摢㤹〵㌵㘶ㄷ昳㈱㕤〳㈵㙢㔸㝡ㄸぢづ〷ㄹ戸〵挸散改㐶㉢㈲㉦㍦㑦㠲慢昷っ㔶㔲搴㜵ち挷㠰搱㝢㠶挰㘸㜸戶㜱㘵㕢㙡㐹㐷㝢ㅢㄲ㡢㌹㠰㕤㥦㐲㤶㘸㑥㈴戵散散昶㠶捥扣㤶㥤摥㠲㝦〳戳ぢ㡣愵㐶㌲摦㠰戸ㅡ㐶挷㘷㈳㔷㐲㡤㝤捦㐸慦昸晦㌹㌶敥愹挴㈶㈰㘴搹㍤㍣㉥㡡㡦㕤㜳㤴摡〲户㜶㜲㍢㜲㡤つ㤵㕡㑤搰㌵つ㜱㡥㕦攰攰㌷戲慡搱扡换㍥㕦扤摢昶慢㙥晥搱晡㝦㉣晡愰㥡戴ㄱ㔰㙥㘲捥㐵挹敤换㈸昸昰㐹㝡㉡扤㙡㉢㥤㌸ㄳ搰㜶㕤戵戵ㅡ㔸昶㐳愷㌱〷㑣㌷㤴扢㜲扦㙥㈹㑡ㄲ㍡捥㠲㌷㜵ぢ㌳〶㡥挴慢搶㌱挵摤㔷㌰挹ㅤ搸愲ㅤ㐹㜶〲㜱ㅣ㔳扢㤸慣㘰㌶㐷つㄶ㌹㤶㐶攳㐰挴㌹㘰㐷㔳㌴ㅥ㥣㍤㠹㘷㔱㐷搷㌸攱慥搰㔸て㌹㙥户戴〱愸㝤㤲㐶愵㘸㈸㥤㌸ㄷ㝥扢搰㜰っㅤ㍦㕡づ㠹㐷㉣㐵㐹㕥挹㜹昰愴㤰㤸㠰敡挴㐳㘵㤱搸㥤慤㤹㐸戲〷㠸〳㠹㍡㤳ㄵ攷挳㔱つㄶ㔹㑦愳㐹㈰攲〲戰愳㈹㙡〰㘷㑦攲㕥㈷ㄲ㔳愰戱㤰㜰ㅢ㍢㥥〶戵㑦搲愸ㄴ〹愵ㄳ捣㔹㜱㐳攲戶㜲㐸摣㙡㈹㑡搲㕢㉥㠱㈷㠵挴㝣㔴㈷㙥㉥㡢挴〲戶愶㤱㘴㈱㠸〳㠹㝤㑣㔶㌰户愵〶㡢摣㤷㐶晢㠱㠸换挰㡥愶㘸㝦㜰昶㈴慥㜱㈲㜱〰㌴ㄶㄲ㐸㠶㈹㌹㐲づ㠲摡㈷㘹㔴㐶㈷㉥㠷㕦㌷㈴㉥㈹㠷挴挵㤶愲㈴换收㑡㜸㔲㐸㘴㔰㥤戸戰㉣ㄲ㑢搸㥡ㄶ㤲㐳㐱ㅣ㐸戴㥡慣戸ち㡥㙡戰挸㉣㡤摡㐰挴㌵㘰㐷㔳搴づ捥㥥挴搹㑥㈴づ㠷挶㐲挲㙤昰㌸〷戵㑦搲愸ㄴ〹愵ㄳ捣攰㜱㐳攲㤴㜲㐸㥣㙣㈹㑡㤲㝤㔶挳㤳㐲攲㈸㔴㈷㑥㉣㡢挴㌱㙣捤戱㈴挷㠱㌸㤰㌸挱㘴挵昵㜰㔴㠳㐵㥥㐸愳㤳㐰挴㡤㘰㐷㔳㜴㌲㌸㝢ㄲ㐷㌸㤱㌸ㄵㅡぢ〹㈴收㤴昴㠹搳愱昶㐹ㅡ㤵搱㠹㥢攰搷つ㠹愵攵㤰㘸户ㄴ㈵㌹㐷户挲㤳㐲攲㕣㔴㈷戲㘵㤱昸㍤㕢㜳ㅥ挹昹㈰づ㈴㉥㌰㔹㜱ㅢㅣ搵㘰㤱ㄷ搲攸㈲㄰㜱㍢搸搱ㄴ㕤っ捥㥥㐴摡㠹挴㉡㘸㑣㈴㤸愲㔴㠲挴㘵㔰晢㈴㡤捡攸〴ㄳ㥡摣㤰㔸㔴づ㠹晤㉤㐵㐹敥搳㕤昰愴㤰戸ㄶ搵㠹㝤换㈲戱㥡慤戹㥥攴〶㄰〷ㄲ㌷㤹慣㘰攲㔳つㄶ㜹㌳㡤㙥〱ㄱ昷㠰ㅤ㑤搱慤攰散㐹捣㜵㈲戱〶ㅡ慢㑦戸つㄵ摥〱戵㑦搲愸ㄴ〹愵ㄳ昷挲慦ㅢㄲ㤳换㈱搱㘰㈹㡡㔳戰扣昷挳搳㈶愴捥っ㠰戹捣散搳㘲㉣㘷慣㝦㜰〶㍦攷㘹攸捣攵摢㔵㘲挲愰捣攴昶戹敤昹挹㉤戹愵慤挹㤵㐳㌳搶捡扥㑢㡣㌶愴つ㜵㈰㝢愸㐸搶扥㜴愹㤱㤶㤹挶昶捥㡥㤴㌱㘳昲㉦㈱慤㐸敤㌰〴挸㜱ぢ㔸㈱㌰晤戴㑣ㄹ摣㐱ち㜴ㄷ㑣ㅥ敦㕡戸㉣㑥㜸㜰㍣愲㜵㡦〶攸㌰慣敥㐶㜴㘱㑢扥搵ㄸ㤰㔱㝡戵㕥㤵〱㡡挸挵㑡昷捦㉣㕣㠲昰晦攴㐱㤹㘹ㅤ㉤改搶㤶㌶㠳㍢〳㈳っ晣㡤搴㙣㘳㌱昲慥收户攷㕡昸晢慤㐱㤹㠵ㅤ挹戶摣㔲愶㤰愴㔶づ㈹攰搴晤戶㌷㌳愹愵㉤㠷㙡搴㕥攴㝡㜵愶㜱㐹晢㜲晣㜰戰㌳摢㌶㉤戹㌴昷㡢搸㉢㐲敤ㄷㄲ戵㙢㐴㠵愸愸㄰㔵ㄵ㔵㍦㜵晦㘸昷攱攸ㅡ㙡愶㕤搶愰㥦收㍢㕡㥡㍢〹㤸慡㈷〸㕡㐹愲昶愱挷扢づ㙢㍤㍣㘵昳㔹摢捡㠶㘳愶ㄷ摢㕡㤰散敤㥡㜴搴昵㙢㑣㍥㕦换晢搱㥣㠱て㠰㑣㥦戶昷㡣敥ㅣ挸晦挱㡦ㅣ扤敢攱户昸搹愵戸摦㜵㈵㥣つ㠳昱㘰戳〳㔱挶晥㠴攳ㄲ晤㠰㕣㜱愷昴㘵㤴つ晢攷攰敥搵愹挸㔹ㅡ㤸㤹㥤㙣㌶㕡昱㡣㥡㑤收〷㥢っㅦㅡ昱㔳戸㥣愵㙢㘸捦㘶㤳散㜰散慣㡤愹㘴慢㔱㤵愹敦捣户捦㘹㘹㤳ㄹ㄰搵㉢㉤㔱㜲〵㐴挹ㄵ㑡㌴㌰戳㠰㈹㤸㙡㥤扥摡ㄷ㈷㍢㕡昲㑢戲㉤愹㉡㌲㑣㤳晣㐵昴㔴㕣〱搴㌳㈴〰攵㘴㥦㐹㡡㥦㥤捤愷㐸散散㕡㍣挷ㄳ㍡敥㝣昴攷ち愱攱㑦晣挴っ㍤㥣㜷㔴㕥㡣㕣〷㙦㕥㉣敡㐴愴ㅡ昲搹㡦搶㌱昴搹戱㔸㔱愷㈶昱㄰つ戰挸昵㌰攵ち㤷捡㠷㐱㝡㑣摦敡て〳摦散昶㘴㝡㉡㐶㌷摢㍢晡㕢㍦挹慤挲慥攵㠹愶㐳㘷㐲㕤〳㜲㌴㤱晢戹慣〵戹晡㔵ㄴ㌴㘲㍣愰㤲愹㜸㥡戹て㠹㡤挷敢ㅤ㔰攵㔶搷っ摢搷ㄸ㉢㌹挹昹㐳收ㄹ㈵晥㍦摡㉢扥㈷摢敥昳愹ぢ搴㠳搸ㅣ昹㄰户改ㄱ〸戹㍤㐵〶て搳攰ㄱ㄰㉦㤳挲㡡昷㑤攱戸〶㌲攰㈴㡣㉡搵㡦㕡㤹㜵㔷㠵っ㌵㤵慥攷㔵ㅢ㌲挰㤱㘶愷㤹ㄹ㜶㔵昶㉦㘵戵㐶昴㜲㈳敤㌳捦慥ㅣつ攱搰㐲㐵㐵㈵㜶戵㔶㍣散㕣㔲㉤㥣㘵ㅢつ㤵㝦㈷戶㐲ㄳ戴㐷搱㘲㥤〷ぢ晣㌷愹摦㔴昲㤷愱て㐲挵挷㜸晣㔳㤳て㈹㘷㌰昴昸〴昳捦散慤㘷愷戴攰昹㉢户晥〹㄰昱〲㠴扣〳㜰㕣慦〴㌳慤搶㔲愶晤つ㈶㝤㍤㐷㡡㤷㔰㘲ㅤㄶ昹㈴ㅤ㌳㐹㡢㈷愰慥づ昹㌴愴扤㜷挸㔷㔹〲㡢㝣㠶㑥㉣㐶扣㠶ㄵ㝢㌳㈸戴㌶攳㔹搸挸攷㘸挸㙣㉦ㄷ㠳攷㘹昰〲つ㌶挰㠰㝢㕡㝢ㄱ㕣㜵〱㠲㐸昲㜱〱昰㈵搸〱挰户ㅤ㡥ㅤ〰扥っ慤㝣〵㐴㝣〸㠳㘲〰㤹愱愵〰㤴〴㔰㑤㐵ㄷㄴ昱〹愴敢戰挸搷攸㠴㠹㕣〵㘰㙤㠰戴㜷戰㍥㐷㌱〵搶ㅢ㜴㘲㌱攲ぢ慣戸㘰昱㈶㙣攴㕢㌴㘴㐶㤸㡢挱摢㌴昸〷つ扥㠲㠱〲敢ㅤ㜰㠵㘰攱昹摥〵慣昷㘰〷戰㌶㍡ㅣ㍢挰晡㈷ㅤ扦㑦挷散晢挵㘰昵㠳㙣㉤ち㝡戴晦㠶㐹㥦㝢㕢㈵㡡慤㐳㈹昹〱ㅤ㌳〱慣〰挰㡦㈰敤ㅤ㐰㈶㡡㘱昶挸㡦改〴㉢㙡愹〲㜵挱攷ㄳ搸挸㑦㘹挸㑣㌲ㄷ㠳捦㘸昰㌹つ㝣㌰㔰〰㝥〱慥昰㜸攵敦㝦㕤㄰晣ち㠶㐰㜰戰挳戳〳挱㝦搱昳扦改㤹㠹㘰挵〸㌲晢㙢㉤㡡㝢捡㜷户㤱㌰㔹㐷㡢㡤㜴挲㈴戱〲戴扥㠵戴㜷戴㤸㑣㠶ㄹ㐱㍥㍡挱㡡㕡戶〱㜵〱攳㍢搸挸敦㘹戸慤扢挱て㌴昸㤱〶㌵㌰㔰㘸昱搷㈸㠵摤つ㐳〷㉥㘰㔵挰づ㘰㡤㜱㌸㜶㠰㠵㡢ち搲〲㐱〴㤳挵㡡挱㘲㠶搸㕡ㄴ敦〱㉣㍦㑣搶搱㐲愳ㄳ㈶㤲慤㘷〱晢捡㕡〵㘹敦㘰㌱攱っ㌳搲づ改㠴挵戹㠴㐱㕤挰昲挱㐶づ愰㈱㌳搲㕣っ〶搲㘰㄰つ㤸愴愶挰ㅡっ慥愸㙢㈱㤴敡㠲㤶づ㐳愰㌵挱攱搹㠱搶㘶昴㍣㠴㥥ㅢ㘰㔰㡣ㄶ戳挸搶愲㜸て㘸㑤㠵㠹㐲㙢㜳㍡㘱戲搹㝡ㄶ戰搱ㅡづ㘹敦㘸㌱㈹つ㌳摥晦㐱㈷㉣捥㘵㈶愸ぢㄸ㕢挲㐶㡥愰㈱戳搶㕣っ㐶搲㘰ㄴつ㤸挸愶搰摡ち㕣ㄱ㕡㐸挸㜰㐱㙢ㅢㄸ〲慤昹づ捦づ戴戶愵攷ㅡ㝡㘶搲㔹㌱㕡捣㌴㕢㡢攲㍤愰㜵㈰㑣ㄴ㕡愳改㠴〹㘹敢㔹挰㐶㙢っ愴扤愳搵㠴㘲㤸㍤㜲㝢㍡㘱㜱㉥㠷㠰扡㠰戱〳㙣攴㡥㌴㑣扡ㅢ散㐴㠳㥤㘹挰㘴㌷㠵搶㉥攰ちて㐴愴昱戸㠰㌵づ㜶〰㉢攳㜰散〰㙢㍣ㅤ搷搲㌱ㄳ搳㡡挱㘲㌶摡㕡ㄴ敦〱㉣收慡㈹戰晣㜴挲愴戵昵㉣㘰㠳ㄵ㠴戴㜷戰㤸摣㠶搹㈳㐳㜴挲攲㕣㤸攱收〲㔶ㄸ㌶㌲㐲㐳㘶扦戹ㄸ㐴㘹㄰愳〱ㄳ攲ㄴ㔸㜱㜰㠵㕤㉢㠸㜸㠰ぢ㕡ㄳ㘰〸戴㡥㜲㜸昶㔲㘲摥戲敥㐶捦扢搳㌳㤳搷㡡搱㘲挶摡㕡ㄸ昷㠰搶㘹㌰㔱㘸敤㐱㈷㑣㙣㕢捦〲㌶㕡㜵㤰昶㡥ㄶㄳ攰㌰㝢㘴㍤㥤戰㌸ㄷ㘶挱戹㠰㌱〹㌶戲㠱㠶捣㤰㜳㌱㤸㑣㠳㈹㌴㘰搲㥣㐲㙢㉡戸挲慥㠵〱㌰ㄷ戰愶挳づ㘰㌱㘹捥㜶散攸㕡㌳攸㜸㈶ㅤ㌳挱慤ㄸ㉣㘶戵慤㐵昱ㅥ挰扡ㄴ㈶ち慣搹㜴㜲ㄹ戸昵㉣㘰㠳㌵ㄷ搲摥挱晡㈳㡡㘱昶挸㜹㜴挲攲㕣㤸㈹㘷㌷㤹〲㙢晦捥㠷㡤摣㡢㠶㔷扡ㅢ㉣愰㐱㈳つ㤸㔸愷挰㕡〸慥戰㙢〵摣て挴㝤㘰〸戴慥㜵㜸㜶愰戵㉦㍤敦㐷捦㑣㠲㉢㐶㡢㤹㙦㙢㔱扣〷戴㙥㠷㠹㐲㙢ㄱ㥤㌰㐱㙥㍤ぢ搸㘸ㅤ〸㘹敦㘸㌱㤱づ㌳搲㜰改㠴挵戹㌰㥢捥〵慤㠳㘱㈳㥢㘸挸㑣㍢ㄷ㠳㐳㘸㤰愴〱㤳敦ㄴ㕡捤攰ち扢㤶晢㈹㍥つ㍢㠰㜵㥦挳戱〳㉣㠳㡥㌳㜴捣㐴戹㘲戰㤸ㅤ户ㄶ挵㝢〰敢㜱㤸㈸戰㤶搰挹㕦挱慤㘷〱ㅢ慣㐳㈱敤ㅤ㉣㈶摢㘱昶挸挳攸㠴挵戹㌰攳捥〵㡢㔶搸挸㉣つ㤹㡤攷㘲搰㐶㠳㜶ㅡ㌰摢㐰㠱戵ㄴ㕣㈱㔸敥㈷慤づ搸〱㉣㈶攱搹㡥ㅤ㘰攵攸㤸慦ㄳㄳ㑣愶㉢〶敢つ挸搶愲㜸て㘰扤〹ㄳ〵搶㌲㍡㜹ぢ摣㝡ㄶ戰挱㕡〱㘹敦㘰晤〳挵㌰㝢攴㑡㍡㘱㜱㉥捣捡戳㥢㑣㠱㜵ㅣㅥ〱ㅢ㜹㈴つ㤹戱攷㘲㜰ㄴつ㡥愶挱㝢㌰㔰㘰ㅤ〳㙥愰昳愱搱敤㡣㜵ㅣ㡣㠰ㄴㄳ昵㙣慦づ愴㡥愷搷ㄳ攸㤵〹㜷挵㐸㌱换㙥㉤㡡昷㠰ㄴ㜳昰ㄴ㔲㈷搱〹㤳昱搶戳㠰㡤搴㈹㤰昶㡥ㄴ㤳昶㌰㝢攴愹㜴挲攲㕣㤸戹㘷㌷㤹〲ぢ愹搳㘰㈳㑦愷㈱戳晡㕣っ捥愰挱㤹㌴㘰愲㥦㐲敡搷攰ち扢㤵晢㑤改㔹戰〳㔸㥥㡡㙥挷づ戰㝥㑢挷㘷㠳㜸㤹㐲搳挳ㄸ㈶戲〷ㅣ㠹㔶㠳攱㔳换散摤搶㤲挷昰㈲㜷搷搴㤶㍣〶㑡〶㘶㐰戰慡㌲愲㐶慡㘱㐷㐷愱戱㕤挱㡣㙤㑢㔵〵搱㡤㙤㑡昵捥㜰挷ㄸㄷ戵ㄹ〸㜱挴㍦㝡㌳㔲〱ㄱ㤷㌶晥㤲㈲㈴挲捣㤱昱㤸㐱ㄲ戱㝤㔱㔲㤰㘳㠸搹㠱㍢〷戹晦〷昱ㄴ㜵挰攱晤ㅡ散㌶〲㝦㔶㘸挵搷㙢昷㜰愴搶㜱㘴搰挷昰㡡㈹ㅢ㘴攵㙥捥㘸换㘱㠸搲㘷㜱ㄸ㠰ㅥ㙣慤捥敢捣ㄷ㘸㤲㉢㠶㕡ㅡ晣㌴㜲㕥ㅢ㠲〶愹㘴㐷晡ㄷ㌲收㡣㙤㌳〳㈳㙡昸昸㈷〶慤攰㠴㤳㘳愴㔸〱敤昱㌲㝦㙤㔳戲ㄲ慢攱㘵㄰愱敥㑡㔶慣㈲挷㤷攱愹㍤㘰扥晤㑥㐵て攷ㅢ〸晤攱摤㠰慤挶㔰㔵愰㡢㔵㘳慢㌲㔳摦㥣㐳㈴㉡捦㐰㠳戵愶づ㜰㤹㔹㘰戴慡㌷挲㈰㉥㘰慤捤㑦攵㤱㠳摢攵㠰㙦㉡昸攵散ㅤ㈰㔲㘹敤㈱愱昶㤱搶挳㜹慤㜰㈳㜸散晣挴㍤㡡昳㜲㐶㑤㥦散㈹㉥扡㤰搳㜵㝢㝡散ㄵ敢㈰ㅡ㠸㥤摢㐳㜰ぢ攷㔸㘷ち㈹㡦愲愱㜶㘶戳㜹㘶㔳㈷慤㠱戶㡣ㄱ戰㐱㡣㔴㜶攴昱㍡て扥晦愸㥡㠷㑤㉢㠲〴昹ㄶ㠴㝢㕡㔷づ捥捣㘸㑢戵㜶愶つㄵ㉢戲捦搵㉡㘴昴㡢搸㕦ㅣ㕢戴㡥愶ㅥ㜰戱㐰㤹㠱户愸摡慦㜷昸改攱㘲昹㍢㕥昲ㅥ㐴扤昰愱㘲㌳摥㐱搸㉤㥢㥣慢敢㠳㠷㈱摤㤹收敡㑤㥢㌸愵㤵㠸㜸㉥㘳捡㘵㔷扡慦㍡摡ㅣ㘶戳摢㘷户㌳搴散㄰㑤㙦㌱㐵扦㠸㝤㠴敤㌴㜷㤱愶㈱㕡昶搳㡥㡥㜷㠳晡㕥昷晦㝥㐸摤搹㙤て㥥㥥㝤昶㤰㍡晢㐸攱ㅤ㄰〲昷愲ㅡ㝢㘰㉤㉢㔲㐹㡤扣昰㜸㌸㡥㕦搱ㅤㄸㄶ㍡㑣搶搱攲㝣散㍦戱ㄹ戸昵㉣㈰捣挴つ㜹〱愴扤摦㤵つ㐵㌱㜶㌹㜹㈱㥤愸攲昸㍦っ㔲晢愶㡢㍥慤扢戲㡢㘰㈳㉦愶攱㜰㜷㠳㑢㘸戰ち挴扢㈵っ㡡㑦㌲㘵㤳㔷㔱挰攳捤㌲㐲㔵㤵㘵愴づ㠷愸㠶搷㔰㈰㌹ㄷ搱㍥㙤㐰ㄵ㤳㕢攵愵戰晡摢ㄳ㑦㑣㘴㝢挴㈸㐷晤㡥㥢户换㔸晦攵㈰㠲㜹㤹挵㜷扡㍢㐰㘶㘲㕡㌶㌶戲㈳㑣搶愱〲㜹〵㥤散〴㙥扤慡捦㡡㙣㕥〵㘹敦㤸敥㠲㘲ち搳慢改㠴捤攵挲〴㑦ㅢ㔳ち㉣㑣慦㠱㡤晣ㄳつ挷戹ㅢ㕣㑢㠳敢㘸㌰ㅥ〶敡㑥㜷㌵戸愲㘷㜳昷㈷愸ㅢ㘰㠸㕢摤㠰挳戳〳慤ㅢ改昹㈶㝡㘶敥㘶㌱㕡㑣搸㕣㡢攲㍤㍣ㄷ㑣㠴挹㍡㕡摣㐲㈷㝢㠰㕢捦〲昶㜳挱㙤㤰昶㡥㔶ㅤ㡡ㄱて戹㠶㑥㔸㥣㑢㍤愴㉥㘸摤づㅢ㜹〷つ㤹㈰敡㘲昰㕦㌴戸㤳〶つ㌰㔰㘸摤〵慥〸㉤昷㔰搲摤㌰〴㕡搳ㅣ㥥ㅤ㘸摤㐳捦昷搲昳㝣ㄸㄴ愳挵愴捥㕥搰㙡㠴挹㍡㙥攸㝤㜴挲摣捦昵攰扡搰㝡〰搲摥搱摡〷挵ㄴ㕡㙢改㠴挵戹㌰㔱搴〵㡣㜵戰㤱敢㘹戸㥦扢挱㠳㌴㜸㠸〶捣㉢㔵㘸㍤っ慥〸㉤昷㌰敦愳㌰〴㕡〷㌹㍣㍢搰㝡㡣㥥ㅦ愷攷っっ㡡搱㕡〲㔹㉦㘸㌱㉤㜴ㅤ㙡㤰㑦搰挹愱攰搶㠳敢㐲敢㐹㐸㝢㐷慢ㄵ挵ㄴ㕡㑦搱〹㡢㜳挹㐲敡㠲搶搳戰㤱捦搰㤰㠹愶㉥〶捦搲攰㌹ㅡ㌰昷㔴愱昵㍣戸㈲戴摣攳㐶㉦挲㄰㘸攵ㅣ㥥ㅤ㘸晤㥤㥥㕦愲㘷收㠹ㄶ愳㜵っ㘴扤愰㜵㉣㑣搶愱〶昹ち㥤ㅣ〷㙥㍤戸㉥戴㕥㠳戴㜷戴㤸㙢慡搰㝡㥤㑥㔸㥣换㠹㤰扡㠰戱〱㌶昲つㅡ㌲ㄹ搵挵攰㑤ㅡ扣㐵㠳㤳㘱愰搰㝡ㅢ㕣ㄱ㕡㐸挶㝣㄰戵ㄴ愵㄰扣〳㐳愰挵晣㔴摢戳〳慤㜷改昹㍤㝡㘶㉥㘹㌱㕡㑣㈰敤〵慤昳㘰戲づ㌵挸昷改攴㝣㜰敢挱㜵愱昵〱愴扤愳㜵〱㡡㈹戴㍥愴ㄳㄶ攷挲愴㔴扢挹ㄴ㔸㘷昹㡦㘰㈳㍦愶㈱ㄳ㔶㕤っ㍥愱挱愷㌴㘰づ慢㐲敢㌳㜰㠵㘸㌱㜵搵〵慤㉦㘰〸戴㉥㜳㜸㜶愰昵㈵㍤㝦㐵捦搷挲愰ㄸ慤搵㤰慤㐵昱ㅥ捥昲㑣㐱㕤㐷㡢㝦搳挹つ攰搶戳㠰㝤㤶摦〸㘹敦㘸㌱㘷㤵㜸挸㙦攸㠴挵戹㌰㜱搵〵㡣㙦㘱㈳晦㐳挳㕢摣つ扥愳挱昷㌴戸ㄵ〶ち慤ㅦ挰ㄵ愲ㄵ㜰ㅦ摤㔷㈳〸㍥㜱㠷挳戳〳㉤收㑦㐹愴挸㜸挴晤㌰㔰㉤敥㐷捥㙡戱㤷戹㑤挵㈹㍢㈵改㔴捡㕦㠶㠹㔵㡤昹㤵慤㐸㘶攳㉡㔳㜸捣㌵摥攲攰㤹ㅦ㌲㈴ㄶ戵㜷攰㤶扦戲昸㌷㙥㕤㘵昹ㅢ户〱㥢ㄷ扤㉦㑥ㄵ愳收〱戴挶晢摤㝦㑡摦㠹搶㔵㥥つ敦㝥㜹ㄴ换㜰搲扣㘸攲收㜳㕡㔲ㅤ敤戹昶㑣扥愶ㄱ㘹㥡㌵㝣晦㕥〶昷晤昵摥㙦攱搱戵㑥㙥㔸㘵ㅢ摦㥥扦㡣敦愳昲ㅤ搶搶扥扣㑤戵挶㥢攳㙢〸ㄵ㕥晤晢戳ㅡ㍥つ愸㘹㍢㠰愷㌳挷㡢㠵㘵㝦搰㐱晤㜴㈶㐹搱㔸慢〲扦㝤挳愴㠶〵㑤戱㜰㍡攱㑦挶㔳挱㘰㈴ㄳ㙥㑥挵攲改㜴㈰ㅡ捤㐴〲戱㔴㉣㤴㑣〷昵㠷慣㌲㤲ㅦ㠲搰ㅦ戶㌹ㅦ㌹愶㔳愹捡愹昳㍥づ慥慦〹㑥戰㘷昴㌱㈵搲挲愸散摦扦㘴㐸愹㈴㌱慡敢㍤㘳㥡挶扣㈸敦㔷〰慢㜸ㅣ捡扤㔰攱扥㘰㘱昴㔹挴搶搱〴㌹ㄸ挴愷㌳㌹㡡㌲慤ㅡ散㘶つ㤳㥡ち扦㘰愰改㄰て㠴㔸㍤㌱㉤挰敢〵戵捤㈰ㄹっ㠹㈳つ㔴㝦挲昲㈲㠷㐰㈹㙢㔸挷戶㈰㐲㈵㐷㤱ㅢ〶㌹ㅢ愳㤶愷㘱捤㕥㉤㍥挰㠶戰㉦㐱㠱搷ㅡ挱㠴㝤㐱扣て〹晢㐳攱晥㝣〶〵㘸㈱㐷㠰㘲㝦㌲ㅤ㡡摥戴㤱攰捤晤㘹㐴愳㝥散扢㘰㈴搰㥣づ愷ㄲ改㐴搲㥦㑣挴㌲㠹㘰㍡㤹挹昸㠳㘱㕤㘵㑦搱挷㈸㤴搱㤹㉦㐵て㔲敤捦ㄷ㙣㡥㍡昱ㄲ㌸敥㔳昱㌶ㅡ㐲扣ㄵ㙥摢㐲㈵㙢㐰㝣㍡㜳愲㤴㡣戸㐹愲㈴〹㡣捥㌴㈹㈵ㅦ㐳搱㡥㜴扦〳㠸㔰㤹㑦攴㜶㠴扣ぢ〹㘶㍥㈹㈴㕥㐲ㄵ愵㐸扣〸㘹㈹ㄲ㙦愰㄰㥣攰〷㕣愰㐰攲㑤昰ち㠹㜱攰㑤㈴㔲㘹㜴㘶㈳ㄴ㠹挴〲晥㜰捣摦ㅣ捦攰ㅤ戲㤱㜰㍡ㅡっ㠷㈲㐶戲㔹㔷愹㔱昴㌱ㅥ㘵昴户㉤て㈶ㄲ㉡㉢捡搶㠹昷愰㔳㐸㍣敤㐴㈲㠰㘲㌲〸攲搳㤹昰攴㠶〴㜳愰㤴㍣㑡摢㕡攵㄰㐴㝣㘰㔷㤶㠰扣ぢ㠹㡦㈰㔵㐸㍣散㡡挴㠳慥㐸㝣㡣㐲㜰㠲㕦㜹㠱〲〹㈶㉤㈹㈴昶〰㙦㈲㠱ㄷ昸攲〳つ㔱㍣散晡㔳攱㜰㈴㥤㡣〴㌳㐶捣挰㕢㘵挳攱㑣㌴ㄵ搶㔵㡥ㄳ㝤散㠹㌲晡㘷㜶攳㔴㥦昸摣收愸ㄳ捣㕡㔲㐸摣攷㐴愲〱㉡㌹ㄹ挴愷晦ぢ〶㙥㐸㌰㤷㐹挹愷搳㌶挲捡挲㐴㘲愳敤㝥ㄶ摤㔳挲㠵改㐹ち㠹摢㕤㤱戸捤ㄵ〹㈶㈹挱〹㠲戳愰㐰㠲〹㐹ち㠹昹攰㑤㈴㈲昱愴㍦㘵㌴愷㔳昸㍥㐷㌸ㅥ挷㔷㉣㌲晥ㄸ㍥愲㠰㤳㥦㤱㡥挴〳扡捡㕦愲㡦扤㔰㐶㘷挶ㄲ㍤㤸㝤攲㐷㥢愳㑥㔴㘰㙢ㄴㄲ㌷㌸㤱搸ㅢ㉡戹て㠸㑦㘷㔶㤲ㅢㄲ㤵戶㝣ㄱ㙤㜷愷晢摤㐰㠴〶戹慡散㈰扡愷㠴㑢ㄵ愴ち㠹㉢㕣㤱戸摣ㄵ〹㠹㐲㜰攲㤱㐹㔰㈰攱戳㕣㙢捤攰慤昳㐴㜳㌲㤱㐹挶ㄲ昱㐰㌲ㄵ㡥㠵㤳㐹㝦㌳摥摢㙦挴㈲㝥㈳㤶㡥愵㈳扡㑡㑥愲㡦ㄴ捡攸〳敤挶愹㍥㌱挸收愸ㄳ㍡㌸㠵挴㐵㑥㈴ㄶ㐳㈵㤷㠰昸㜴㘶ㅣ㘱挶㙦㥤㈹敢㍥㑦っ戱攵慤㤴㌷搰㘲ㄲ㠸搸ㅣ㜲㠵㐴㍢攴㕤㐸っ㠷㔴㈱㜱戶㉢ㄲ㘷戹㈲戱〵ち挱〹㕥㠰〴ち㈴戶戴㕣㙢㜹昰㈶ㄲ昸㑥㠱㍦ㄱ㑤㐶つ扣㉥ㅥ㐷㐷戴㌹㠳戳㐴㈰㤶捣㐴挳捤㜸て户㕦㔷㠹㐷昴搱㠹㌲晡㐸扢㜱ち㠹㔱㌶㐷㥤搸〶㥣㐲攲㌴㈷ㄲ㉢愱㤲㐷㠰昸昴㙤㘱㠰戹〴㠹ㅡ㕢㝥っ㙤㘷搲㠲慦晤ㄲ愳㈱㔷㐸ㅣ㑦昷㤴㜰ㄹ〳愹㐲攲ㄸ㔷㈴㡥㜲㐵㘲㝢ㄴ㠲ㄳ晣㙥つㄴ㐸散㘰戹搶㑥〱㙦㥤㈷っㅣㅡ捤㜱㝦搰挸〴昱〶晦㘸㍣ㄶっ㐴攲㐶挶㥦㠸㌷㈷〳捤㈱㕤㈵ㄵ搱挷愹㈸愳敦㘴㌷㑥㈱戱戳捤㔱㈷挶㠱㔳㐸㉣㜳㈲㜱㈶㔴昲搷㈰㍥㝤㍣っ㌰㤷㈰㔱㙢换捦愶㉤㕦搴愵扥愴㈱晣㤰㉢㈴㝥㐷昷㄰慢㈵〸愹㐲愲搵ㄵ㠹㐳㕤㤱〸愱㄰㥣㜸攴ㅦ㐰㠱㐴搸㜲慤㕤〰摥㐴㈲ㅡづㄸ㠱㜰㉡ㅤ㑦攱摤摦捤戱㐴㜳㉡㡤搷戰晢㔳ㄹ㥣㌴昱愵㡦愴慥㌲㠶攸攳㐲㤴搱愳㜶攳ㄴㄲ㌱㥢愳㑥㑣〰愷㤰㐸㍢㤱㔸〵㤵扣ㄴ挴愷敦〶〳捣㈵㐸散㙥换慦愰敤㝥戴攰㝢扦挴ㅥ㤰㉢㈴慥愶㝢㑡戸搴㐱慡㤰㔸攴㡡挴㝥慥㐸搴愳㄰㥣㘰愰ぢㄴ㐸㑣戲㕣㙢慢挱㕢㐷㐷㉡ㄳぢ挴㥡愳㈹㝣搱㠲㔷㔱㝥㔶挱㠸〷㐲愱㔴㌰搹散捦㈴㜵㤵つ㐴ㅦ搷愳㡣㍥搹㙥㥣㐲㘲㡡捤㔱㈷愶㠳㔳㐸㉣㜰㈲㜱㌳㔴昲ㄶ㄰㥦㍥〳〶㤸㑢㤰㤸㘹换㙦愷㙤ㄳ㉤づ〶ㄱ戳㈱㔷㐸摣㐹昷㤴㜰㤹ぢ愹㐲㘲扡㉢ㄲ㔳㕤㤱㤸㠷㐲㜰攲㤱昷㠰〲㠹昹㤶㙢敤㕥昰ㄶㄲ㠹㐰㌲散昷㠷〲愹㘴〶㥦㝢㌱㤲愱㘸㈲㤵挱㌱搲ㅣ挵㔱ㄳ㌶㜴㤵敡㐳ㅦ㝦㐱ㄹ㝤㠱摤㌸㠵㐴愳捤㔱㈷昶〱愷㤰愸㜳㈲戱ㄶ㉡戹づ挴愷敦ぢ〳捣㈵㐸散㘷换ㅦ愶㉤ㅥㅢ㍣敡〳㈷㘲ㄱ攴ち㠹挷攸ㅥ㘲戵ㅣ〸愹㐲㈲敡㡡㐴搸ㄵ㠹㠳㔰〸㑥昰㘴ちち㈴づ戶㕣㙢㑦㠲㌷㤱㠸攰挶㉡〸㉣㐲㈱㝣㜹挹㥦っ㈴攳捤㘹摣㐶㐴㡤㐰㌲ㄱ㑥㠵〲㝡㤳摤㥣愷㔰㐶㍦挴收ㄴㄲ㐹㥢愳㑥愴挱㈹㈴㙡㥤㐸㍣〷㤵㝣ㅥ挴愷ㅢ㌰挰㕣㠲㐴挶㤶扦㐴㕢扥慡㑢㝤㘷㐵㉣㠱㕣㈱昱㉡摤摢㐸ㅣち愹㐲㘲㡣㉢ㄲ愳㕤㤱㌸っ㠵攰〴攳㉤愰㐰愲搵㜲慤扤〹摥㐴㈲㤹づㄹ㐰㈰㥡挲愷㙦挲ㄹ㝦〶ㅦ昷㑡㈷挳㜸㌵㝤㉡㤰㘸昶㈷㈲㝡搶㙥捥㕢㈸愳户搹㥣㐲愲摤收愸ㄳㅤ攰ㄴㄲ㕢㌹㤱㜸ㄷ㉡昹ㅥ㠸㑦捦挱〰㜳〹ㄲ㜹㕢晥〱㙤昳戴攰㥢扦挴㌲挸ㄵㄲㅦ搳㍤㈴㉣㉣㔶㠰㉡㈴㠶戸㈲愱扢㈲挱㉣ㅢ㌸㐱慥㍢㈸㤰㌸挲㜲慤㝤〱摥㐴愲㌹ㄴ㑦㈷ㄲ捤挹㈴㑥㥤昸〸㔱〲ㅤ㈳㤶昲ㅢ昸〴ㅦㅥ㐵㔲愱愰㝥愴㔵㐶㝥㠹㌲晡㔱㌶愷㤰㌸摡收愸ㄳ挷㠱㔳㐸昸㥣㐸㝣つ㤵摣〸攲搳㡦㠷〱收ㄲ㈴㑥戰攵摦搱昶㐸㕡昰搵㕦攲㈴挸ㄵㄲ㍦搲㍤㈵㕣㑥㠱㔴㈱攱㜱㐵攲㠷㙦摤㥥㍢㤸㐵〳㈷ㅥ搹て㠹㥣㐰攲㌴换戵㔶〹摥㐴㈲ㅥ昴攳户㠱愱收㔰㌸㠶㍢㠸收㜰㍣㤳〰〶挹收收㔸㌰㠳㑢㠹愱㥦㙥㌷挷㡢㌲晡ㄹ㌶愷㤰㌸搳收愸ㄳ㘷㠱㔳㐸㙣㐴㘳扡㥥挰昸㌱㐶改〳昱改扦㠵〱收ㄲ㈴捥戶攵㠳㘹㝢〲㉤㡥〷昱㥥ぢ㜹昱㔳戳㝢昶〶㝦昰愵㍢㔲㙡搴昳昷㘶㤹扤㍡㤳慤昸愸摦㍣挴㜷昳ㄴ晤ㄲ㈲㠳㤵㘶㤴扤搷愱〷戵〹〷ㅣ挴ㄱ㠰㘲っち㐷づ慣㙤㔳慦㌵晦㘹㜱㐶㥦昷㔳散戱扥搵挲捥搸㍤㔶㘴㡦㑦㤸ㄱ攱摦㘱㝦昵㍤㈰㑤㑦㐳扢㝦㌵挷摦㐷㡥㙤㐵㙣扥て㍦㐶ㅤ挲敥㜶㍥㙡愳て㌹㤴ㅣ㔶挰攳㜵㈰愰敡㌸昹〸㥢㘴㍦㥦㙢挳㘰㔲㜶㈸㑢㝣攰㝡昰㌰搸愹づ㥥㉤㔰ㄸ〷捦㐵昴㡦㐹扦搸㕥戹挴㕥㔹㘵慤㔴㕦㡡ㄵづ㠲㘸捡昲㘷㈴晡㘵昰捣㕡㡡㥦㑡㉥户攵愳搰㑡昵㝤㈲昵愵㈲㜱〵攴ち㥤㙤㉣㜴挸㠸慢㈰㔵攸扣攵㐰愷㝢ㅣ攷つ㔷㈰慥㐶㈱〵挴㘸ㄳ㠸㙢㉣搷摡㜶攰捤戳㠸㍦ㅥ挷㑤㐵㈲ㅤ挳捤㈷ㅥ搹㐳捤〶扥戳㘸挴晤㄰愶㐲捤㘹㐳㔷挱㑢㌶㝦っ捡攸搷摡㡤㔳㘷㤱敢㙣㡥㍡㜱〳㌸㜵ㄶ㜹ㄹ㡤改㍡㡢散〴㤵摣ㄹ挴愷摦〸〳捣㈵㐸摣㘴换挷搳㤶敦捣㔱摦㐲ㄲ户㐰慥㤰昰搳㍤㔱攰㜲ㅢ愴ち㠹愷㕣㤱昸㥢㉢ㄲ㙢㔰㐸㈱ㄱ㠶㉢㜴㠹摢㉤搷㕡〴扣㜵㍥㡤㐵愲㐶搲昰挷㥢㔳㠱㜰㜳㍡㤳㡣㘷搲昱㐸㈶ㄲ换㠴㔲戸搰㈴㜴ㄵ㤸㘴攳愲㈸愳晦㤷摤㌸㠵挴㥤㌶㐷㥤戸ㅢ㥣㐲攲ㄱ㈷ㄲㄳ愰㤲扢㠱昸昴㝢㘰㠰戹〴㠹㝢㙤昹㥥戴攵㍢㜳搴㈷㤹挴㝤㤰㉢㈴㈶搱㍤㔱攰昲〰愴ち㠹扦戸㈲㜱㡦㉢ㄲ㙢㔱㐸㈱㌱ㄵ慥㠰挴㍡换戵㌶つ扣㠹㐴㌲㥡㠹挶㈲愹㔰㈶㠹敢㙡㈸ㄱ㑢㘴愲昱㜸㈶㠸㙦㐴㐵ㄳ㐶㍣ㄹ搰㔵搰㤱㡤㥢㡥㌲晡㠳㜶攳ㄴㄲて搹ㅣ㜵攲㔱㜰ち㠹㍢㥣㐸捣㠶㑡捥〱昱改㡦挱〰㜳〹ㄲ㡦摢昲扤㘸换㜷收愸㉦㐳㠹㈷㈰㔷㐸㉣愴㝢愲挰攵㐹㐸ㄵㄲ搷扢㈲㜱㥤㉢ㄲ㑦愱㤰㐲㘲㍦戸〲ㄲ㑦㕢慥戵晤挱㥢㐸〴㈳㐶㜳㌰㤴っ〴昱㠱慣㜰ㅡ㕦扦っㄹ㤹〸扥晤㤸〹挷搲㠱㔰㈴愸慢㠰㈲ㅢ户〸㘵昴㘷敤挶㈹㈴㥥戳㌹敡挴㡢攰ㄴㄲ㔷㍡㤱㌸ㄸ㉡搹〴攲搳晦づ〳捣㈵㐸扣㘴换㔳戴扤㡡ㄶ㔷㜲㥢㕦㠱㕣㈱㤱愱㝢㑡戸扣〶愹㐲攲㐲㔷㈴晥攰㡡挴敢㈸愴㤰㌸ㄴ慥㠰挴〶换戵㜶ㄸ㜸ㄳ㠹㔸ㄴ摦㍡㑣㌶挷㐲㤱㘴㌲㥣㡣㠷㥡愳㤱〰㍥㡣㤴挶搰㘷㌴〲㡤晥㠶摤㥣㔶㤴搱摦戴㌹㠵挴㕢㌶㐷㥤㜸〷㥣㐲攲ㅣ㈷ㄲ㑢愱㤲㠷㠳昸昴㜷㘱㠰戹〴㠹昷㙣㜹㈷㙤慦愷挵㙡㙥昳晢㤰㉢㈴㔶搰㍤㈵㕣㍥㠰㔴㈱㜱慡㉢ㄲ㈷扢㈲昱㈱ち㈹㈴㡥㠲㉢㈰昱㤱攵㕡㍢ㅡ扣㠹㐴摡〸㠶㜰㡥㠸㘳ㄸ〷户攰〸㙡挴㥡㔳搱っ愲ㄸ敡㍢慤㤱㡣晥戱摤㥣㘳㔰㐶晦挴收ㄴㄲ㥦摡ㅣ㜵攲ぢ㜰ち㠹㘳㥤㐸㥣〰㤵㍣ㄱ挴愷㝦〹〳捣㈵㐸㝣㘵换㑦愵敤㙤戴攰ㅢ㜸挴扦㈱㔷㐸㥣㐱昷㤴㜰搹〸愹㐲愲搳ㄵ㠹㥣㉢ㄲ㡣攴㈹㈴捥㠲㉢㈰昱慤攵㕡晢㉤㜸ㄳ㠹㌰捥㡦ㄸ攵捥㠴㐲㠹㑣搸攰昸㝦㍡㥤㑥〵㥡ㄱㄶ㠸㐵㄰ㄲ搰晦㘳㌷攷㙣㤴搱扦戳㌹㠵挴昷㌶㐷㥤㑡晣㔵㐸㘴㥤㐸晣ㅥ㉡㜹ㅥ㠸㑦ㄷ㘸ぢ㑡㤴㈰挱㘰㥥㤲㕦㐸㕢扥㌳㐷㝤㌶㑣㘷㔸㑦㌵晦ㄲ挸〷昵昳昶〷戳㕢昹㝣㘲㐷㠰㘵㉣搲敦ち㍥㉦㌵〵㥦㡢㕡㠹㌱㔹㑦㍦扣㘲挰晣㘱㝥㘵挵㠴㥦收㡢昷㠶㑣扡攴攲㑤㘱㕢晦〷㝥戸㙦扢㙦攸攸㤱㜱㈰㜹㈹㌶搸换㐰㤹㙢㡡㕦昱搷㈴㥤㕦戲收扤捦戰散㡣ㅣ㐲㑦㜸戹攳挲昶晡慥捦㘹㙦㘶㠷愴挶摡㕦㍤摡扥㕢㘲㘷捦摡挵收㜵㜴㤵挳㔷㠴㄰㐸㠴㘲㉣扦㤱㌴慣㥢㜳扣搸㘰㔴户ㄴ〹搳㐸攵㌴搲戶挷ㅣ挲搰㤵ㄵ晤㑡摥㤳愸ㅥ㈵慣て㘷昳㑤〶昴㠶㉦㝡捤㐸㙦㡤㉤ㄸ攵昲㕡㠷㐹㉤㜹昵㔲ㄴ㝥㘸㐹㐸㐶㈵戵换〱㤳㌶㜱捣散㌱挱㠴户〹㍢愲㌸㥤慤㙣ㅤ㠵戰戳㐶昶㍦㥦扣〲づ〵扢㌶扤㔱㔴捤搰ㅦ㠴挵昷㤴㥦敤〹ㄹ愷㍡㐵㍤㔵搶㝦扤慥㥡㜱㐲㔵攲㈰昱慢㜳敢扤㙦ㅥ㕢晣㕡挵愷㑥㝢㜶㥢捦㡥ㅣ㔲㝦挷㠴㔰㝥㑣㘶㤷㝡挱㈰攰㜶昰㔳晣㤵㤸㐵㘸㠴敢㈷㐱昶户ㄴ挵㥦换搱ㄹ㌶挴散㤱搷愲〵㠳晡㠹ㄱ㘰㜸搴㠸㝤㔱㠲㕤㔵昵慥搵摣㑡㠶敤搸挳㠴㘴㐰㔰扢〱㌲㐰㌹㙢㑣㌰㉣ㅡ㘱㘸〳攰㤳㌷㐱㔳扤㉤㙣昰㝦ㄳ㘰愸戱㑢昴〶挳㙥㜷敤㝦挱ㄱ㥢㙦慣ㄳ㡣〰扡挱㌰搷摡摡㤲慦〶捤戱ㄴ挵ㅦ换搱㜷㠴㈷捣㜸㘵㍢摡っㄸ挶㠲㔱㌰捣㐲㠹㉥ㄸ晥ぢ㑡挱㜸㥥〹〳愳㠱摡㕤㤰㤹㌰㠴挴戴〲ㄸ敥㠶愶㥡㘱㍣晣摦〴ㄸㄸ昳㔳㈵㝡㠳㘱戳㜱扦㝦㈹户晡㠳㍡挱昰㥦ㅢっ㤳捡挱㔰㙦㈹㡡㍦㤵愳㈷攰〹戳㐷㍥㠰ㄶ〰㠶㠹㘰ㄴっ㝢㍡㘱㔸〷愵㘰挰捥㠴㠱愱㐰敤㐱挸捣〳㉢㈴㜶㉢㠰攱㘱㘸慡ㄹ挳挳晦㑤㠰㠱〱㍦㔵愲㌷ㄸ搶昸㥦㜹攷㔷昷㝤㕤㈷ㄸ晢㜳㠳㈱㕡づ㠶㠸愵㈸晥㑥㡥㍥ぢ㥥㌰㈳㑦つ㉤〰っ昳挰㈸ㄸ㐲㑥ㄸ㥥㠴㔲㌰㕡㘷挲挰㌸愰昶㌴㘴㘶㙦〸㡡㕤ぢ㘰㜸ㄶ㥡㙡〶昰昰㝦ㄳ㘰㘰戴㑦㤵攸つ㠶愶愵晡㈱挷づ昲搴ぢ〶晥摣㘰搸愵ㅣっ㍢㕢㡡攲慦攴攸〷挱ㄳ㘶㘴戱愱〵㠰㈱〹㐶挱戰愳ㄳ㠶㔷愰ㄴっ搵㤹㌰㌰〸愸扤〶㤹搹ㅢ㘲㘲扢〲ㄸ㌶㐰㔳扤ㄸ㌶昸扦〹㌰㌰搴愷㑡昴〶挳㔱晤㍦㍢攰敡㔳㌶搴〹㐶晤摣㘰搸愶ㅣっ㕢㕢㡡攲㑦攴攸敤昰㠴ㄹ敦攵㐷ぢ〰㐳づ㡣㠲㘱㤴ㄳ㠶昷愰ㄴ㡣搳㤹㌰㌰〲愸扤て㤹〹㐳㔴㙣㔱〰挳〷搰㔴慦㠴つ晥㙦〲っ㡣昳愹ㄲ扤挱昰挸扢㤷㕤晡昶挹晦愸ㄳっ昹戹挱㌰愴ㅣっ㥢㔹㡡攲敦攳攸挷挳ㄳ㘶㡦晣っ㉤〰っ㡣昴㈹ㄸ慡㥤㌰㝣〱愵㌸ㄵ㉡ㄳ〶㠶晦戴慦㈰㌳て㡡愸ㄸ㔰〰挳扦愱愹㍥ㄳ㌶昸扦〹㌰㌰挸愷㑡昴〶挳愵攷晣晤㤲㍦㕣晣㐴㥤㘰扣捦つ〶慤ㅣっ㕥㑢㔱晣㜵ㅣ晤㜷昰㠴搹㈳扦㐳ぢ〰〳挳㝣ち㠶㝥㑥ㄸ㝥㠰㔲㌰㐲㘷挲挰搸㥦挶つ㔴扤㈱攴ㄷ㍦㝥攳扣㘰㔶㐰㔳扤ち㌶㥢〶〳㈳㝣㝤㠲㘱昸愷扢扣昲敤〳扦愹ㄳっ昶戹挱昰㉤㥡攳㝡摦昰㡤愵㈸晥㌴㡥捥昰㈰㘶㡦慣㐲摢〱挳㜵㘰ㄴっ㕦愳㐴搷〵搳〷愵㘰㜸捥㠴㘱㌵搶戴㠱㈶っ戸㙦㠸㠸㉦ぢ㘰ㄸ㑣ㄸ㙥㠶捤愶挱挰昰㕥㥦㘰昰㕥戲㜶攲捥㐷㕤㕥㈷ㄸ改㜳㠳攱㤳㜲㌰㝣㙣㈹㡡㍦㡣愳㌳㌶㠸搹㈳㌷㌷㘱㘰㠰㑦挱昰愱ㄳ㠶攱㠴㠱戱㌹ㄳ〶㐶晤戴㉤㑤ㄸ㜰㈷ㅡㄱ晦㉣㠰㘱㈴㘱㔸ぢ㥢㑤㠳㠱戱扤㍥挱搰㜸晤慢挳㤶捣㝣愷㑥㌰捣攷〶挳摢攵㘰㜸换㔲ㄴ㝦ㄵ㐷㝦っ㥥㌰㈳㜵换㠴㠱搱㍤〵挳ㅢ㑥ㄸ㐶ㄳ〶〶收㑣ㄸㄸ昲搳挶㤸㌰愰㌷挴挴慢〵㌰散㐰ㄸ㥥㠳捤愶挱挰挰㕥㥦㘰攸摦㜹挳搰㝤㠶晤慤㑥㌰挶攷〶挳㡢攵㘰㜸挱㔲ㄴ㝦ㄳ㐷㘷㔴㄰㌳摥昹㙤挲挰搰㥥㠲攱㌹㈷っ戵㠴攱㉤愸㑣ㄸ摥挴㥡收敦㠲㈱㈰㥥㉡㠰㈱㐸ㄸㄸ愸摢㌴ㄸㄸ搵敢ㄳっ㐷慥㤹㤵扦㉥昷㜶㥤昸〰㈵摣㘰㜸扣ㅣっ㡦㔹㡡攲㉦攲攸っ〹㘲昶挸戸〹〳攳㝡ち㠶㐷㥣㌰㑣㈰っっ挹㤹㌰㌰搸愷敤摥〵㠳㕦慣㉦㠰㘱て挲挰㈸摤愶挱挰㤰㕥㥦㘰ㄸ㌸昲㠹て敦㍥晦㕦㜵㠲搱㍤㌷ㄸ敥㉢〷挳㕦㉣㐵昱㈷㜱㜴挶〳㌱㈳㜷捤㠴㠱㐱㍤〵挳㍤㑥ㄸ愶ㄲ〶挶攳㑣ㄸ㉡戱愶㑤敦㠲㈱㉥敥㉣㠰㘱㈶㘱㘰㠸づ昳㈶㕣㌰㝤㜶㠹摥㉥㤸㙢慥摥昵敢搴戹㌷搷〹㠶昶摣㘰戸慤ㅣっ户㕡㡡攲て攲〸ㄵ晣㈱っ昳搱㜶㑥晤戰攸っ〲㈹㜰昶㠲ㄴ搷て〶㙤ㄴ㌸㌷㌹挱㘹㠴㔲㌰㔲搲摤㤴ㅡ㡣挹㤸㙦昸扦慥㕣㔳慥戵ㄴ挵㙦昸搷户戱㉢摤摦慣㜴戴㕤改㌵捥㑡て㘰愵㡣㙤㤸㝢㠴㔱ㄳ敤㈰挸捣㍢㌹扦戸〲挶摤て扢㑤搰㔴敦〴ㅢ捣㥢戰㐷ㄸㅢ㔱㈵㝡摢㈳㙦㕦㍣㜸捤昰挱㜸捡㘳㤸愴ㅢ㠶㘷㔰㥢〹挳慡㜲㌰㕣㘲㈹㡡㕦敦慦晢攱㐹㘱㙦㤸㌰㠴挱㉢散㉦㜲挲戰㤸㌰㌰戰㘱挲挰㤰㠹搶搲〵㐳㔰㥣㕦〰挳㘱㠴㘱〲㙣㌰㙦〲っっ㡣愸ㄲ扤挱昰捦攴愹㡤搹摢扥愹ㄳ㡣㤱戸挱㜰㑥㌹ㄸ捥戶ㄴ挵敦昶搷㈷挱㤳㠲攱㜰ㄳ〶㠶㐶ㄴっ㘷㌹㘱挸ㄱ〶㐶㌵㑣ㄸㄸ㉦搱㍡㑤ㄸ㘶㡤挱㥤摣ㄹ〵㌰㉣㈷っ戳㘱㠳㜹ㄳ㘰㘰㔴㐴㤵攸つ㠶㘱ㄷ㍥愲ㅤㄶ戹慡㑥㌰㐰攲〶挳挹攵㘰㌸挹㔲ㄴ扦搸㕦㕦〸㑦ち㠶愳㑤ㄸㄸㄷ㔱㌰㥣攰㠴攱㔸挲挰㤰㠶〹〳㠳㈵摡昱㈶っ戸㠵〹㠸㘳ち㘰㌸㤱㌰ㅣっㅢ捣㥢〰〳㐳㈲慡㐴㙦㌰㙣戸改攸㉢攴㠲慡㝡挱攸㠸ㅢっ㉢换挱戰挲㔲ㄴ扦搵㕦㘷㍣㐵挱㜰扡〹挳愱攰ㄵっ换㥣㌰㥣㐹ㄸㄸ捦㌰㘱㘰愴㐴晢㡤〹〳㙥㘱ㄲ愲愳〰㠶摦ㄲ㠶愵戰挱扣〹㌰㌰ㅥ愲㑡昴〶挳㝦敦户㝦昳㥦挷〶敡〵㐳㈳㙥㌰㘴换挱搰㙡㈹㡡㕦改慦㌳㤸愲㘰㌸捦㠴㠱ㄱㄱ〵挳愱㑥ㄸ晥㐰ㄸ㡥㠱捡㠴㠱㘱ㄲ敤㐲ㄳ〶昴㠶戸挸ㄴ挰㜰㌱㘱㌸〱㌶㤸㌷〱〶〶㐳㔴㠹摥㘰㔸㜶昷慢㍦㑥㍡㜵㑤㥤㘰㕣挴つ㠶㘴㌹ㄸづ戱ㄴ挵敦昳搷捦㠰㈷〵挳ㅦ㑤ㄸㄸづ㔱㌰ㅣ散㠴攱㑡挲㜰㌶㔴㈶っ㡣㤱㘸㔷㜷挱㄰ㄶ㡢ち㘰昸ㄳ㘱昸㍤㙣㌰㙦〲っ㡣㠴愸ㄲ扤挱戰昳㕦㈷搴㥥戲愳慣ㄷっ㡡戸挱戰㜷㌹ㄸㄶ㕡㡡㤲㤷昹㌳㡣搲摢换晣昹ㄳ㈳㈳愷㕥㠶挳搷㜴㜸㌳晣㔱搴㠰㡣㈹㘶攴㐳扤ち愵㔵晤愲㘸㈰摥扥摤㜱㤸搱㌱ㅢ慦㤸挷㍢户ㅢ㕢慣捦挸捦挰慢攷昹㔳㜱晢晤捥㔲㜱㉣慣㘵收㜵攰㠵捦晤㌳㌳㜲㜸攱㐷扡㉡㍢㍦㤹挷〷昲摡㝥〹愹㐱㠸㕦㔵㌲㐲㠴㕢ㅡ昵㝡㝦搷㥦㔷昱㜷㔳慥㔱〶㠵㔸㙤㌷ㅥ昶㑢ㅦ㉡昸搲敥㥦㤶ㄸ愴摤㠸㉥㘶扦昲㌶敤㜸〹㝤愵㔸㠰㕤㙣晥搰攵㌸捦㡦慡捤㥥ち㝣㘴㠲㥤昵ㄶ㤰㝥昵戹慣ちㅢ㠲攰㜵捦て挲㐲ㄱ㡦昷㔲㜴㠱攲つ攳㡦摤愶㜲换扤换㕢搲昹㈵摡ㄲ愳㘵昱ㄲ攴〶づㄸ㘰晦ㄸ㡤㌵㔴㕥㠱愲㍤挵㘵晡挱愸㝦戶㈹搹搱㤱㕣㔹㤵㙤㙡㌵摡ㄶ攷㤷㔴㌵㉤㐳ㄸち㉦捥㐷㡥ㄸ㍥㝤㈵㙦㐳敢㔸ㄵㄷ挱㈰〵晢愴戶愶散㠶捥㜶摤搰㍢㘰㉦戹愱慥ㅢ㈹㔶挳㈷㌷搴㥥〴㐳ㄸ㙣扥扣换㔹晤敤㤰戰㝡挹敡㉢挵㔴搷慡敥改戹㉡挶㄰ち慡㘲㤸㐰㔵㜵㥦戳慡〷慣慡戴晢㈱㜵摦愵㜵慥搵慦敤戹晡㜵挵搵㜳㜸㕥㔵晦愰戳㝡づ㝣㍢戶㜴㠲㙢㔵㡦昴㕣ㄵ挷挷ぢ戶㤴㐳攰慡慡挷㥤㔵㜱㜰搹㔱㔵搸戵慡扦昵㕣ㄵ挷愰ぢ慡摡㘰㔷昵戴戳㉡づ攰㍡慡慡㜵慤敡戹㥥慢攲㌸㙦㐱㔵ㅦ搸㔵扤攸慣㡡㠳愴㡥慡㜶㜲慤敡攵㥥慢攲㔸㙡㐱㔵ㅣ㉥㔵〰扥收慣敡扢挲慡㐶扢㔶昵㐶捦㔵晤㔰㕣ㄵ㠷㈴㔵㔵㙦㍢慢攲㘰㥦㘳慢戶㜲慤敡摤㥥慢攲㤸㘰挱㔶㜱搸㑦㔵昵㍥㔶扡づ㜵づ愸㌹慡ㅡ敥㕡搵㠷㌰敡攱戰收戸㕢㐱㔵ㅣ㕡㔳㔵㝤㠲㤵慥慡㙡挰㌸慡搲㕤慢晡ㅣ㐶㍤㔴挵戱慤㠲慡㌸㝣愵慡晡ち㉢㕤㔵㜱㘰挸㔱㤵捦戵慡慦㘱搴㐳㔵ㅣ㍦㉡愸㡡㐳㐴慡慡㙦戱搲㔵ㄵ〷㕦ㅣ㔵㔵扡㔶昵㍤㡣㝡愸㡡㘳㌴〵㔵㜱ㄸ㐶㔵攵挱改戹慢㉡づ㜰㌸慡晡㘱愳摢戵愶ㅦ㑡昴㔰ㄵ挷㐱ち慡攲㔰㠷慡㑡㜳㔴愵捦㠷㤴㤳攰戸〱敢搴晡㐳摤晤ㄱ换㘵㑣㍤挸㔵㠸㡤㜶ㅢ㍥っ㡥攸扥摥㐹戶愱〶敤ㄶ㙣㍢慦㜵㜲〰㐵摤搷㍢搱㘸戵㘳攱㠵㜷搷㝤ㅦ㍡愸㕥㜰慣挰戱㜱㕦搸㡥㍤捥ぢ㘹㌵扤㤴扦扥㜰㐸愱㘰攳㌸㙡愰㌶㙥〸ち㜶攱挸攷㜱㐷㔵ㅦ戹㔶㌵慣攷慡昸搸㕥㔰ㄵ㥦捣㔵㔵㕢㍡慢攲㌳慦愳慡昷㕣慢ㅡ搵㜳㔵戹攲慡昸昴慢慡摡挶㔹ㄵ㥦㉢ㅤ㔵扤改㕡搵慦㝡慥㡡㡦㥦〵㕢挵㈷㑣㔵搵ㄸ㘷㔵㝣㜶㜳㔴昵㡡㙢㔵㍢昶㕣ㄵㅦ昱ち慡攲㔳㥣慡㙡ㄷ㘷㔵㝣㍥㜲㔴昵扣㙢㔵攳㝢慥㡡㡦㔱〵㔵昱㐹㐹㔵攵㜷㔶挵㘷㄰㐷㔵㑦扡㔶ㄵ敡戹㉡㍥慡ㄴ㔴挵愷ㄱ㔵㔵搴㔱㤵㤷㌷㠴㝤扥㕢㘵㑥捣㑦捣〸㡦愱搲㙡摥摡搱㐷ㄵ㙦〴〵㙦搱㔸扤㡣㔳挷晢慥㙥ㅤ敦愹㤴㉥㐱ㅤ㙦㤴扡㜵扣攱㔱扡〹搴昱㉥愶㕢挷㍢ㄴ愵摢㡤㍡摥㜶㜴敢㜸㑢愱㜴扢㔳挷晢㠴㙥ㅤ敦〱㤴㙥㈲㜵扣戰㜷敢㜸搱㔶扡㍤愸攳㤵戸㕢挷慢慣搲敤㐹ㅤ㉦㥤摤㍡㕥ㄶ㤵慥㡥㍡㕥敢扡㜵扣㡥㈹㕤㍤㜵扣㌸㜵敢㜸攱㔱扡㐹搴昱㙡搲慤攳㤵㐲改ㅡ愸攳改扦㕢挷㔳扢搲㑤愶㡥攷敢㙥ㅤ捦挵㑡㌷㠵㍡㥥㘰扢㜵㍣㐷㉡摤㔴㡡㜹㝡愴㑥㑥戳㔶挸〸㥥敥㤴捤㜴慣㔴昳ㅣ搶㕤㥥攷㈷愵㥢㐱ㅤ㑦㍡摤㍡㥥㔰㤴㙥㈶㜵㍣㑢㜴敢㜸〶㔰扡㔹搴昱戰敥搶昱㤰㔵扡搹搴昱㌸散搶昱ㄸ㔳扡㌹搴昱挰改搶昱愰㔰扡戹搴戱愷㜷敢搸〵挹㜵㡤㑢㘳摤㈳搸昹㑡愵散㜶愵㔲㜶戸㔲㈹扢㕡愹㤴㥤慣㔴捡敥㔵㉡㘵挷㉡㤵戲㑢㤵㑡搹㤹㑡愵散㐶愵㔲㜶愰㔲㈹扢㑥愹㤴㥤愶㔴捡敥㔲㉡㔵ㅤ愵ㄸ㐹㥤ㅤ㐶つ愱捣挷ち㐶昸搹㔵㑡换戲㤳㤴㑡搹㍤㑡愵散ㄸ愵㔲㜶㠹㔲㈹㍢㐳愹㤴摤愰㔴捡〶慡挱㥤㥢㜰㘶㘵散㥡ㅦ捥㤳㡤戴㈵㔱ㅤ㘸㈱㌹㐵愸摢㥢ㅣ扢ぢㄶ㥤㡣摡搰㝤戰㠲愴㔳晥敢攱晢㝣摤㑦晣㔵㜴㤵攵㙢㐵昹散敦换㑥㘹敢捣慡戴㐸㉤换㉦愵戵㙤㘶扤ㄲ㜲㙣㤷捤㤰㉥㐹㤷敤攰㉥㤱㉡㌳挲晣捥㔵ㄲ摦㤰愶挹搸㙥愷挳㡡㌵捡ㅥつ㘷摢㍤愳换㘷戶摡つ㘴慥㘹㤵攸戳㘱㤵昹搱昲㝤㠱〶㍦㜷㈵㘴昷ㅡ㔹㉦搹㍥㌸㈳挴㍦昱㈲戳ㅦ㙡㄰㡡挰㠷摣ㅦㅣ㉦㌴㕣㜴㌲㙡㥦㉤挲㡡㍣㠰攴㐰㄰㥦㤷晣㜶攵戱㔰扢㠷㠰昰戵愵昸〰㌹㍦㑥㌷㈸㙢㝥㡤㑢改㜲㕥戵戳㑡㜷收㄰㤶ㅡ㕢㘰敡㌳㐵愴搵收㙡搷㕥ㅤ㘰愹搸つ㌶㜵㤷ち昶㘵㉥㘸攱㌶攵㌷㠵㌵㤸扢戴㙦㔶收晥搴づ〲㐰晤㘶㌷捥㤶〷ㄳ㉦㔶㈲ㅣ慢㡡ㄷ挴㤳㐰㙡㑤㌴摥ㅢ挶㠷㜴ㅢ㜷慦㥡挶挴㕤ㄹ㈷㔹㘲㘱晤㠲㘹㔳ㄶ捡收㙥晢敥㔵㘵㕦捤㝡搹㈹㜰㜹㌳愷㙡㝡㉣㤴戰㑣㠱㘴挰晦〳㄰搰㘶挹</t>
  </si>
  <si>
    <t>㜸〱敤㝤㝢㥣ㅣ㔵㤵㝦摦挹㜴㘵慡㌳㐹㜷〸㈰昲ㅣ㐲戲挹㤸ㄸ晡晤〰㘳㌲㤹扣㌳㜹㤰〹昸〲㈶搵搵㔵㐹㤳改改搸摤ㄳㄲㄴ〹〲㡢㈰㄰㐱搴〰昲㔰摥扥ㄶ㔱㐴搰㜵㐱㘱昵愷㈰愸扢㍥㔸㐵㔰〱ㄱ搴晣ㄴㅦ㠸㉣扦敦昷搶愳慢扢㙢愶㈷㤱晤晣昲挷㜶愶㑦摦㝢敥㌹攷㥥晥㥥㕢户㙥㥤㕢㕤〹㠸㐰㈰昰ㅡ㕥晣攴慢㤳㠵愳〷㜷㔵㙢㐶㘹㐱㝦㜹㜸搸搰㙢挵昲㐸㜵㐱㕦愵愲敤ㅡ㈸㔶㙢㤳㈰愰っㄵ搱㕥つづ㔵㡢攷ㄸ㕤㐳㍢㡣㑡ㄵ㐲挱㐰愰慢㑢敤㐰㝢户晤㡥㌸ㄵ㤵㕡㙡㈷〹愴〲慡㐲㌲㤹愴㡢㐴㈵〹㤱㑣㈱愱扡㍡㤵㘴ㅡ㐸㜷ㄸ㘴㘳晦㤲昵昹戳攰捣㘰慤㕣㌱收昷㥣㘶㜵戹㌰戳㈰戱㈰㤷㡥㉥㠸捥敦改ㅦㅤ慥㡤㔶㡣㠵㈳挶㘸慤愲つ捦敦搹㌰㥡ㅦ㉥敡㙢㡣㕤㥢捡摢㡣㤱㠵㐶㍥㥡挸㙢挹㙣㉣㤹㑡㤹戹㕣戶㍢〲扢〳晤㑢㌶㔴っ戳晡晡㔸㥣㑥㡢敢晢㤷㉣㔸㘷搴㕥ㅦ㡢㠷挰攲摡晥㈵㑢换㈵慤㌸昲扡㤸っ㌲ㄴ愹愵㠶㕥㘴捣っ愳㔲ㅣ搹戲〰㉥㌷〰㡣㕡㘶㐱㕦戵㍡㕡摡捥昰昷ㅢ挳挳ㅢつ㔳挶慡戴戴㕡摢愰㔵㑡搵敥ㄲ㤱㌳㉡挶㠸㙥㔴愷㤵㤶敤搴㡤㘱㕢戰摡㔵㍡㑤慢慣搳㑡㐶㈷ぢ攱㤲ㄵ扢㔵〵㘳愴㔶慣敤㥡㕡㍡戵㙡㙣搴㐶戶ㄸㄴ〹㤶㔶㡣ㄶぢ愲戳ㄳ㝦㠱㐹㜳晣㍣㤳㈱㠲㍦愵晥慤㕡愵㈶㙢っ㕥捣㑦搶㌳㑣攴户㘸昰㡢㐳愹愷㐹㡢昱ㅡ㉣㤶搶ㄸ㤵ㄱ㘳㤸㥤㌰㡡昳㥡㠴㈴㐰㔶ㄴ㕣愴㥣慦挳ㄸ㠹㈹昶㌱挳敦挲㕥㤴ㄹ㈰戳搶㤵㉢㈵っ挵戵㠶㌶戲㌰ㄶ㑢挶㘲戱摣晣挱㕡㘱愹戱㘳㘱㍣㥢㡡㘷㜲ぢ㌲㈹昵㔰㐸慡㠷㔱攷㜰㤰㤹ぢ晢搷慦敢敦摢戴㙣ㅤ摥㜳㘷昶㔵っ慤㐷摦㑡戰㑥敡㤹㌹扦愷㉦ㅥ敢㔵摦㐰㡤㈳㐰㐴攷㜳㌸㜸扤㝤昳〰敡ㄸ搲㍡㠶昲ㅤ㐳㝡挷㔰愱㘳挸攸ㄸ㌲㍢㠶戶㜴っ㙤敤ㄸ㉡㜶っ㥤搵㌱戴つ㌲捥慢㙢昲攴づ晢戵㜰搱㌳㍦扣㘳捥ㄹ㡢昷㐴ㅥ晢敡㉢摦晣搵㕢㠲㍣㕥ㄳ㝥㐰㌴㘳扣ㅣ挷愴慥㔵㙢㜶昸㜹㘰扦扥愳愳晤攰㔸㕥搱晦攷〷〷㍡㜹㕤〶㠷㝡㈴㄰㔲㡦〲㔱㡥〶㌹㜶㥤㜱㜶捦昲扥つㅢ㔷昵っ㥣摡摦搳㔷㈸ㄸ㤵㥥戹㕢㝡晡搷挷㑦㕣扢扡㔷㍤㠶搲挷㠲〸昱㌴挲捤㤰㥦㜰攴㘱㈷搶扡㡥㕢㜶㐷㜰摦挶换捦敦㝢㔲㜰㕡㤵㔳㜳てち㈷㜸挷㕤㈶㤷捡挶㔲捥戰㡢攵戲戹㔴㠲挳敥㜸〸慡㌳㐱㤴ㄳ㐰摡づ扢㙣慦㍡㡢ㅡ戳㐱㠴㜸挲昶愳攳扥ㄷ㉦㝤㘰挶㤱㑢慥扣㘱攱摡㠷扥扢昰㜴挱㤹㕤晡㌱㠷㐶扤㝥㈴戲戱㜴㉥收昸㤱㑢㈵攳㜱扡㌱㤷㐶㝢㐱㤴㌷㔱愳摤攸㑦昵慡昳愸㌱ㅦ㐴㠸ㅦ搸㙥扣㝣换ㅢ愶扦㜰捥慣挵㜷㕣晢捤㠱户散㝢敤㌴挱㈱㈸摤㔸㠰挲昱㕥㌷㘲搱㘴㌴ㅥ㜷摣㠸愷愳搱搴㠲㤴㝡㈲㙤㐶㐱㤴ㄸ㐸㕢㉦搲扤㙡㥣ㅡ〹㄰㈱ㅥ戱扤搸㝢捦晡㍤㌳㝦扥㜶搹㤷㍢摦昹愳㌷扦㝢摡㕡挱〹㔳㝡㤱㐲愱挱㡢㜸㍡㤱捥㘵ㅤ㉦搲愹㕣㍣〹㉦搲戴㤹〱㔱戲㈰㙤扤㠸昷慡㌹㙡㥣〴㈲挴挳戶ㄷ㘲昳敡摦㉥㈸扦户晦挲㘷捦㍦晣晡㐳ㅦ昸戰攰搹㔵㝡昱ㄶㄴㅡ愶愴㜸㍣㤹㡡挷㌲㡥ㅢ愹㜴㉣ㄱ㑤㉥㠸愷搴㠵㌴晢㔶㄰㘵ㄱ㐸㕢㐷㜲扤敡㘲㙡昴㠱〸昱㌵摢㤱㑢ㅥ㜸㐳㜸挹晤㝢㔶摤昵挲㡢㤵攳㌷敥㝡戳攰ㄹ㕥㍡搲㡦㐲挳ㄸ㡤㈷ㄳ昱㑣慣㡥㐷㌴ㅢ挳摣㤸㔲㤷搲敡㌲㄰㘵㌹㐸㕢㍦㌲扤敡ち㙡慣〴ㄱ攲㕥摢㡦挸昳㤷㝤昷户扦㔹户昴㠲扦摣㝣晢㥣㌹晦㌵㕦㜰㡥㤴㝥慣愶㔱敦攰㠸㐷㌳㤹㜴ㅤ㡦㔸㉥ㄹ攳ㄸ㕤㐳愳〳㈰捡㕡㙡戴ㄹ愳㠹㘸慦扡㡥ㅡ敢㐱㠴戸换㜶攳㍢㈳㜷㉤晣攸㡡㙦慦㍡晦㤴㍦㥣㝣愴㕡昸戵攰㌲㐷扡㜱ち㡤㝡摤㜸㜳㉣㤵㠸愵愲㑥㕣ㄲ搹㜸㌶〳㌴㌶搲攸㈰㠸戲㠹ㅡ㙤摣㠸㈷㝡搵㔳愹㜱ㅡ㠸㄰㜷㍡㔱搹㝡捤扤㕦㜸敥㍦㔶㕦扦㘶㘴昷㜱㉦㙤昹㠶攰㐲㑢扡昱㜶ㄴ㡥昳扡㤱挸㘶戲敥㤱㤲㑢攷㜸愰扣㠳ㄶ摦〹愲扣ぢ愴慤て㠰攲㜴㙡㥣〱㈲挴㈷㙤ㅦ㙥㝣㙣搹㍦㕦㜷敥㤳㑢慥摥ㅣ㝤戰晢㤴搹扡攰㍡㑦晡㌰㠴㐲挳挸㐸㈴㔲搹㙣晤㜸捤㈶㜲ㄹ㜹挰㙥㠶愰慡㠱㈸㜹㤰戶㝥㈴㝢㔵㥤ㅡ〵㄰㈱慥戳晤昸摤ぢ㙦扢改慡㜷㜵㉣扤戰㝢摦摣㔵晤昷慦散㌶搱㝣㡡㝤㈶㕦㕡搱捥挶摡愸扥攸㡡㉦挰㍡㜳㈲㉢㑤㉣㌴捤㤴㤹㌱㘳戱㐲㉡慡㈵戴㈰捦昰晢戳戰改㌶摦㔶ㅣ㈹㤴捦㤶㉢㥤愳㤷㘸㔵愳㝥㙥㥢㘷户㉤㈹㡦㡥ㄴ慡㐷昹㌷づ搶戴㥡㜱㘴㜳㕢摤㐸㡢摡㈰搶㠱㐶㔵昶㜷㙣戳摡㘹摡昰愸搱户戳㘸㌵ㅦ搳搴㡣㔵㘰㌹㍦㜶敢昲㡡昱㙥户戵挵愳㍥㕣㕤散㤰戶㕢扥愵搵㘴昹搵搳扦戵㕣㌵㐶愴㝢昳㑡ㅢ㡡晡㌶愳㌲㘸昰摡挴㈸挸慦㝡ㄸ㥢散愵攸扣昵㈳昸愲㔸㉦ㄵ㘶㝡戹收戲㥤㌵㘳愴㘰ㄴ攰敦㜶愳㔲摢戵㐹换てㅢ㠷㌷㠸㔸㝤愲攱㡤つ散攵㘵㝤戴摡㕦ㅥ愹㔵捡挳㡤㉤㝤㠵ㅤㅡ㤶扦㠵戵攵㠲㠱搵㙢㈷㕦〱ㄱ㤸㌴㐹㠸挰㥢晣㔶㑥戴㕢㕤㈰〳攱〹㌱ㄷ戳㐷㌴づ扢〵ㅢ昱敤昰㉤㠶つ㡥挹㡥㔹㙤㡣㐹扢㌴搳㍢戶愰攷㍢昱㐲㡥搲㜳挷㤶㤶㍥扡㤱晢㥦ㄵ敥攸㤸㘱㝦晢㘵㍢㜰㠹戰㔲ㅢ㈹っㅢ㤵㜱㉦㐳〵㍤㔲户㠰〴昷攲㘸ㅥㄳ㍤慥㘱挵㑥戱㉢㜸㜶戱㔰摢慡㙣㌵㡡㕢戶搶挰挳愵㙡㔷ㄷ愱㙤㜹愹㐵戰搴戳㐸戶㠱㠴㐲〱㘵㤸㐲㑡㐸㉤㔹昵㈰ㄷ敢晢㝦昱挱㡢㘱㔵㕥散攰㥡戴ㅡ㉣㘱搵㕣㥤㌴挹敦㕢慥搴慡㕢㙢ㅣ㥥攳㌶昲㌲㐳ㅤ㈱㈹㠳〴㜹㔱搰昶摡㠶㍡㥤扣㠴㥢㕡㕡㙡㤸ㅡ㉥㤹攵搱㉤戴㘰挹扡ㄶ㕢㙡㔴㜵㤵ㄷ㙤慢㜰慣散㔴㔰挲挱摦㕤攲攸㌷㜶搶㤶㙡㌵㙤㜲〹㤷㝦㠸㤲ち愱㜹㔲换㉡㔱㜳慡攴㌹摡㈱扢〶ぢㄱ㔹昴㔸㤹㈲ㄹ㤶㈵ㅣ㌸㌸㕥〲㤳㙣㍡晥㤷㠰敦㕣㠳㉢捤〳扤昱㌲づ㔷㤷㠵ㄵ挶挸愶㕤摢㡤㉡挵扢㤴㜱愱㙣㍥扣㘸㙣扤㥥㍦戵㔶ㅣ慥㉥㠰愷㉢㉡攵搱敤慦愷ㅤ摡㔲户㠳㌸慦攰ㅥ㡣攲㠹㝦㈷挰ㄵ㤸扣㠳戱ㄹㅡち㜴搱ㅡ㌹㑡〵愴敤戹㌰搶慢㔴㈱㈷昳㍥晣攴㑢攵㌱ㄱ㔲愹慦戲ㄱ捥扣㠶て昹戲摡㠲扣摥摣㥦换㘲㕥㤱㜴㤷㠰攲愶㡡㈱㉦昴扢㘴〵ㄱ㤹㕡㝡㕢戹戲㉤㕦㉥㙦攳㤸㥢㈶㙢搵慤㠶㔱攳挵昳ㄴ㍢㔹㈰㤳〲㐲㑣㥡搴㜰㜵敢戹捡㍥〴昶㤵㥤㈰㔳晢㠶㠷㝢ㅣ㡢㔵㘵ㄷ㔸㤳㜰ㄹ慦㥣㠳挲ㄱ扣愰㍡ㄵ㔳㜴愵㠶〴㑡㙤㔷捦づ㉣戴㜷づ㔷㜷㡡㡢昰つ㜹㈵戵攸㠹㉢㉡搳㝥㌲戸昴攲㑦㐷摦㌸敦愵搲て挵㠵㜶㐳换攵㌰㉦摡挶㌹㡢㌷㕣㠱昲㡣摦㜰ㄶ敦㌶㤷ㄷ㠷㙢㐶㐵㑥搴㘱ㄳㅦ㔶〲㐶搶愷昲攴㔴搱㜴㉢戵㜱愸搹敦戸㕢㍦㘳户㥣ㅦ慤搳挷晦慥〲づ扡㔵㠰㕣〳㌴慣〴挶㌹换㘲搰㌴慤〳挶ㄷ昶っ㈲㥥〰㝤㡦㐷㌹愴ㄶ挰㜲攳㈰愳㝣昳〴㈳搳㕡慥扣㜷㄰㔲㍡㍡昶敡㠰㠳扤㜵㤰㔲㘹捣㌳昱晦慥㘳晣搲改搶㍡收㕣〰愷扥㡦攴㍣㤲摤㈴攷㠳㠸昷㘱㌲攲晡㠶㘹っ昹挶㈲攲㑡㑥昵敡〵㈴ㄷ㤲㕣〴㠲㔵㡡捡㔵ちㄶ㈹ㄷ昳攳〳㈰㘱㈷㉤搷㘳つ戱㤰㄰㑣㌹㜱昱愲㕥㐲㜲㈹㐸昷〷㐱〶㔶ㅡ挳㔸ㄳ扦㍥㔹昰㈰搳㔵攳㥦挳㌱㝡㌸㝢ㅦ㕥ㅡ摣㌵愲㙦慤㤴㐷戰㡤挰愵㐵㥦㡥㔴㜲㔵㘸㑡㘹愰摣㍦㕡㔳㑡㉢㡢昸攸㉥㙤㌴戶ㅢ㕡慤ㅦ㔷㍣㔸户っ㈰搱㈸㔷㈵慢ち㍢晦㝦慥㕡〲㕣㕡攲㘲戲扥㜰ㄱ捤挷慥戵㝥戰挱㕤戰戴㡣つ〹㐳㙥愴㄰㜴㐵挱ち昴㈰㕣㤶〴搴换攰摤㡤晦昷㔳㈷捦扥晥㕦㕥戳㍦捦挳ㄸ㤴㉦攵㜲㌴戶㑢㔸戶慣㈰昶㐰㈹愴㔲戵㜵㜵㈱摢〴搳㥢㕣㘱愸㍣愳㉢㔷㠳㑣挲㈸㔱㜹づㄷ㘷愱㘷摦㔳㜵搱㙥㘸挹㠶ㅥて㌵㥥㠲搵扤搴摦〲㌱ㅥ㐴㈸㌷扥搴㙢㔱㔷慦㈳昹㌸㠸攷㈰扡挱慡ち收㐷攵〱㜳㈳㠵㙥〲ㄱ戳㐰㘴〲晥ㄳ㈸㌸㉦㜱㈶散㜳〹挷㘳㔳戹ㄹ愴敤㌲っ〹搵ㄶ㥣㙥㠵㘲㐸愵晡ㄸ㙤㘲㌶摡㕣㥣㔴慥㜵㉣㡣㌶愱㙦㕦㡣〶敤㠶㤶㑣㉤ㄳ慦ㄲ愳捦愱㈰㑥㠱㤸㍦㐶㜷戱㡦捦㤳摣つ攲挱攸㡢㔶㔵㌰㜹㉢㌱扡㠷㐲㕦〲ㄱ昳㐰㈴㐶昷愲攰扣挴㑡昴攱㘲㜴ㅦ搸㙤㌱㐲戶户〵愳慦㐰㌱愴㔲㝤㡣㌶㌱ㅦ㙤㝥ㄸ扤㜵㉣㡣ㄶ摡つ㉤㘹攴ㄳ㘱㐹㘲昴㄰ち攲攴㌱㌱晡㜷㝡昳㑤㤲㙦㠱㜸㌰晡戶㔵ㄵ㔱㝣㑡㡣扥㐳愱㐷㐰㐴ㅣ㐴㘲昴㈸ち捥㑢挴扤ㄸ㍤〶㜶㕢㡣㤰㡢㙥挱攸㝢㔰っ愹㔴ㅦ愳㑤㈴搰收㠷搱摣戱㌰㥡㘳㌷戴㈴戹㤹戴㤶ㄸ㍤㠱㠲㤸㍤㈶㐶㍦愵㌷㍦㈳㜹ㄲ挴㠳搱㔳㔶㔵㘴昰㈹㌱㝡ㅡ〵昵ㄷ㈰㈲〷㈲㌱晡㈵ち捥㑢ㅣ敤挵攸ㄹ戰摢㘲㠴㑣㜹ぢ㐶捦㐱㌱愴㔲㝤㡣㌶㜱ㄲ摡晣㌰㍡㘴㉣㡣愶摢つ㉤㈹昸㠵戰㈴㌱摡㠷㠲〸㡦㠹搱ㅦ攸捤ㅦ㐹㕥〲昱㘰昴㘷慢㉡摥㡡㑦㠹搱㕦㈸昴㔷㄰戱ㄸ㐴㘲昴㌲ち捥㑢㈸㕥㡣㕥〱扢㉤㐶㐸攲户㘰昴㉡ㄴ㐳㉡搵挷㘸ㄳ㝤㘸昳挳攸敦晦㍤挶㝣昴㡡摤搰戲㍢戰ㄴ㤶㈴㐶ち收㔰昱㌲挴晣攷愳㉥㌴慢㉡㐹〸挴㠳㔱户㔵ㄵ换㘰㐸㘲㌴㤵㐲搳㐰挴ち戰㈴㐶㘱搴㥣㤷搸㠷㍥摣昹㘸㍡㕡摡㘲㠴つ㠶ㄶ㡣㘶㐰㌱愴㔲㝤㡣㌶挱敤〸㍦㡣㥥ㅤぢ愳㘷散㠶㤶㥤㡢㌵戰㈴㌱㍡ㅡ摤㠹㕦㡥㠹搱戱昴收㌸㤲ㅥ㄰て㐶㌳慤慡ㄸ㠰㈱㠹搱〹ㄴ㥡〵㈲搶㠱㈵㌱㥡㡤㥡昳ㄲ㑦㜸㌱㥡㠳㤶㜶ㄸ㜱昷愳〵愳㕥㈸㠶㔴慡㡦搱㈶搶愳㐷㍦㡣ㅥㅦぢ愳挷散㠶㤶㙤㤵㡤戰㈴㌱㡡愳㍢昱攸㤸ㄸ㈵改㑤㡡㈴つ攲挱㈸㙢㔵挵㈰っ㐹㡣㜲ㄴ㍡〹㐴㥣ち㤶挴攸㘴搴㥣㤷㜸挸㡢搱㐲戴戴挳㠸㕢㌳㉤ㄸ㉤㠲㘲㐸愵晡ㄸ㙤㠲ㅢ㌹㝥ㄸ摤㍦ㄶ㐶昷搹つ㤷㌴敦昹扣〳㤶㈴㐶㉢搱㥤戸㜷㑣㡣㔶搳㥢㌵㈴〳㈰ㅥ㡣搶㔹㔵昱㑥ㄸ㤲ㄸ慤愷搰〶㄰挱晤ㅥ㠹搱㈹愸㌹㉦昱㌹㉦㐶㠳㘸㘹㡢㤱摦㌸㍡ㄵ㡡㈱㤵敡慤ㄸ挹㌶㜱〶㝡昴挳攸㤶戱㌰扡搹㙥㘸搹㤳摡っ㑢ㄲ愳㌳搱㥤昸挴㤸ㄸ㙤愶㌷ㅡ㐹ㅥ挴㠳㔱挱慡ちつ㠶㈴㐶〶㠵㑣㄰愱㠳㈵㌱摡㠲㥡昳ㄲ㝢扤ㄸㄵ搱搲ㄶ㈳㙣㙢戵㡣愳㙤㔰っ愹㔴ㅦ愳㑤ㄴ搰愳ㅦ㐶㔷㡣㠵搱攵㜶㐳昳㝥㔹㜰ぢ㉣敤挷㍥挷ㄴ㠸慢收㘹㐵攳㙣㈶㘶愷㤹戸つ愸㝦戴㕡㉢换㉣昲㔴㜳㘹㜹㕤戹戶戴㔸摤㍥慣敤㥡㘱摡㠵户㙤㌵㐶戰挷㔳挱㔶㑦ㄳ慦扣㝤扢㔱㔰捤挱昲㘸㐵㌷㔶㉤㍤ㄸ昶㠰㘴㈸㤱戳挴㔵㘱㠷挰敢挰戶㌵㜰㔱㈹㌰㤰昰ち〴戹ㄹ搱㥣㥤昶㘴㙤敡〹㐲收㕥挲㜵㐴㌷ㄵ㙢挳挶ㄴ㔳戶换㜲㤷〹ㄴ戱㜱㔶㤸㙣㙥摡㡡㡣散搲愹收㡡㑡戱㌰㕣ㅣ㌱ㄸっ㈴ㅤ㜹㙦搵㠰戱〵㥢㘴ㅢ捡搵㈲敦晢㥡㙡㙥慡㘸㈳搵敤捣昷敢扢づ㘹愸挹㑢昰愰戹愴㌸㔲㐵㌷㌲㡡㉣㠷捤挱慤攵戳㜱攷攰㘸㘹㘴㠵戶扤㝡㔰㐴愵㝥㤰挹搰㠸づ搱搱㈱扡㍡扡づ㌴㍥㑡つㄶ㘷㔸㕢攵㍤ㄸ愷戵㑡㌱㍦㑡挰㘴晣戹戰敦㈴㤱㌱っ〴戹㤵㌴㑥攲㡤改㌷㝢敢㤲摢㜲昴戵攱收㈹摦ㅤ㈲昷㜶㑣㠶㕤ㅤ㠵㔲昷づ㤰㤵㉢㑥㕤㔵摦戰晥〷㙥㡥っ㙥㠳摤收㜴㐶昳戸㜳㜷〷㌹扢㑤戳〶㄰㜹ㅣ㑦㌸㉥㌱づ㔸㙢ㅥ㤴㈱㔳捡㜰㝣㑥慢ㄷ㤷㘳㠳愹摢ㅣ搰昲挶㌰搲㔶㈵慤㌶捤慡㌰〵㠹㕢攸慡㜶㕢㝦戹㔴搲㌸攰㌸㔸〷㜵㙤搸攸㌲晢㐶㙢攵戵挵ㄱ搵〴㤱愳搲㘶㘹㍢挱搲㜶㑡㔶户戹㤱晢攵戲㑣㕢攵㉤㕡愵㔸摢㕡㉡敡㕤慣㜰㑦晢愰ㄸ愹㌸㌷㜴〲㑣攷攵捣㈴捤改㌴㉢戱㠴㘰㉦㐰㙡㡦搰㌱昸ㄸ捦ㅤ㐲挱㍦㜱㠰摢愹㤸㜷㘴ㄲ㔱摤〹㙢㐱㙥㔷㜲㈲㤲慦㝤捥ㅤ挲晢捥〳㐷㑥㑤愲㐴〱扣搵㕤愰㉣昰摤挹㘳㘰摣扤戶挹㄰〸つ㤴戵挲㜲㙣㜸㤴㉢㤳敤㕢㜹扢㄰㕡㑥㌴㤵〸㜷㍦晢戱愱㡥㡤晡ㅤ㐵摣ち搷㐵挶㈰㔲㠴㥤摣㌷㔵慣ㄸ㈲㍦㌴㈹㄰っ㑥改昲敢㙢㤵㘳㙢㤶扤㕦攴扤㤳㜹㔵㡢晤ㄷ㑦挹㉥㥡㐴慦㐲昲〴㜵づ扥㠷晡ㅥ㝥愷㌲㤸晣㍥㑤〲敦愵挰戹㈰挱敤㘸㙣㡥㑤攳㐶㈴戶㉢㔵〸㜵捡㥢㘱戹㐵摡㠵敤㐴戹户ㅡ㤴㕦㘴㡡㘷㑦㔴戱戶㐳扢㥣㍢㙣㤵㐱㡣㜲愳㄰戲㘶㔷㈶㐸ㄹ㡥㡥㡥㑥㠴㕡㘹摥㠹㙡改ㄶ挶㑡㠳㠶摣㉣ㄵ摣㈰㔴摥〷攵㌷昱㘰㠱晤愱㜶㌷て攱㉥搳㘱㈸攱㉡搲㑤㥢㠵㐲敡㙥㤸〸㠴㐴つ搴挱㠵挳搵〶敥㝣戴慡敦〷〹㥥ぢ收㌸戳〷㌲㝢㥥㕤㡦㘹㄰㔶捣㔳㐷㡡㌵ㅣ搸昴㙦㜹戱〶ㄷ扢㑤㄰ㄴ攵昶挴㤱昲㠰昷㈸捤㜳㤷ㄱ挷戵㌶㌵慣㉢㡥㙤㙤昷㉥㌴㘶昹㌴㕢㑢㄰捦捡愳㥤㤰㕣㡡昸昸㜸㌰慤㑤㠴㤵戰づ㔸换ㄳ㌱㝢散捤ㅤて敥㍣扤晣〳㉢ㄹ㌹㠶戰㑤挱㘱㈳昰捦㕥搴扣慦敤昰昰散㜳昱㤸っ㜱㘱㘳昱愶摡ㅢ愹慢㐶慡㤸ㅣ㐲㜶つ㔳晦㌴扢戸㝥戴搶搰愲敤㥣㘱户㘰㥦㜸晤〸㑥搷扡㔶㈹ㅣ㈴戳㍤扥㥢戵㈴㤱ㄳ昷〱㉥ㄷ㘱㠴㉦捦ㅣ㙤捤搰㐱㙥㈶敤捦ㄶ㘱ㄸ昲㔳〹戵扢㜳搸挵ㅡ㙦㕦㤷ㄱ戰㙥㕤㤷敢昶つ〶ㄶ摤戸㥢㝦搸㤸㈱ㄵ摣慡㥣搵㔴戳㉦㕦挵ㅡ戰挶㔳扣㕤㤲〷戸㙡㙥㌴㠶㌵摥昴㠵㌳戲㕤摡愰搷戰㈱敥ㅡ攰つ㕤〷㑦㜴㠰㐸愷ㅤ㈱㈱㘳愴㡣㌳慦㌵㝥〹ㅥ㍢〷ㄸ㔱ㅣ㉦愶㝣晤㙥㤱戸昶ㅡ扥敥㕣ㄴ㜰ち昶㐱戴ㅢ收挷㔹㔶㘲㡥昵敥攷昲㈸㥡攱摣㘶㘰捤㙣㜲搲敡㜶㜸㕣㝢㑥攵㌵㐲愵㠶扢ㅥ㜹㈷㝦㤸㠷捤㌰㑥捦戵㈲ㄶ㕡挳扢愶㤹慢㐶昴攱搱㠲㈱㔷㘹捥㕣㉤ㄷ㙢〷㐵扣攴㙦㤷慣㔸㡤㠳㡢つ捡㉡晣㠰挹戹ぢ敥挰㉦搴搴㡢㜸捡攳㠹ㄲ㌶攴慡㈸㜸㍥㉡晢扤㜱ㅥ㠲搲㈱昵摢㍥攴㙦㘳㌰愵戵戰㌸㤷㜱晦搳摤㝢㤷㐷㥢㐷㙣愰㍣㔰收㐵㥥㠷戵戲㘸戱づ㡡ㄸ攱㝢㕡ㄳ㥥愲㘰㥤㝡㘰㐷挷ㅤ㉢慥㌸攲㡥摡挶挵扦扣㙤晡㤹㤷扦㌳扦搸㌹㔲戸づ挱㈵戳戸〰㝤昰戲㌹㈰㌷ㅣ攵戲㤴㔷㘳ㅤ昵㑢㌲㜱㈱敡扣㉣㔳㍦㠰昸㠹㡢㔰攲昵づ㑥㔰㌲㘵愲㕥ち㙥晢昵敦挵㔲〳㐶㍥㐸㈳㜶㐵㕣㠲㠲戳㌶㐲搱㔹ㅢ㕤〶〱昵㜲ち㕥敡㉦㜰〵〵昶㠰〴㉦㠳㐰昳㈴㌳收㑥㌲搷慤挱ㄲ搷㠶㕤㈵慥㤱㜱㠸㉡戸㕢て㍢攵㔸㘷㉢㔳扡㍥㠸㜶昵㐳㌰晢攸㈳㡦㜰ㄷ㈲㈰昶㠰㌸づ〶㔱戶ㄷ㙦扣慢㐰扤ち㐴散〵㤳㠹ㅤ㑦ㅡ㐲㜰愳㔴㘲慡㝣ㄸ㈲ㄳ扤昴ㄵ摣㕡㤵㌸㕦㑤挳摣㘳戵㜰戶慦㌳㍥ち㙥㝢㥣戹ㄷぢ挱㠰晡㌱ㅡ戱㉢㠲ㅢ戲捥搷昰㉣摥昷㐲㐰扤㠶㠲㌷昹ぢ㕣㑢㠱敢㈸昰〹〸㜰〱慦㝣ㅣ戵〹㉦㡣戱㙤敢戳㌰扥〱㈶戰㌰扥搵搳愷㘷㘱㝣㈳㕡搵㥢㐰挴攷㈰搰㡣敤㕤攰㔹攳㤵搸捡㔷㔳ち㐱㜰晢㔵攲昸㐹ㅡ戹ㅢ戵〶ㅣ㙦〱户㍤㡥㕦㠴ㅡ㍢㔰㙦愵ㄱ扢㈲敥㐱挱〷挷摢㈰愰摥㑥㐱㙥攸晡〸摣㐱㠱㍢㈹㜰㉦〴㈴㡥㥦㐲㙤挲㌸㘲㙢搷〷挷捦挰〴㜰攴ㅥ慦搳愷〷挷捦戲捦捦戱捦㠷㈰搰㡣㈳㌷㘱摢攰昸㑤㠸㐸ㅣ敦愲ㄱ敥搵㌶攰㜸㌷戸敤㜱晣㌶搴㈰ㄸ㔰扦㐰㈳㜶㐵㝣〷〵挷㘵捦㜸晣㈲〴搴㝢㈸昸㠸扦挰㤷㈸㜰㉦〵戸て㉣㜱晣㌲㙡ㄳ挶ㄱ摢扦㍥㌸摥てㄳ挰㤱晢挰㡥㔳ㅥㅣ扦挲㍥扦捡㍥戹㘷摢㡣㈳㌷㙡摢攰昸㌳㠸㐸ㅣ扦㐶㈳摣捦㙤挰昱〱㜰摢攳昸ㄴ搴㈰ㄸ㔰ㅦ愴ㄱ扢㈲㥥㐶挱㜱搹㠳攳搷㈱愰㝥㠳㠲摣ㄸ昶ㄱ㜸㠸〲て㔳攰㤷㄰㤰㌸晥㍢㙡ㄳ挶ㄱ㕢挴㍥㌸㝥ぢ㈶㠰攳㜳㥥㍥㍤㌸晥ㅦ昶昹㙤昶戹て〲捤㌸晥〱扣㌶㌸晥ㄱ㈲ㄲ挷㐷㘸攴㈵搴ㅡ㜰晣㉥戸敤㜱攴摥㌰〴〳敡㘳㌴㘲㔷挴㕦㔰昰㠱改㜱〸愸摦愳攰㕦晤〵扥㑦㠱ㅦ㔰㠰晢挹ㄲ挷晦㐰㙤挲㌸㘲ㅢ搹〷挷ㅦ挲〴㜰㝣搵搳愷〷挷ㅦ戱捦ㅦ戳㑦〵愴ㄹ挷㉥昰摡攰愸㐲㐴攲昸〴㡤㠴㐰ㅡ㜰晣㈹ㄸ敤㜱散愶㉥ㅣ㔴㝦㘶ㄷ㔸ㄱ摣㐴昶挱昱㐹戰搵㥦㔳㜰㥡扦挰㔳ㄴ㜸㥡〲摣㜳㤶㌸晥〲㠵〹攳㠸慤㘶ㅦㅣ㝦〵ㄳ挰㜱〶㍥ㅣ愷㍣㌸㍥〳戶晡㉣㠸㌸ㅡ愴ㄹ挷㘳挱㙢㠳攳㜱㄰㤱㌸晥㥡㐶㝡㐰ㅡ㜰晣つㄸ敤㜱㥣㐹㕤攲昸㠲㕤㘰㐵㜰愳搹㜱搹㜳㕣扦〸戶晡㕢ち捥昲ㄷ昸ㅤ〵㝥㑦㠱搹㈰ㄲ挷㝤㈸㑣ㄴ㐷㙥㐷晢攰昸〷㤸〰㡥扤昸㜰㥣昲攰昸㐷戰搵㤷㐰㐴ㅣ愴ㄹ挷㈴㜸㙤㜰㑣㐱㐴攲昸㘷ㅡ㐹㠳㌴攰昸㔷㌰摡攳㤸愵㉥㜱㝣搹㉥戰㈲戸ㄹ敤戸散挱昱㙦㘰慢慦㔰昰㈴㝦㠱扦㔳攰㔵ち㥣っ㈲㜱晣㙦ㄴ㈶㡡㈳户慣㝤㜰っ㌰㑢ㅣㄲ㡢㘰挹㜱捡㠳愳㐰慢摡〱㈲㔶㐲愰ㄹ挷搵攰戵挱㤱㕢捦ㄲ挷㑥ㅡㄹ㐰慤〱㐷〵摣昶㌸慥㠳ㅡ晥昰挰〹ㅡ㈱㠶㝣慦〷㜵㕣昶攰搸〵ㄹ㤵て戱㄰ㅢ晣〵㐲ㄴ㤸㐲〱敥㙦㑢ㅣ扢㔱㥢㌰㡥晥攳㜱ㅡ㑣〰㐷敥㘱㍢㑥㜹㜰っ戳㑦㍥㑣㐳㥣〹㠱㘶ㅣ㌷㠳搷〶㐷つ㈲ㄲ挷㐳㘸㈴㡦㕡〳㡥㠷㠲摢ㅥ挷〲搴昰㠷㘷ㄵ搰㠸㠳愳㠱㤲攳戲〷挷挳㈱愳扥㠱㠲愶扦挰ㄱㄴ㜸㈳〵戸〷㉥㜱㍣ㄲ戵〹攳㠸慤㙦㥦昱㜸㌴㑣〰㐷敥㠱㍢㑥㜹㜰㍣㠶㝤ㅥ换㍥戹㘳㠶㍦摣㈴挳㥡晤㕤㠲㍢㔱㙡㑥攷户㙣戵㐸㝢㈶㌷㕤〶㙢扢㠶戱搱挵㈲搳晢㔶㠹ㄷ㘱挸㑡㠲㠷㑤㠷㜲愵ㄳ㘹搷收㕢攲㕤㕤摥ㄲ㍦攵搰愶ㅦ晥㐹㌵戶散㠰㌷挱愷㕥㙤晤㜱㥢慢㑦挷敢扦〲愲づ㕦捡昱昸㑥㠷慥㉤敡㤵㜲戵㙣搶㝡〶戱㠵摢挳ㅦ㔲㐲㈰摡ㄷ㝣ㄲㄶ㝤晢攴ㄷ敢ㅣ攱ㄳ㌹㜶昰㠷㐵愱㙤㈳攵戳㐷愴㌷挱㉡㝦㑦捡摥搴挹㤳搹㑤〸㙦昹㍡〱攰㐵戸晦㐳㘵昵〴㜴㍣㜵㔲攴ㅣ搴㌹ㄴ㤴㔹愸捦敥㕦搲扦㜱㈸㘷挶ㄳ戹㝣戴愰㘹㔱㌳㘹㙡㕡㍥㤱㐹ㄴ㜴㈳愹攵愲戱㜸捥㐸㈹戳㕤㔱㑤㑢愴ぢ㔱㍤㙤㙡㠵㔴㌲㙢ㄸ昹戴㘹挴戲愶㙥ㅡ㕡㈱ㄷ捦愵㤴㝦㜲㐵㌳搹㝣ㄲ㡦ㄱ㌰昵㠲㥥㑥收㤲愹㝣㈱㥥㌶㘲㘶㌲〶戶㔹挸挶㈲敦戱㍤㔱攷㐰㐷㥤㑢搲ぢㄲ㜹慦挳㝦ㄳ㔹昳㐸收㤳捦㑤ㅤ㝡㙥㠹㑡㈵捡〷㜷㠳㍦搱つㄷ㈲㠱㐳㑣ㄷ〵㘱㜴㑥㥥摣㤲㘸㙦搹愸㜱㝦愴愶㈸摣愷〹㍥㡥〰㌵㘷攷晤㤵攰㤵㈷晥㔴㤶捥挷昸㝤攲㈰愱挸昹昶ㄷ㔲ㄲ愸㑥敦㕦㌲搴昸㈴ㄶ㈵〹㜶㌷搸㌲㡦戴ㄱ扦㑤㔵㔲攰㑣〳挷戳㉤ㅤ㜹扦〳㑢ㅡ㡤昲㔱㈵昲愱㈵挱ぢ挱㙦昶搴戳㐹散搹㐷㤸っ摦㈲㥥捤ㅤ敢㍢㥢愷㡣㙡挳㜸㈰捣㝡㘴ㅡ㙢㘴ㅤっ㌹慡㑥㉢摦摢㌶摣昲㉢扣敢っ愲摥㡣㐱㘳戴散敦㈶㝦㠷㜸㘰ㄹ慦㔰昰㥢㙤挷㠴搳㡢晦㤸戰㜲㤳ㄷ愱㜱攲愹㔱㕡㥡㔱摦㌹攵ㅥ昹扣㘱㘴㠹㈷㜰㐳挲㐹ㄸ㈷攲〳㌰㐰ㅢ敡挹慣愱挰挱㈹㉥㐵㠹昳慣㜸〸㕦㠹戳ㅢ㤸〱㘵㈱㐴挶㥣戲挴搷㈱挶㘹慢㜱摡㘱摡㑤㑥㍢㡢愰㡣㘹攷㌲昶㠱㔷㠴㘹㌶㔹戸挲㈹散戱ぢ攱て愱㐰㉢㡡㈵昱晡搱〸昳㘷昲攸攳㤱愶昲戸㔲㜹㈸㐵慥㜲昸晤㘴ㅤ㠵ㅥ攵搳㕦挴搵攰攳㉦愰㉥〷㥦〵昹晥㈸愸㐴攷㍥て㍡㉡㈷㜴捥摤攲㕥㕦㈰㤸ㄷ㤳㐰慣㠶ㅣ㠰搸㡢㍡㕤㔱搶愰㙥捤扦㔹㐳换㈴㡤㝣㉣㔳㈸ㄴ㤲戱戸㤹㌷㤳㤹㘴摥捣㙡挹㐴㍥㥢㡢㈶㤴〱㔷㌴㥤捤㘵㘲搱㔴㌶ㅦ㡤改㐹晣攵戲愶ㄹ㡤㘶攳昹慣㥥㡣攷搳㘹㘵慤㉢慡敢挹㐲㈱㤳捦愶戲㘶㍡㘹㈴攳搹㠴㤱捤㘶愱㤱搲㘳㈹摤搴㈳㑣挴㐹㔰搶㐱㐷㕤㑦戲〱㈴㜲慤挳㙦㥡㝦慦㜳昸㔲㥥愲㔲㐹摣〰晥㙥扣挵㥤〰㠰昳愳㌴晡㜶戶扦〳㈴ㄴ㘱㠶捤て晤㥢ㅣ晥ㄹ㤴㥤〹㔰搴攳㐱挴㈷㘹㡣戵捤攰戳㈰摦户㠰㑡昴㙦昴㐵晦㝡㕦昴㙦㠵㤲㐴扦〰㔳㐰晦㌶搴㈵晡〶敡ㄶ晡㝡㌴㙢攴戴扣〶愸㘲〰㍣㤱搳ㄳ戹慣㤱㑣㘹昹㤴㘶㤸㝡㑥㌱㕤㔱㍥㥥㉣㤶捦㙡搱㜴捥攰㐳㔱㜲㕡㉡㤶挸㈷戳搱㘴㌶㤵挸㐶昳捡ㄶ㔷㌴㥡㑣ㄹ㌸㥤㥡昱㔴㌴㥤搴ぢ㕡㔶㡦敡㝡㍡㥢搰戳戰㥤㡤ㅡㄱ愶敦㈴㈸㕢愱愳ㄶ㐹捥〲㠹摣攱昰㥢搰㘷㌶㑦捡㔳㑡㜵㤵挴㘷挰摦㡤户搸攳㐵扦㐲愱㉡㐸㈸挲扣㥣ㅦ晡㥦㜳昸㘷㔳戶㤷㜸昳㔷㈷攲㉥ㅡ㘳敤ㅣ昰㔹㤰敦扢㐱㈵晡ㄷ昹愲㝦㠱㉦晡捣挱㐹昴摦〷㔳㐰晦㡢愸㑢昴捦㐳摤ㅥ晢㠹㠲ㄹ挵ㄸ捦攵㤲改㘴㔶捦收㌰敡ぢ㠹㝣慥㘰攸㐶㈶ㅥ搷㤴摤慥㘸〱㡦ㅢ㐹挵㘲㜸㑡㕣㈶㥢㡣㘲昹ㄱ㌵㑣ㅣて㜸愰㠷㕥㈸攰㌰㔰捥㜷㐵昱㉣㈳愳㤰㑡愵捤ㄴ㤶㈹㘹㈳愵攵㘲㐹捤㑣㐷㜵㍥㘵捥挸㘷㈲㑣晡㐹㔰摥てㅤ昵〲㤲ぢ㐱㈲㕦㜲昸㑤攸㌳〷㈸攵愵愸㔴愲扣戸ㅦ㝣㠹晥愸ㄷ晤换㘸敦㜲㤰㔰攴㉢㡥㘲搳捣昳㔵㠷㝦㈵㘵愳挴晢㐴㘲晤㌵昰昱ㄷ㔰慦愶㜹〷晤〷㔰㤲攸㙦昳㐵扦攸㡢㍥㌳㜷ㄲ晤扤㌰〵昴扦㡥扡㐴晦ㅡ搴㉤昴㔳㜱昹㔸愱㕣㌲㥥搴㤳愹ㅣ愲㠰㤵㕣㥥㈳户㤰捥㙡㌹㕤戹搶ㄵ㌵㌳㜸敡㑦㉡㥦捡挶ㄳ㔸挳ㄵ㔲昹㠴㤱㡡㘹㔱㍤㕦挸㘴戱㘶㉣㈸搷戹愲〵㠳㑦挸㐹挷っ捣㐰挹㘸ㄶ捦戴捡㈶㑤ㄴ昲㌱扤㤰搲㌳搱〸㔳㠵ㄲ捤㡦㐳㐷扤㥥攴〶㤰挸㐳づ扦〹晤㠷ㅤ㍥愵㔴㔷㐹㝣ぢ㝣㠹晥扢扣攸摦㐶愱摢㐱㐲ㄱ收〰㘵㐷㑤攸㝦摢攱㝦㥡戲ㄹ攲㥤㈶搶㡦㠰㡦㍦攴戱挱㘷㐱扥扦ぢ㉡搱㍦挵ㄷ晤昵扥攸㍦〶㈵㠹晥摤㌰〵昴ㅦ㐷㕤愲晦〵搴㉤昴昳㤸扡㔳㤹㘴㌲ㅢ㑦㤹㐹㉤㠶〱㥤捦㘵㜰㈰攴攳㕡㌶㙡〲晤㉦扡愲扡㤹㑦㈴ㄳ扡愹㈵昲㝡㌲ㄹ搳昲戱戸ㄱ挷㈱㤲㑢敢㠵㐴㐶㡢㈹昷戸愲搱㤸愶㙢愹㘸㐲㑢ㄷ㡣愴㥥挹攷攲㤸搹㡣㡣ㄶ㌷㤳㜹㍤ㅥ㉤㐴㤸㘰㤴愰㝣〹㍡敡扤㈴㕦〶㠹㝣摦攱㌷愱捦㝣愳㤴愷㤴㈵㑦㑤昱㐳昰㈵晡㝤㕥昴ㅦ愰搰㠳㈰愱〸㌳㠷㝥攸晦搸攱㍦㑣㔹晥㙡㐶㍥搳㑡㍣〱㍥晥昰㍢㉤㥡㜷搰晦㈹㑡ㄲ晤㡣㉦晡㈹㕦昴㤹㈵㤴攸㍦〲㔳㐰晦㐹搴㈵晡㡦愲㙥愱㥦换㈶㌰㉢攳㐲愷愰㈵㤳㤸昳㌵㐰㡣改ㅣㄷ㉣搹扣愱挷戲捡㜷㕤搱㐲扣㄰㑤攲㤹㘰㘶㌴㥤㐸㙡㘹㉤ㅢ挷挴㠲㈳挴㠸挷㡤愸ㅥ搳㤴挷㕣搱愸愹愷㜳戰㤵挳㜵㔲㌲ㄳ搵昱㜴户㍣㑥挳昱㐲㌶ㅦ捦㤸㌹㌳挲戴愴〴攵㜱攸愸摦㈳昹㍥㐸攴㈹㠷摦㠴㍥戳㤴㔲㥥㔲慡慢㈴㝥〵扥㐴㝦㡥ㄷ晤㈷㈸昴㕦㈰愱挸㌳㡥㘲搳搸㘷ち㔲ㅡ晣㌹㘵昹㝢ㅣ昹㈴㉦昱㙢昰昱㠷ㅦ㜷㠱捦㠲㝣㌳慢㈸搱㍦挶ㄷ晤愳㝣搱㘷㙥㔱愲晦㉣㑣〱晤ㄷ㔱㤷攸㍦㠷扡㠵㝥っ戳㠷㥥㑦㤸搹愴㠱㌵て㌰㌷㌱㕢愴戵㜴挶挸攳㘸搰㌲捡慦㕤㔱ㅤㄷ㤶㝡㈲㤵换攵㜱ㄹ愹挵昲〸〰〶扥ㄱ换愷㌳㠵㔸㉡㤵㔷㥥㜷㐵愳ㄹ㌳㤵㡡愶㡣㌸捥搴挹㜴㕡捦挵戲㐶㕡㌳昴㈸㡥㤳㜴㈱愶㐷㤸捣㤴㕦晥㌷搰㔱㕦㈰㜹ㄱ㈴昲㍢㠷摦㠴㍥㜳㥢㍥昲攲て攰㑢昴愷㝡搱㝦㠹昶晥〴ㄲ㡡㌰㑢㈹ㄵ㥢搰㘷攲㔲昲㕦愶散〰昱㕥㐳慣晦っ㍥晥〲敡摦挱㘷㐱扥晦ち㉡搱㥦攴㡢扥昰㐵㥦ㄹ㐹㠹㍥㍢〲晡㝦㐳㥤㕤㉡〲搴㐲㍦ㅤ挳㔳敤㘲㝡㌶㡡搳㘳㌲㤶捡㘹㔹㐳㑦挷㜱攲㡤攱挴㠹戹㐳改㜰㐵ㄳ昹㑣㈶㠵㜳〱收昸㜸ㄲ㌱挸愵㜰挰㘰挹㠹㜸愵ち昱扣愹攰㔶㑦摢㙡挱㑣㘵愲㠵㕣㌶愳㈷戱㈸㑡挴戰㔶捤㈷㑤㑣㐴搱ㄸ㥦戴㤵㠹扣㘲㝢愲㜶㐲㐷攵挳㑥㔵〵㈴挲昴㈷㍥〳㙡ㄳ晡捣㠸㑡扥ㄴ㤵㑡㤴挷晤晢㌶晡㝦晣扢㘷挵㌹つ㑤㙡ㄸ㈴ㄴㄱ㄰㤰㡡㑤攸㌳摤㈹昹㌳㈸换摦㄰挹攷戶㠹㑥ㅢ㜴昵㜰昰搱愹昵㔶挰㤵攸㍦㡦㙥㥣慢愱晡㝡晦㌹㜰㕢㉦㝣㈶㐳㐹愲㝦㈴㑣〱晤㉥扢㑢攵㈸搴㉤昴攳㌱㍤愷㘱挹㤲㐹愴戰㤸挱㜲㌰㘷敡戱㝣㈶愶挵戴㜴摥㠸愶㤵愳㕤㔱摤㐸攳㕣ㅡ换攷攳㝡㍥㤹㑡ㄶ戲戹㜸㍣㤱捣愴㤳愹愸㤱㡤㘷㌲捡㌱慥㘸㌴愷㐵㌵〳㘷㕤㥣愳㌱昸㘳戹愸㘹攰搱㠵㠵㝣㌶㡦㑢㡢㕣㉥愲摡㥥愸挷㐲㐷㍤㡥愴〷㈴ㄲ㜲昸㑤攸㑦㜱昸㤴慡㉢㠹㘹攰敦〶㐸攲㈷㕥昴攷㔲愸ㄷ㈴ㄴ㘱㐶ㄴ〵㍣㠱ㄱ〵捦搵㔶挴攱扦㤹戲晣㜵㤲㝣㘲㥤㌸〴㝣㠲慥㐶挱㜷搱㍦ㄴ㕣㠹晥㘳扥攸㍦敡㡢晥㘱㔰㤲攸㈷㘱ち攸㌳搳㐹㔷㤴ㄴ愸㍤昳㘴っ㉤㤷㑢㈷㌱搱攷㤲〹㤳㑢昳㘴㑡挷〹㌵㘶挶ㄲㄹ扤愰愴㕤㔱ㅤ慤〵㈴慦㜰晥㑣㈵㘳戸㜴挲愴㤳㑢㐶搳㝡搴㐸㐶ぢ㤹㠴㤲㜱㐵昳㔱㈳㤶挶㈹ㄹ攱㌲㤳㌹挳挸㘵㜵㍤㠱㤵㔴㉥㤶㐹攱㠴㤲㠹㌰摤㑡㑦搴㉣愸㥡㈳㌹〹㈴㜲㠴挳㙦㐲㥦搹搷扡㍣㐵愵㤲㘰ㄲ㔵愲晦㙦㕥昴㤷戰扤ㅦ㈴ㄴ㘱ㅥ㔵㉡㌶愱捦搴慡攴慦愰慣㐶㔷㌶㠳㐴㤸㘴㤵㤰慤〶㝦敡愴㈰昳㠴㈷㡦㝤晦愹㈷昵㌴て户㙢㌵㍣戵㙤ㄹ㥥挲戶ぢ敡㠱㐹戸ㄹ摣扡㠵扡戳攳愴〳戳挵っ㑥㠴晥攱ㅤ扣〷摦昵ㅦ戰挳㌱㔵㑦挵搲攲㜱㜸慢〳昸挲挱㌹昰搷昷㤶戰收攷攸㝡㥦㔵捣っ挵㘱愵㔵㔵㈴攵昰㘴㡥㑤攵㍥昷㠱挹搳㥤㘴摤㍣攷㘱㘲戳敢ㅣ攷㙥㑢㐷㙤㝤挵搵挳挳戹㤰搶㐵挳㍣㍥㝡散戰㝡捤㜳ぢ晡㔱㜵㉥㙥戰挵慤㝦㐶挱戱㔸挵晤㐰㥤ㅤ㤳㕡ㅥ㜲㈱ㄳ㝥昶愳㤱㜹捦㌹慤攱㐱㜹慢ち㠷攰ㅢㅣ攵㜳〳晥㤲㘲㑤晥㝣㠵㜷㥢ち㜵ㄶ挰㔱搶〱㈶㘵攱慣㈵戳攲戱攰攷ㄱ㠸收摢㥦挶散愳ㄱ㜶昶挸戱ㄱ㔲㌷挰愰㤸㡢㌲戱ㄷ㉡戳换捡㐶昰愶㉦散㕢㌲㌸㔷㜶昴㈶搰㔸扡㔷㝣ㄶ晤戱㑦戴㐲㜱ㄳㄵ㤹昳戵ㄴ晦㠹㡡愷㠱㌷㙢晣ㅢ收㘷昵挱昵摥攰㥤戰攳晢㝢㌸ㅢㅦ㍣㤶捡〱㜸搹挸㘸愹搵㝢昸〰㈷摥㑥㈷㜸戰㍡㝥㠹㜹㜶〵ㅦ〱㌱ㅦ㤴㍤㔱㌸捣㘴㉦㙦攳㙡捡㘸敤㕢挴㔶扣ㄶ㑢ㅡ攸戲㍦㈳㡢挳㜱㐷攳っ㜱晣㔵㝤挱愷捥㙢㝥搶〷㌵捥㉢挶晡慣捦改㝤㠲㘹㕦扦ㅦっ摥〲㈷㝣ㅦ㍡㜱戳摤搰晣っ㉤㈱ㄳ㠳戰慢㥥㐹戸昱㈲〴ㄱ㈶〸攵晣㌰〴敥搴㐹㠲〹㍤捥ㄱ攲㈶搸攱㠱㈹㡦㈵㡤愸昴㌷戸㜲㌵戴慤攷㕦㕣㌷㤶㉢搷摡つ捤捦〸㠹㉣㜷㍡摤㘲㜵扡摡改㜴慦户搳㈲㍢㘵㌶捡ㅡて㙢㔰㔲戶㠱㔷ㅦ㐸㔹㘷㈰㕤つ㍤㈷㘰㜸㔶㈰ㄵ㤹昱戲ㄴ〷愸㔸〶㙦〲〳㈹摢㉢㍥〴㕢㑥㠸㐳敡扢㘹㡢搹㌰换ㄶㄳ㜰㑡ㄵ㍣敢㤰挹㡡换散㥥挱挷攸ㄹ㐵㑢昸敤㈸敦摦戰㜸㠷愳㌱摥戰㔸户㙡慥ㅣㄶ敢㔶㜵昵〹收搴晣㠶挵挵㜰挷㜷㔸晣戳摤搰晣㉣㤲挸㘶㔸㤲〳攰㍤昰ㅤ〳愰㠰扡ㅣ〰ㄷ㐲挳ㅤ〰攷ㄲ㠶慤㘸戲㘰㘰㝥㑤㌹捦㠵㈱㈵㜶㌷挰㜰㍥愵㤹昴戲愴㑤㑡㕦〰摥〴〲㤰敡ㄵ敦㠵慤㝡〰㉥愲慤戳㕣㕢㕢㘸敢㘲昰敡愳㈰攵㡣㠲㥤戶ㄳ㘸㐵㉣㉥挱㐷戸〲昱晤㡢㐵搵搱ㄸ㉦ㄶ㉦慥㜹㠳㡣挵㡢㙢晥戲㔸㌰挳收ㄷ㡢㉡摣昱㡤㐵挵㙥㘸㝥收㐹㠴㌹㌹ㄹ㡢㍤昰ㅤ戱㘰㘲㑤挶㘲㍢㌴摣㔸㕣㠹㐶挱㈴㤵㠵㉥戳㙤捡㠷挱戳㠶㘴㕡っ摢㌰㠰てㄸ㍥㐲改ぢ㕣改摤㤴晥ㄸ㜸㜵晣搲づ㝥㕢㙤㐵戴㐲昱ㅡ㉡㌲つ㘶㜵挳昴㥢㜲ㅤ㜸ㄳ〸㈲愶昶〲㙣搵㠳㜸㍤昴挲㤷挱挲晥挵㠲㐹㌶愹㌱㕥㉣㌶ㅢ㉦㉦㠶挳㠱捤挶㑦ㄶぢ收摢晣㘲㌱〴㜷㝣㘳㜱愶摤搰晣㙣㤵〸㌳㜴㌲ㄶ㌷挳㜷挴㘲㉦敡㌲ㄶ愷㐳挳㡤挵慤〴㠹㈹㉢ぢ愴㙢㔰㔲㙥〷捦㡡㐵㕣扣ㅤ挲㥣㤸挰〷愴㜷㔲㥡〹㌱㑢㥡改㌷攵搳攰㑤〰搲㜸慦搸〴㍢㜵㐸㍦㑢㕢捣㤸㔹戶㤸㥦㔳晥〵扣㝡㕣攳㑥㕣㌷搸㑥愰ㄵ㑥㝣ㅥㅦ攱摢㈰扥㝦戱戸摤搱ㄸ㉦ㄶ㉢㡦㠸挸攳㘲攵ㄱ晢ㄶ㡢㑦㐳挳㉦ㄶ㙢攰㡥㙦㉣㔶摢つ捤捦㜰㠹㌰㕦㈷㘳㜱㉦㝣㐷㉣敥㐶㕤挶㘲㈵㌴摣㔸摣㠷㐶挱摣㤵㠵挸ㄷ㔰㔲扥〲摥〴搰捤昵㡡愵㌰㔵㐷昷㕦㘹㡢挹㌳换ㄶ㔳㜵捡扦㠱㘷挵㌵㈷ㄶ㐳扡ㅥ搷〷㈹捤晣㤹㈵捤㙣㥤昲つ昰敡戱挸㌹戱㜸㡢慤㠸㔶挴攲㘱㝣㠴ㅦ㠰昸晥挵㠲〹戸㜶挷挵敥攸昱㝤㡣〵㍥㡦敦ㄳ捣挵昹挵㈲〳㜷㝣㘳㤱戶ㅢ㥡㥦ㄵㄳ昹ㄶ㉣挹㔸㝣〷扥㈳ㄶ㡦愰㉥㘳㤱㠴㠶ㅢ㡢㐷搱㈸㤸捥戲㄰㘱㕥㑥㜹っ㍣ぢ扦㡣㠸摡㌰㠰てㄸ扥㐷㘹㈶换㉣㘹愶收㤴ㅦ㠰㌷㠱挸㘵㝡挵㝣搸慡㐷敥㍦㘹敢晢慥㉤收敥㤴ㅦ㠱㔷㡦㐵挶㠹挵㕣摢〹戴挲㠹㥦攰㈳捣っ摢晥挵㠲改戸㜶戱〸㙣搹戳㐴ㅥㄷ㕢昶捣散ㄳ㍦㠷㠶㕦㉣㑥㠰㍢扥戱㤸㘹㌷㌴㍦㤳㈶挲㕣㥥㡣挵捦攱㍢㘲昱㉣敡㌲ㄶ㍤搰㜰㘳昱㌴ㅡ挵㙦搰㘴愱晢ㅣ㑡捡㉦挱㜳ㄱ㐹㐴ㅤ㐴㡥㙥㐰攴ㄹ㉡扥攰㉡晥㥡㡡捦㠱㈷㠳㤸㠸㡡㈳㙣㘹昰㠱摦昳㤴㝥搱㤵㘶摡㑥㜹〱扣昶㐱挴㡤㠲攲㔰搸慡〷昱户搰ぢ㌳摦戶㝦戱㘰㜲慥㙤㉣扥㝣扡㉡㘳昱攵搳㥦㕦㉣㕥㠶㠶㕦㉣挲㜰挷㌷ㄶ搳散㠶收㘷摦㐴㤸搹㤳戱昸㈳㝣㐷㉣㜸㌵㉥㘳搱つつ㌷ㄶ㝦〲㔷㌰搵㘵挵㐲愰愴晣㠵㐴㕥㠱㈵㐴ㄷ㠴敢昳捡换㤴づ扡搲㑣摢㈹慦㠰戸㤱㡢㈷㥣挸㜵摡㡡㘸㐵㉣㕥挵㠷㘰㌲捤敡㘶ㄲ㑡捡㙢㈰敤㘳㠱㥢つ㐵〰戶敡戱攰慦攲挳捣扥敤㕦㉣挲㡥挶㜸攷㡢㝤㥦敦㜸㄰づ〷昶㝤晥ㄷ㡢挵っ㘸昸挵攲㤵㔷挶㠸挵摦散㠶收㘷散㐴㤸攷㤳戱㤸っ㡡㔸㌰㔹㈷㘳昱㔷㘸戸戱攰㝦㡡㈵㤸㉤戳㐰㍡ち㈵㘵ち㜸㔶㉣愲攲㈵〸搷㘳㌱㤵搲挷戹搲㑣攲㈹㘱昰㈶〰㈹㠶昷㍥搸慡㐳㍡㥤戶㝡㕣㕢挷搰搶っ昰敡㜱㜵㡦挸ㄷ㙤㈷㈰㠲戸ㅥ〶愱㌰㜳㜱晢ㄷ㡢㕥㐷㘳扣㔸㍣昰晢㕦㉣㐶㈷㠱〷㝥晦昵挵攲捤搰昰㡢挵㜳㜰挷昷戸㜸搶㙥㘸㝥㤶㑦㠴㔹㍦㜸㡤晢㉦㐰ㄱぢ愶敥㘴㉣㝥〵つ㌷ㄶ挷愰㔱㌰㜷㘶挵㈲㠵㤲㜲ㅣ㜸㜵㐴㤲捥㐸㝦慡〱㤱攳愹㤸㜳ㄵ㤹摤㔳㑥〰㙦〲㘱㐹昶㡡㥦挲㔶㍤㉣戳㘹㡢戹㌸换㠹っ㙤捤〱捦ㅡ㄰㐹昱㘳扢㘷ㅣ改㠸㐵㉦㕡挲捣捣敤㕦㉣晡ㅤ㡤昱㘲㤱戸㘹㤵㥣愳ㄲ㌷昵昶㠹ㄵ搰昰㡢挵て攰㡥㙦㉣扥㙦㌷戴㍣㌳㠸㌹㐰摦ㅣ〹搳㝥昶晦㡤攰昹敦㈸㤸㈵ち㥡扣扦㜲㡡㘹戱㤹戶㤳扦晢ㅥ㤶㌷㈷㜶攳㈱ㅦㄵ晣㠷㄰〳㜸㤲つㅥ敤㠱晦捡换扥挷つ㑦戸攱敦攲㥣挷㐸愸戲㐶㘵挵㕣㕦挱㜳㈵㈶㥢慢慡昸㜵㜳愱ぢて戴慦攱搱摣㈳〷挳摤㘷戸㕤㤴㍢〵㜸挹㕦戲㜶昸摥愹挹㕢㌰㝤㔳㘴ㄶ㠴㜵㍣㥣㕦戸㜶昰搹㈰〷㜶敦㤹㜲㈲㠶㤸昳㠳扦㠲攷㔹㌷㥤攲㜱㠴搸摡㥤搸ㅤ㤰挹㈸㘶摦搴ㄸ〷㙢ㅣ㘴ㄲ戲㕤㌲扦〳㠲㘷㐷昰㙥㕤㐹〲㐱㘶㐵㥢扦ㄸ敦㥢㘵㑡㈶搰昴㍦㌵㑣㤹挲㙦敢扣㍡㤹搸ㅢ㉦愹㠸收挰攴搲㤰挶晦慥戰慢㌴㌴㙣㡣㙣愹㙤㜵晦㡢㐲摣㠶㠸㠷敥慡㐹㜸挷慥昸ㄶ捣昸搱慡㥡〲ㄷ㝦ㄶ㤷㈹㌸挹㑤㝢㘴㈳㙥搶㙡〸捤ㅣ挸㑡〶捤昵〷㉤敦㘰㠶戵摡㈱扥攵㈰昳㐲晣㡤㜵㘴㜲㤰㔵㤹戲攲摥ㄱ㈸㡥摦㤳挹慡㈳㈳㌴搸㈴㍡㥢慥戹㝦昱慢㠹㌳晡挴ㄶ愷愳㠵㤰昴て挳搷㥤捥〲摥㌰㉣愲㘵㠶挱㌷〴愲㘸㜷㐴㐷昸ㄲ㈵㌰攴ㄷ㕥〲ㅤ慡㐹㜰㤸㜹㤲摣㝥戰㕣挸㐶ㅤ敥㔲㉦昷㍤攰ㄲㄳ㤵慥㜶㡡晢㝤摤㕡㠱戶㜱摣㍡ㄷ晡晣晥捥㑢㥣㡦㡡㜴㘰戵户慢㡢ㅣ敥ㅡ㉦昷ㄲ㠷㍢㐰〷㥣慦挰㌴㠶挷慤扢㝤摤㕡て昱㜱摣㘲戶愳挱慤㡦㌸㕤㙤昴㍡㜰㡤挳ㅤ昴㍡㜰扤挳摤攴㤵扤ㄹ㕣㡦㕢㥦昲㜵敢㙤攳扢㜵㉢㙣㌴戸㜵愷搳搵㍢扤㕤㝤搶攱扥换换攵㈵戸㐴昶㜴㜰昱㘷〵㥣ㄷ户ㅥ户㍥改敢搶㄰挴挷㐱敢㍥搸㘸㜰敢㕦㥤慥昲㕥〷ㅥ㜴戸扡㤷晢戰挳㉤㠰㡢㍦换㉤㕥攷㜹摣扡搶搷慤㉤㄰ㅦ挷慤㐷㘱愳挱㉤㕥昱㐹〴捥昲㍡昰㥦づ㜷㥢㤷晢ㄳ㠷㍢っ㉥晥㉣户㜸挹攳㜱敢㉡㕦户捡㄰ㅦ挷慤愷㘱愳挱慤㘷㥣慥㉡摥慥㥥㜷戸㔵㜰摤㈳昱户づ户收攵㜲昵敦㜱敢㔲㕦户捥ㅥ摦慤㍦挱㐶㠳㕢㉦㍢㕤㥤攳敤敡㔵㠷晢ㅥ㜰昱㘷攱挲攵扡㐴昶扤㕥㔹㉥㠴㍤㙥扤摦搷慤昳㈰㌴づ㕡㕣㉦㌷戸挵㈵戱散敡晤㈸戸戸㜰㜱㉢戹ㄷ㜸戹㕣戹㑡敥㠵㈸攰捦㜲㤶㙢㐲㡦㕢攷昸扡㜵㌱㠴挶㜱㡢㑢挷〶户戸㈴㤴㕤㕤㡡〲晥慣慥戸戸㤳摣て愲攰㍡换㐵㥣攴㕥收攱〶㜹ㅥ㥤昰㐹㕥愰㠷〳扣㔷晢㜲昴ㄳ收ㄹ㤱㌶扡㄰捥㐰㤸㘷挲㝡㡤㘷㐰户㈶㜸ㄲ愳㙢敡ㄵ㘴昳晣挵㌶㜵㡦㕤㘰㐵昰摣㈳㘵㍥㠴㐲㤸㈷ㄴ㔷㍦捣ㄳ㐹扤挶ㄳ㠸㕢ㄳ㍣㌹㐸扤㉢㔱〸㜳挶㜷摢挲㥣改敢㌵捥昰㙥㑤㜰昶㤶㝡㔷愱㄰收㤴散戶㠵㌹ㄵ搷㙢㥣㠲摤㥡攰昴㉡昵㍥㡣㐲㤸㜳愶摢ㄶ收㕣㔹慦㜱㡥㜴㙢㠲昳㥦搴扢ㅡ㠵㌰㈷㌵户㉤捣挹慣㕥攳㈴收搶〴㈷㈸愹昷ㄱㄴ挲㥣㜵摣戶㌰㘷㥢㝡㡤戳㡣㕢ㄳ㥣㐱愴摥㐷㔱〸㜳㕡㜰摢挲㥣づ敡㌵㑥〳㙥㑤昰㄰㤷㝡ㅦ㐳㈱捣攳搶㙤ぢ昳㜸慤搷㜸㥣扡㌵挱㘳㔰敡敤㐵㈱捣〳换㙤ぢ昳㠰慡搷㜸㈰戹㌵挱㠳㐴敡㕤㠳㐲㤸㈳摦㙤ぢ㜳挴搷㙢ㅣ改㙥㑤㜰〸戲收敥ち愲ㅣ㄰㜲㠰㌵㜳㈳ㅣ㘸昸挳㌳ㅣ㐰㜱㈹挷㈱搶慡㝢愵㉦㤷挳愳㔵㤶挱㙦攵㌲戴慤㕣〶慥㤵换戰戴㜲〹㝡㉢㤷㤰戶㜲〹㔸㉢㤷㕦㔱㕥愶敡㤸㤳㜸㤹捡晢ち搴ㅢ㈸㑢㈲愱扥㤱㌵㐹搸㜶ㄳ㙢㈸昰ㅤ㘱〵㝦〱昵ㄳ愰戸敤㠲ㅦ攳㍣㑢戴㝥搹搰㐵愵ㄲㅦ挴挴ぢ㠸㔰㠹㝢搵㜲摦㕡㈹昱愹㡥㈳搳敤㠷攸捣㜳㘵づ㜱㌹慥散㌴㤷㈵㜵摥㘸㍤㤳㡦晦慢ㄹ㐵收搵㡤ㅥ搶摣㈲攵㙤摦〳㌳挷扥户挳㜱㤰愸㜴㠹〹ぢ㜶㔹晦攷捡㈷搱㠳ち㑤愱搶㑢慣〶㔹㥤㠰㌱㐲㝣㠰㔳敥捤攸㐱㐸〲ㅢ敡㉤愸㜱摡攵㍢挲ち晥昰㤰づ㔰昵㌶㤲摢㐱㐲㐱搶㑦ㄸㅢぢㄹㅥ〲㌲〵捡昸晦㔳昸㈰捤愹㈵敢挹㠱戲つ晦攱ㅣ㥢㕢㠳㜹〸搹昳ㅡ㐴㐳ㄶ㡢㌴㙣ㄵ摤愸㑥戱㥢㌸っ昶㌷愴㘲㌲扥〳摦昰昰搸戱扦ち㝢戰㐲㍡㌱㈹㉢㥥捡ㅤ㌰㍣㘹㘰㜰㐰扤ㄳ〵昹㑢㈱攱㈹戲㔳㈱㠸㈷㠱㔴㍥㐵攱㔳㈱晣改扡㜰扤㘸〹ㄳ㜷㈹晣ㄹ㙡㙣敡摢戸㘲搹㈶昵戳㜵昹㝡㔱捡㠷搹㉦〷㠵㝢㈷㐶㤸ㄶㅢ㌹搴㘹攰㑣昹㝦㈰慡敥愳</t>
  </si>
  <si>
    <t>㜸〱敤㝤㜹㝣㕢挵戵扦挶戶㙥㝣ㄵ㈷㔲ㄲ〲㠴搵〹〹㘰〲㐱晢㐲〸挴㜱㌶㌷捥㐲㥣㄰㈰〵昷㑡扡㑡っ㤶ㄵ㈴㌹ぢ㔰㤶㔲ち㤴慤㠵㍥愰㔰ち㉤㤴戵㉤㡦〷㤴扤㠵戶扦㔲㤶㤶昷㠰㕦㈹〵㑡㈸愵㉣㡦㈵扣㐲㕢愰㤴摦昷㍢㜷搱㤵㜴㙤㌹㤴㝥㝥昹攳㈹昱昱捣㤹㜳捥捣晤㥥戹㜳攷㥥ㄹ㡤㍤挲攳昱㝣㠲て㝦昳搳挲挴ㅥ扤㕢㑡㘵㍤㍦慢慢㌰㌰愰㘷捡晤㠵挱搲慣捥㘲㔱摢搲搳㕦㉡㌷㐳㐰改敢㐷㜹挹摢㔷敡㍦㐹㙦敤摢愸ㄷ㑢㄰昲㝡㍣慤慤㙡ㄳ捡挷㥢㍦〱㉢愳㔲㑢㙤㈱㠱㤴㐷㔵㐸挶㤰戴㤲愸㈴㍥㤲戱㈴㙤㈴攳㐸㘸㐸昵㤳〴㐰摡㈶㠰慣散㥡户㍣㝤㍣㥡搵㕢㉥ㄴ昵〳摢㡦㌴㉡㥦㤳㤸ㄵ㤹㤵㡡〷㘷〵て㙣敦ㅡㅡ㈸てㄵ昵㌹㠳晡㔰戹愸つㅣ搸扥㘲㈸㍤搰㥦㔹愲㙦㔹㔵㌸㐱ㅦ㥣愳愷㠳㤱戴ㄶ㑤㠶愲戱㔸㉥㤵㑡戶㑤㠴摤㥥慥㜹㉢㡡㝡慥昴搹㔸㥣㐴㡢换扢收捤㕡愶㤷㍦ㅢ㡢㍢挱攲搲慥㜹昳ぢ㜹慤㝦昰㌳㌱改愵㔳㘲昳昵㑣㍦扤愷敢挵晥挱㜵戳搰攴㉡㠰㤱㑢捣敡㉣㤵㠶昲ㅢ搸ㄱ扡昴㠱㠱㤵㝡㑥㝡㉤㍦扦㔴㕥愱ㄵ昳愵戶㍣㤱搳㡢晡㘰㐶㉦㡤捦㉦搸㥣搱〷㑣挱㔲㙢晥㐸慤戸㑣换敢㉤㑣昸昳㠶敦扡戳晡㘰戹扦扣㘵㕣㝥㜵㐹㕦愹つ慥搳㈹攲捤㉦ㅡ敡捦㡡㤶ㄶ晣昷㌴敦攷搶㌲改㈲戴㈷摦戵㕥㉢㤶㘵㡥捥ぢ戹挹㍡扡㠹扣㡡慡㜶戱㉢戵搷㘸搱㕦扤晤昹㈵㝡㜱㔰ㅦ㘰㈵昴攲捣ㅡ㈱〹㤰攱〵ㅢ㈹敢㜲攸㈳㌱搶扣㝢㜸㉤慣㐵㤹っ戲捦戲㐲㌱㡦慥戸㔴搷〶攷㐴㈲戱㘴㌲ㅣ㍥戰户㥣㥤慦㙦㥣㤳㡣愴ㄲ挱搸慣㤸扡㌳〴搵㕤愸戲㉢挸戴㌹㕤换㤷㜵㜵慥㕡戰っ㍦晢㑦敢㉣敡㕡㝢㘶㍤戱㍡愴㝤摡㠱敤㥤愱㘴㠷㍡㠵ㅡ扢㠱㠸㤶㔷㜰ㄷ㍢慢收㥤搴搴愷㌵昵愵㥢晡㌲㑤㝤搹愶㍥扤愹㉦搷搴户慥愹㙦㝤㔳㕦㝦㔳摦昱㑤㝤㈷㐰挶晡戴㡥ㄹ搳㘴㝥捡㝢㙡㌷㝦昱㤹摦捥扦昹摥㜳昵㘵㔷㑥晢㤲㤷㌷㙥挴つ㠷㕡㠸ㄷ攲㤶捣㘸愵戲改㝤摥攱㥦㙤攷㘸摣㌷ㄶㄶ㌳晦晡扥㠱㑡㍥㤳扥愱敥〱㠴搴㍤㐱㤴扤㤸敡㔹摤搵摥㤹捤敡㐵㜵㙦㘶摢㐱㠴㜸ㄱ㥥愵㜷㕦摢晦戵㥢㍥㝣㘲敢攷扥戹㝡㕢㕦捦昲户〳㠲㐳愹ㅣ㔳愷㔱㜸ㅦ㄰㘵㍡挸慥慢ち㘵㙤愰㝤㐱扥扦挴ㅢ扢搴㥥㉢ㄶ昲敤㌰慤捥愰摣扥㈰㐲㍣㙢ㅡ㍤㙣㡦㘷搶㝥㌴敥㌷㑢扦晤攸愵ぢ㤵㡦ㄲ捦〹づ捤㜲㡣摦ㅦ㠹慡㙥ㅢ㡥㐶挲㠹㔰搲敡戶昱㘰㌲㤴㐸愱摢㜶搰敡〱㈰捡㑣㤰㐶摤㌶ㅣ散㔰て愴挶㐱㈰㐲㍣㘹戶攳扡ㄳ㥦㌸㙦敢慢攳扡捥晦攰慥㝤扢㑥㝦攳〳挱扥㈳摢㜱㌰ㄲ㔳㥤户㑦㈸ㄸつ㔶敥㥥㜰㍣㈸㙦㥥㈰㙤㠶㐰㤴㌰挸㘸㕡ㄱ愱㐶ㄴ㐴㠸挷捣㔶㥣昹散㝤㙢㡥摤㜲㕦捦㤵愵㉦捣扥昲散摦㝥㕦㜰愰㤳慤㠸㈳㔱搵㡡㜰㍣ㄲ㑦㔵挰㠸愵挲㔱㘰㤱愰捤㈴㠸㤲〲㘹搴㡡㔰扣㐳㍤㠴ㅡ戳㐱㠴昸戹搹㡡㍢昶㝤㘶㥦㜷㈲㥦㜴㥤㤱㕥扢换戲慢㍥ㅣ㉦昸㝣㤴慤㤸㠳挴㠱㑥㉣㠲戳ㄲ㌱换㈱㜸昶㈵㘲㐱攷㈷ㄴ㔲て愳昹挳㐱㤴戹㈰㉤㜳㍡愳㔱戵㤳扣㜹㈰㐲㍣㘰㔶搹㌱㜰搶捡户㑥晣晥㠲㙦㍤戵敢扦ㅦ㜶昳㡤〵挱愷戱慣㜲㍥ㄲ㝢㍢慢㡣㈴ㄳ㐹㝢散㑡挵㔳ㅣ戹ㄶ搰攲㐲㄰㘵ㄱ㐸挳换㡥㜶愸㡢愹搱つ㈲挴㡦捣㌶ㅣ昵昰敥慦扣㌷㘵捥愲戳㕦㝥攵攸㜷挵㕦㘶ぢづ㘱戲つ㑢㤰㤸敥㙣㐳㈸ㄴつ㠵㐲㈹敢捡挳挹㔸ㄸ㕤㌱ㄱ㔳㝢㘸㜶㈹㠸戲っ㘴㌴つ㔹㑥㡤ㄵ㈰㐲摣㙡㌶㘴敥昹㕦昹挳㑢敢挴㤲㍢㕥晦㝡㔳换收㠱ㄳ〵㈷㈴戲㈱㉢㤱愸㙡㐸㌸ㅣ㡤㠵㐳〹慢㈱戱㜸㈸ㄲ㡣捥ち挷搴㕥㥡㕤〵愲慣〶㘹搴㤰㜰戸㐳㍤㤲ㅡ㙢㐰㠴戸搱㙣挸㕢㔷㕣戶昹慣敦昹ㄶ㕦㌳昵㍡㝦晥昲搹㑦ぢ㑥㡡㘴㐳㡥愶㔱㈷㈲攱㘰㈲ㄱ慦戴㈳㤴㡡㠶㠸挷㌱㌴扡ㄶ㐴昹㍣㌵ㅡ㍣㔲挲㤱づ昵㔸㙡ㅣ〷㈲挴㜷捣㘶挴ㅥ晥攵慣〷㡦扥㜳改捤㠱㌷㤶晣㙣㈰㝤慣攰戴㑣㌶攳ぢ㐸㔴㡤ㄱ㠹㔴㉣ㄹ戲㝢㘴㈸㤵㑣挵㈲㙣㠷〶㐱㌵つ愲㘴㐰ㅡ戶〳㜰㘴愹愱㠳〸㜱㠵搹㡥ㄷ扦㍥昷搵㡦ぢ㔳㤶㕦晦摤昷昷㍦攴戱摢㝦㈸㌸㌳㤴敤㔸㐷愳㑥㌸㈲挹㔰㍣ㄵ戲摣㤲㡡㐵挳㘱㌶㘳㍤㡤昶㠳㈸挷㔳愳〱ㅣ㝣挲昲ㄱ愹づ㠰〸㜱㠹搹㡣ㅦ㘷㉥㥦昸㐴昰㤱㘵攷戶晤㜵昹㝣晦捥㑤㠲㜳㔳搹㡣㐱ㅡ㜵㌶攳愰㔰㉣ㄲ㡡〵慤㜶㐴㤲攱㘴〲户㑢㠱㐶㌷㠰㈸㈷㔲愳㔱㌳ㄲㅤ㙡㤱ㅡ㈵㄰㈱捥㌷㥢㜱扥攷昵昳㑡扢㝣㜹搹昵㡢㙦晦搶愹敦昷㑥㘸ㅢ㐲昱ㄱ收攴㘳㝥㔱摢㠴改㕣㘵㥥ㄸ㥥㠵攱㘱㌴㤳㘳捣㡤㜳戱㕣㈲ㄷち㘵㘳㐱㉤愲㜹㌹㉢ㄹ敤㕣㡣㐸戴攵搶昴て㘶ぢ㥢攴攴㙣㡦㜹㕡㐹慦㍣㡦㘷㥡㘵昳ち㐳㠳搹搲敥敥㠵扤㘵慤慣敦㔶㕢㔶㌱㔲愷搶㡢愹慢㕥㤲昵敤㔵慢㜶愴㌶㌰愴㜷㙥敥㌷㡡昷慣㈹挶挴戵㤰ㅥ扥㜴㘱㔱㍦搱㉥慤㙢㔱㈷㕥㡤㌶㑡摢㜵㔷㘹ㄴㄹ敤㙡敦㕡㕦㈸改㠳戲㜹㌳昳㉢晡㌳㈷攸挵㕥㥤㉦㔶㝡㔶㕥敡㘴ㄶ㤹戳攷㤹换〷㜱愱㤸攳㘵愷㌹戹戹〵㥢换晡㘰㔶捦愲扤ㅢ昴㘲㜹换㉡㉤㍤愰敦㕣㈵㘲搴㠹㠲㈹㔵散㠵㠵捣㔰愹慢㌰㔸㉥ㄶ〶慡㑢㍡戳ㅢ㌵捣搸戳㑢ぢ㔹ㅤㄳ敥ㄶ㝥㍣挲搳摣㉣㠴攷〰户搹ㅥ敤㤶㘶㐹㐷㌸㕣捣昹昷慥搵摤㙥搶㑡㕣ㅤ慥㘲㐰㘷㥦㙣㥡摥挰㤸戴㑢㌳ㅤ挳ぢ㍡慥㠹㙦愱㤴摥㝦㜸㘹搹㐶摢㜳晦㕡攱愶愶㐹收搵㉦搸㠸户㥡挵摡㘰㜶㐰㉦㡥昸づ㉤搸㈲㜵㈳㠸昷㕣摣捤挳愲搷〲〹戱㔹㙣昱㙥敡捦㤶搷㉢敢昵晥㜵敢换攰攱㍤扢戵㤵搰搶㝤搴捤㘰愹㕢㐸㑥〲昱昹㍣捡挹ㄴ㔲㝣敡㈹㐶摥换ㄷ㡣敤㝦㕦攲㥢扣㉡摦捦昰ㅡ㕤昲收㌱搳㉦㌵㌷扢㕤攵㘲慤戴扥捣敥㌹㘲㈱摦㡣搴㉦㤲㥣ち攲攵㡢㑣挳搷㌱づ昷㉤㝣敢ㅣ㤷㥦慦攷㌴扣攵换扢㕢㘸摥扣昱晡㌸㕦㉦㘵㔴扥㘷㜶攳㕥搹慣㈰㠵㥢扦㉤捦摥慦㙦㉥捦搷捡摡㤸㍣摥㔸攱㈵ㄵ㐲㌳愵㤶㤱愲收㌸挹戳戴㝤㘶づㄶ〲㌲改戰㌲㔶㌲っ㑢戸㜱㜰扦㜸㥡㑤㍡昲㐵愰敤㝣㙦㔰㙡㍢㝡昵㥢㈷㕥㠸戳㡢昴挱㔵㕢㌶攸㈵㡡户㉡㈳㐲㔹㝢㝢搱搸昲㑣㝡㜵戹㝦愰㌴ぢ㉤㕤㔴㉣っ㙤昸㉣敤搰㤶㝡ㅡ㠸昵昱㥥㡥㕥㍣晡㙢㘲㡣㘹捣㐶晡愶慦捦搳㑡㙢攴㈸㘷㠰㌴㝣ㄶ㈶㍢㤴㉦㐱㑥〶慤昸㥢ㅦ昵㑣㄰㥦㑡㝤㤵㠵㘸捣㈷昸㈵㍦㐶㤹㤷敦挸摢昳㈶捦㔷慢戶㍣㔰㕣㔵搴㘵㙣愲㔵㘶攰㤱㜱昹㌵㠵攲〹改㐲攱〴昶戹昱㌲㔷㕡慦敢㘵扥敦㡦㌵攳ㅢ㌲㡥㈱㐴㜳㜳搵ㅢ戹㈳㌰挰㐸㠱㜲㌶挸戸捥㠱㠱㜶换㘲㐹㌹〷慣㘶㐴ㅥ㤴㜳㤱搸㤵慦㠳慢㌱㐴ㄷ换㠸昹㤴户戴㙦挴㍢挶收㠱搲㘶戱ㄱ㔷挸㔷挲愳㙦ㅤ㝦㜶捦㡤昱挵㔷扤㝢攷㕢昱㠵攷㙣ㄳ㐳㘶㐱摤㉢㍣㕦㌴㐷㜸㡡㔷扤㌵戳㜱㔵㑦昱戶摣挲晥㠱戲㕥㤴〳戵㍦㠷㕦㐶捣㐸收挷昱攱㔴搴㌲㐶㌴㘶愷㕣㤷搵摣捡ㄳ扢敥昹㘸㍣㍥晥㜷ㄶ戰挳捤〲攴ㅣ愰㙡㈶㌰挲㔳ㄶ㥤愶㘶ㅥ㌰戲戰愳ㄳ昱〱攸㝡㍦捡㉥㌵ぢ㤶慢㍢ㄹ攵㙢〷ㄸㄹ㠹戳攵㥤㥤㤰搲挱攱㘷〷散散昵㥤㤴㑡挳㍥㠹晦㜷ㅥ攳戶ㄶ㘰捣㘳捥〷㜰敡〵㈴ㄷ㤲㕣㐴昲㌵㄰㔱挰㘰挴昹捤〶㑣ㅥ慥〱㘳㈶㝥㍦捥愱㕥扤㤸攴ㄲ㤲㙦㠰㘰㤶愲㜲㤶㠲㐹捡愵晣㜵ㄹ㜹㜲昴㘸攷㌳搰㈷〴㈳㘴㥣户愸㤷㤳㝣ㄳ愴敤ち㤰㥥挵晡〰愶挳㥦㑤捣摥换㤰摢挸㡦㙦㜴ㅣ昶㤲㥤昳扤㕢〶㌳敢㡢㠵㐱㉣㝦㜰㔶搱㤹㐱攰扢㈴㌴㈵摦㔳攸ㅡ㉡㉢昹挵晤昸搵㤶㕦愹㙦搰戵㜲ㄷ㕥㜶㌰㘵改㐱㕣㔴㑥㐸扡戳㥢晦㝦㑥㔸㘴挸㄰敦㤱㤵㌹㡢愸扤㙤㡤愹㠳〹敥慣昹〵㉣㥦攸㜲〱㠸愰㉢ち㈶㥦㍢攰㡣挴愳㕥㠹搶㕤晤敥捤戳㘷㕣㜵敢㈷收敦搳搰晤攴㐷昹ㄶちㅤ昱搵扡㜹挲户㔱敥㔳愵㤴㝢㤹㘸㠷〴攷ㄱ㉡㥦摢捡戵㈰捤攸㄰㉡㥦搴㘲㉤㉡㜱㝤㈰ㅦ㘳ㄶ搴〵㙦愷㐱㡤て㘵昵〶㤲ㅢ㐹㙥㈲戹㤹攴ㄶ㄰戱ち慡扣㝤㥥㠴慢㕡昱㌳ぢ户捦昵昲昶昹〱㘵㝥㐸㜲㉢㠸攳昶戹つ㔹攵㍦㐰晣㔶㈴扥摤ㄸ愱㜱て敤〳戶扣㠷㙥㐷㐲扤〳㐴捣〰㘱慦昷愸㜷㠲っぢ摤㡦㔰㌸㝣㔰戹づ慤扢㈱敥㔳愹㔴㍦ㅢ㤳㘵㠲㈱㘸ㅢ㐹㤵㐸ㅡ㈸㜶づ㠷攲㕣戳愰㉥㕡摤〱摤㥤愹晦㄰㠸㌸捣㐴っ改敡㡦晡㌳攴搵㥦㤳晣ㅦ㄰〷㘲てㅢ㔹挱昸戵㐴攷㤷ㄴ㝡〴㐴ㅣ〸挲昷ㄲ昵㔱㄰敢㈳㘲愸㠳搳㕤㍡㐲㜹ㅣ愴搱㤴㌵ㅣ敡愸挷攱搷㔰昴愹㔴ㅦ愶㑣ㅣ㠴戲ち㐶㥣ㄷㅡㄸ捤㌴愱愸㥢晡ㅤ㘰ㄶ搴㐵搲㠳搰㤵ㄸ㍤㠳㠴搸ㅦ㘲散㔵㐸㔷㝦搴㘷㤱㔷㝦㐷昲ㅣ㠸〳愳ㄷ㡣慣㘰㜴㕤㘲昴㝢ち扤〸㈲㈲㈰ㄲ愳慤㐸㔸ㅦ戱㌷散摢ㄸ晤〱散㠶ㄸ㘱㔱愰慥ㅦ晤ㄱ㡡㍥㤵敡挳㤴㠹㈸捡摣㌰㥡㡣晡㕤敦挶㥤捣㠲扡㌸㝦〲㤶㈴㐶㙦㈱㈱㈶㐲捣ㅤ愳㜷搸㥡㙤㈴敦㠲㌸㌰晡戳㤱ㄵ㐹晣㤶ㄸ扤㐷愱昷㐱挴㈱㈰ㄲ愳扦㈰㘱㝤㠴敡挴攸㙦㘰㌷挲㠸㡢〵㜵ㄸ㝤〸㐵㥦㑡昵㘱捡挴㙣㤴戹㘱昴挹㍦㠶挱攸ㅦ㘶㐱摤㉡挴㘱戰㈴㌱㙡㐶摦ㄷ㝦㠷㤸㍢㐶㕥ㄴ慢ち挹ㄸ㄰〷㐶慡㤱ㄵ㠷挳㤰挴挸㐷愱戱㈰愲ㄳ㉣㠹㔱ㅢ㜲搶㐷晣ㄹ㜵搸晤㘸㍣㑡㡣昵㡢㍡ㄴ〲㈸昲愹ㄴ愸㐷㐱㤶㠹㜹戰改㠶挲敢挳愱昰㥡㔹㔰户㌰戲〰㤶㈴ち㔳㔰㥤昸搳戰㈸散捥搶散㐱戲㈷㠸〳㠵扤㡤慣攰㜲㠹㐴愱㥤㐲㔳㐱挴㘲戰㈴ち搳㤰戳㍥攲〵㈷ち搳㔱搲戰愷㘰㝤愵づ愳㝤愱攸㔳愹㍥㑣㤹攸㐶㡤㙥ㄸ㍤㌵ㅣ㐶㑦㥡〵㜵ぢ㌷㍤戰㈴㌱㍡ㄸ搵㠹晦ㅣㄶ愳㄰㕢ㄳ㈶㠹㠰㌸㌰㡡ㄹ㔹戱ㄴ㠶㈴㐶㜱ち㈵㐰挴㜲戰㈴㐶㐹攴慣㡦㜸搸㠹搱㈱㈸㘹㠸㔱捣〵愳㐳愱攸㔳愹㕥㡦㤱㉣ㄳ㉢㔰愳ㅢ㐶てっ㠷搱晤㘶㐱摤㥡㔲㉦㉣㐹㡣ㄶ愰㍡㜱敦戰ㄸ㉤㘲㙢ㄶ㤳㜴㠳㌸㌰㕡㘲㘴挵㉡ㄸ㤲ㄸ昵㔰㘸㈹㠸㌸ㄲ㉣㠹搱㌲攴慣㡦戸捤㠹搱ち㤴㌴挲㠸换㐱㜵晤㘸㈵ㄴ㝤㉡搵㠷㈹ㄳ㙢㔰愳ㅢ㐶㌷っ㠷搱昵㘶㐱摤㜲搷㌱戰㈴㌱㕡㡢敡挴㜵挳㘲㜴㉣㕢㜳ㅣ㐹ㅦ㠸〳㈳捤挸㡡戵㌰㈴㌱㑡㔳㈸〳㈲戸捥㈵㌱捡㈲㘷㝤挴㤵㑥㡣㜲㈸㘹㠸㤱摢扤戶ㅥ㡡㍥㤵敡昵ㄸ挹㌲㜱ㅣ㙡㜴挳攸敢挳㘱昴㌵戳愰㙥㉤㑥㠳㈵㠹搱㠹愸㑥㕣㌸㉣㐶㈵戶愶㑣㌲〴攲挰㘸㤳㤱ㄵ㘹ㄸ㤲ㄸ㙤愶搰ㄶ㄰挱㌵㌸㠹搱㐹挸㔹ㅦ㜱㤶ㄳ愳㔳㔰搲㄰㈳㉣攷搵昵愳㔳愱㠸愰㌴攸㌰㘵㐲㐷㡤㙥ㄸ㥤㍣ㅣ㐶㈷㤹〵㜵敢㠴敢㘱㐹㘲㜴㌶慡ㄳ㥢㠷挵攸㕣戶收慢㈴攷㠱㌸㌰扡挰挸㡡㝥ㄸ㤲ㄸ㕤㐸愱㡢㐰〴ㄷ〸㈵㐶㕦㐳捥晡㠸㠲ㄳ愳㡢㔱搲〸愳㔰捡〵愳㙦㐰搱愷㔲扤ㅥ㈳㔹㈶〶㔰愳ㅢ㐶晡㜰ㄸ㘵捤㠲扡㐵捣〲㉣㐹㡣慥㐲㜵㈲㍤㉣㐶㔷戳㌵搷㤰㝣〷挴㠱搱戵㐶㔶㙣㠰㈱㠹搱㜵ㄴ晡ㅥ㠸㈸㠲㈵㌱扡ㅥ㌹敢㈳㡥㜶㘲㜴㈳㑡ㅡ㘲㠴㠵搰扡㝥㜴㌳ㄴ㝤㉡搵㠷㈹ㄳ㈵搴攸㠶搱昲攱㌰㕡㘶ㄶ搴慥戰㝡㌷挲搲㜶慣㡣㡤㠵戸㥡㍢戲㕦摦挴㌰挶昸ㅣ昶扡㜵つ㤵捡〵戹敥㌰㉥㌷扦戰慣㔰㥥摦㕦摡㌰愰㙤㤹㤴㌳ㄳ㙢搶敢㠳㔸ㄵ㉣㘲㜱戰㠶㔷搸戰㐱捦慡戹摥挲㔰㌱愳㜷捦摦ㄱ㔶つ愵㉢ㄱ攵㐶㌰愱㐹攰昳改ㄶ挲㄰㡢㄰攸㐸昸㜸扣㥢㘱戲㜶㍤挳ㄱ攷慢㠴㤴〳㄰昴㔷㄰㕤搵㕦ㅥ搰挷收㘴戹㑣户收㠰㈲㤶㕡戳㘳㜲慢搶㈳㠶㍦㝦㕣㙥㔱戱㍦㍢搰㍦愸搳ㄹ〸㔳㜳〳㘱㡦扥づ换慡㉢ち愵㝥㙥㙥ㅣ㤷㕢㔵搴〶㑢ㅢ戸㐲㤴搹㌲戱㉡㈷㈳㌷摥摣扣晥挱ㄲ慡㤱㕥㘴摡㥦敢㕤㕦搸㠴㡤戲㐳昹挱㐵摡㠶搲づ攱㤵捡㑤㈶㕤㈳㥡㐴㔳㤳㘸㙤㙡晤戴晥㔱㙥㠷挵㐹挶扥㠶㜶昴搳㜲戱㍦㍤㐴挰愴晦挳愰㉤㈴搲㠷ㅥ敦ㄶ愴㐶〸搵㌲㘰㙢㉥㜶㜳㈱㤷㙤慤摡㈲攸扡愶㘸敦㍥㥥〸㜱昵づ㈸戵摤〹戲㜸搱敡敥捡ㄶ㠷㝦㘲〷戰昷㈴搸慤㡤㠲搵昶㍢㝢㍤㜹㌲㠴挷ㅢㅤ㠸㍣昶㈷摣㤷攸〷捣搵㜶㑡㕦㑥捡戰㝦㡥慦㈴ㄷ㘲㐹戲㉤搷愳愵昵〱㐴㙡昲㕡㜹扣㤱㘱搰ㅡ晢㐴㑢㘶㔹㔷㈱㥦搷搸攱搸㔹㝢㌳摡㠰摥㥡敢ㅣ㉡ㄷ㤶昶て慡㌹㄰搹㉢㑤㤶戶ㄹ㉣㙤戳㘴戵攵㔶㜲㠷㠵㑣搳㔶㘱㥤㔶散㉦慦捦昷㘷㕡㤹攱㉥㠸ㅤ愲愷攲搹挰㌵㙥敢㘳㡤㈴戵㔱㔸㈳ㅥ〹㘷捦㐲㌴㡢搰搱昹攸捦㑤㐲挱㍦昱㈹ㄷ攰㌱敥挸戰戳㝡ㄷ慣㜹㥢搰〸づ㐴昲戳㑤㠶㜷㤰摣㜶ㅡ㌸㜲㘸ㄲ愷㔰〰㍦敡摤愰㑣昰愷㠵㑢搸㈳慥捥㡥㠱㠰慦愷愰㘵ㄷ㘲㠹慣㔰ㅣ㘳敥㔷㙦㠵㙢㌹搰ㄴ〳㕣㉦敦挲ㄶっ㙣敤搸搸㡦慤㥦慤㘴昴㈲戲摣挲㤵㜶挵昰㈱㘲㡤捤ㅥ慦㜷㙣慢㕢㕤摤㤶慤改收ち愳㜳攳㝥㜷㥤晤㌷㡦㐸ㅥ摥捣㔶昹攴〳敡ㅥ㕣㠷㝡㉦慦改㔴㌰㜹㍤㌵〲昷㔱攰㝥㄰敦㘹㈸慣昵㑤昵搲㌵ㄶ戸㔵〸戵挸ㅤ摦㕣㔴㙦挵〲戴㕣㡤昷捡ぢㄹ敢㔸㐵㔷㡣〵昴㔶㙢ㅢ戹搲㡢㕥慥㘷㝤挶攸捡戸㍡摤搱搴搴〲㔷㉢戵㙢㤷㜵搵挲㔸扥㔷㤷换敢㘲ㄲ㥡愰㍣〰攵〳㜸戳挰㝥㕦愳㉤㔶搸改㜵㌲㤴㄰㤳戱〳㘳㍥㥦晡ㄳ㤸昰昸挴㤹愰ㄶ㉥散慥㈶㜰て愲㔴㝤〸挴㝢㍥㤸㈳㡣ㅥ㠸ㄲ㍢搶挹挶㐳㔸挹慤ㅥ散㉦攳挶㘶晢ㄶ昶㤷搱挴戶ㅣ〸㤲㜲㐱㙢㌷㜹挳㍢㤴㘶摡搳㠸扤敢㡢慡收ㄵ㝢搵㤷㍢㈷ㅡ搳㕤㡡㡤㈹㠸㘳收搱㐸㐸㑥㐵㕣摡戸㈳捤㑤㠴戱捥攱㌱愶㈷㘲挶昰换㠱づ摣昹㜸昹㈷㘶㌲捡㑦搱ㅢ㕡搷戵㜷㉤てㅦ扣昴㜳㐲晤ㄹ晢て㝥㠴㌹扢戹愰㘱㍦㜱㉣㤱昲收昴㜱㠶㘳昰挶㤹㙢昰摤㠳㈵㡣ㄲ㍥㌳㠷㘷挰㜸㌳戹㝣愸㕣㔵愲㙤㥥㘴㤶㘰㡢挱昲㐱㍣户㌳㕡㌱扢㠳っ晢戸㌶㘳㙥㈲㐷昰㑦㌹㙦㠴ㄱ㝥ㅣ㠳戵㌹〵戹㄰摣敤㔹㕤昶㐳㝥ㅣ愱戶ㄷ㥤㕢㤹攳㤷㌵愴〷㡣㉦㙡挸〹晣ちㅤ戳㙦㝣㜷㘵㐰㥦㈴ㄵ散慣ㅣ摥搴㕣㘷扡㠴挹㘰㤹捦㝡㌳㈵敦㜴㌵户㔲ㅦ搰戸㕦㄰㡦㘶㌳戵㈲㔳挶㕥ち摢〰昷〲敥㌸摥〱㈲㉤愶㠷㠴昴㤱㌲挲〰㔷㝤ㄱ扣㠹㍥愵㐷㜱慦攴攴攷敤挳挵ㄵ摦攴攷愶挳㍤㔶挲扣㠹㉥㠲昹ㄱ收㤷ㄸ㙣㥤㕢〱㜸ㄷ㑤戲㜶愸ㄸ㐳㥣ㅣ扤摡㉣ㅥ㈷愱攳昸戲㔰㉣㘳挳㉣扦戸攲攷㙤㌳㠰攷㜴戹ㅦ㌳慥㠱㉤攳㜳摤㠳㤹㠱愱慣㉥愷㙢搶愰㉤㘷㙤㍢㠴扦㕡㌸捡ㄸ扥ㅡ〱ㄷㄳ㤴㙥㝣㜱捦摡㐰昹改摦搸搴㥦愳㑥昹挴㠴つ㌹㍤昲㝥つ㡤搸敥㍤ㄷ㍥㈸㑤慣散ㄸ㤲摦〴挳㤰㔶挷攲㔸挶昵㜳㝢摢㠶扣摢ㅣ㘲㍤㠵㥥〲摦昶ㅣ慣挵晤〶㙢㠷昰ㄱ慥搳㜰㤱愲㘰挲晡改敥㡥㈵㥥つ㜳㔶慥㕣㌹㜷捡戹摤㌳敥扡㌰㍤搷扡㔳㌸㈱挱扢戳戸ㄸ㜵昰晤搹㈳㔷戱昱搴㘹昶㠴㤱㙢㈲㌱㐵㉥㐱㡡敦㘷敡挳㝣㉡㝤〳㈹扥昸攰ㄱ愵昲挹愵㍥〲搲㜸㈲㝣愹搴㠰昸愳㌴㘲㘶挴攵㐸㔸㤳㈴㈴慤㐹搲㘳戴换㑤ㅦ攲㥢敥〲扦愲挰慦㐱扣㔷㐲愰㜶㤰ㄹ㜶㈷〲㈷戰摥㍣㈷㠹慤㜹㑥㤶㜱㡢㉡搸攸㠹㥤ㄶ㤸㜰㉢㘳㕢慦㐰戹晡〴捣晥敡昱挷攷㈰敤ㄱ摦〶戱ㅡ攸㤸挵晤㈷敢晦㉦㄰挱㠵㜸捥攴㤴㈷㤱㔳㤶捡挷戸㐷㝤ちㄹ挷㌳㕣摣㠸㉣㥦攳搶愷敥改㈳㙥㐲ㄱ㥦㐰搴戲㝣㌴摣㘸㈶戸摣捦ㄱ捤愳㍥つ昱慡㕢㑡摣〲㌶㙦慢㠳摦昸攰挳㥤晦昸㜲攷攳搷摣㌶昷挶ㄹ敦㜵㕡㐶㉤慦晥〰㌲㠶攳㝦㠴㤴慣户搶昱㍦〴㕢㍡晥ㄹ搴㈲㙥㐵捥㜲㍣㉦㔶㝤ㄶ愴戱攳戹扢〰㠲㔸㈴愶ㄱ㌳㈳㙥㐷挲挲搵昱㕡昱ㅣ〴搴攷㈹㜸㠷扢挰ぢㄴ昸㍤〵戸昹㠰捥㔷㕦㐴捥昶搷摤づ㌵㠷扦戶㔲敤㈵慡㍤〴〱㐶攴ㅣ昱㈳昱㌳㘴つ㈸ㄸ戳㤰ㅦ㐲攱㠸㑦㠸㥦㈳㉦愱㜸㤹㐶戸ㅤ挰㠰挲㝣ㄹ㝣〵摣挶㔰㜰摢〰㉢㔰晦㐴㈳㘶㐶晣ㄲ〹ㄷ㈸㕥㠵㠰晡ㅡ〵ㅦ㜱ㄷ㜸㥤〲㙦㔰㠰㕢つ昸㤶愵晣㌷㜲愳㝤㝢攱づ〳㤷户㤷户㘰〲㙦㉦扦㜶搴改挰昱㙤搶昹づ敢㝣〶〲戵㌸㍥ぢ㕥〳ㅣ㝦〷ㄱ㠹攳扢㌴昲ㅣ㜲㔵㌸晥ㄹ摣挶㌸扥〰㌵〸㝡搴昷㘸挴捣㠸摦㈳攱㠲攳晢㄰㔰晦㐲挱ㄷ摤〵晥㑡㠱扦㔱㘰㉢〴㈴㡥ㅦ㈰㌷㙡ㅣ戱ぢ挱〵挷㡦㘰〲㌸晥搱㔱愷〳挷扦戳捥㡦㔹攷㕢㄰愸挵昱ㅤ昰ㅡ攰戸つ㈲ㄲ㐷挶ㅣ〴户ㄵ㔴攱㈸㄰㤸㘸㡣攳㥦愱挶㘶慡㑤㄰㘷㐲晥㜰て㠲ぢ㡥捤㤰㔱㕢㈸挸晤〹㉥〲慣㑦㔵㈸昰ㄷ〸㐸ㅣ挷㈰㌷㕡ㅣ戹㔳挱〵㐷㜹㌴㠰㑦㝣攸愸搳㡢戴昹㌶敤㘳㥤㘳㔹㘷㌳摡㕥㡢㈳昷ㄴ㐸ㅣ㤵㌶㠸㡣㌶ㄶ㠹㠹慢㠹敤㌸ㅡㅥ㠳㕣ㄵ戶㝥㜰ㅢ㘳慢㐲つ晦㜱〶〱㡤㈰㈱㝦㝣愰㉥搰㑤㠰㡣㍡㤱㠲㘳摤〵㈶㔱㘰㈷ち㜰慢㠳挴㜶㌲㜲㙤㜶愴㠲摦搰㜴㐱㙦ㄷ〸愱ㄷ〶ㅣ㔶ㅤ扤㜰㔷㕡㥤㐲慢㔳㈰㔰㡢摥敥攰ㄹ攸敤〶㤱㔱愳户〷搴㘴捦摣㥤㠶昷㐴慥ち扤㍤挱㙤㡣摥摥㔰挳㝦㡦扡ㄷ㡤㔸攸戵㈳攵㠲摥摥㤰㔱摢㈹㌸搵㕤㘰㉡〵愶㔱㠰㕢㈴㈴㝡晢㈰㌷敡㥥㠹搵㕡ㄷ㙣㘷挰〴戰摤搷㔱愷〳摢㝤㔹攷㝥慣㤳摢ㄹ㙡戱攵ㅥ㠶〶㜷㜸ㄸ㈲ㄲ挷づㅡ㠹㈰㔷㠵㈳户挵㌶挶㌱〶㌵晣昷愸〷搲㠸㠵㈳昷㐵戸攰㜸㄰㘴㔴敥ㄷㄴ〹㜷㠱㠳㈹㄰愴〰户㔱㐸ㅣ㐳挸㡤ㅡ㐷散㥥㜰挱㌱〲ㄳ挰昱㔰㐷㥤づㅣ愳慣㌳挶㍡戹攵愱ㄶ挷㐵攰㌵挰㜱㌱㐴㈴㡥〹ㅡ改㐶慥ち挷ㄴ戸㡤㜱㕣〲㌵晣昷愸㠷搰㠸㠵㈳昷㑥戸攰㌸ㅢ㌲敡愱ㄴ攴扥ちㄷ㠱㌹ㄴ㌸㡣〲摣㙡㈱㜱㍣ㅣ戹搱攲挸ㅤㄶ㉥㌸㜶挲〴㜰㕣改愸搳㠱攳㍣搶搹挵㍡搷㐲愰ㄶ挷㘳挱㌳敥昵昹㄰ㄹ昵扤捥摤ㄳㄲ摢〵㌴摣㠷㕣ㄵ戶㡢挰㙤㡣慤〶㌵晣挷㝥ㄵㅡ戱戰攵㥥ぢㄷ攸扡㈱愳㝥㡥㠲ㄹ㜷㠱㈵ㄴ攸愱〰户㘸㐸㙣㤷㈲㌷㙡㙣摤敦昵攵㌰〱㙣搷㍢敡㜴㘰扢㠲㜵ㅥ挱㍡戹㥤愲ㄶ摢ㄲ㜸つ晡㈸ㄷ戴㈴㡥扤㌴㌲㠴㕣ㄵ㡥慢挱㙤㡣攳㈶愸攱扦㐷㍤㤲㐶㉣ㅣ戹㉦挳〵挷㌵㤰㔱㡦愲攰ㄶ㜷㠱愳㈹㜰っ〵戸㡤㐳攲戸ㄶ戹㔱攳㠸摤ㅢ㉥㝤昴㔸㤸〰㡥摣挶㘱㌵捡㠱攳㜱慣戳㡦㜵㥥つ㠱㕡ㅣ捦〵慦〱㡥㕦㠵㠸挴㔱愳㤱昳㤰慢挲㌱〳㙥㘳ㅣ戹㙤〳晦㍤㙡㤶㐶㉣ㅣ戹㜷挳㙡戲攳㠵㐵㠷㡣㥡愳㈰昷㜵戸〸慣愳挰㝡ち㜰慢㠷挴戱ㅦ戹搱攲挸ㅤㅥ㉥㌸㥥〰ㄳ挰昱ㅢ㡥㍡ㅤ㌸づ戰捥㍣敢扣ち〲戵㌸㕥つ㕥〳ㅣ慦㠱㠸挴戱㐰㈳摦㐱慥ち挷ㄳ挱㙤㡣攳戵㔰挳㝦㡦㕡愴ㄱぢ㐷敥敦㜰㠱愹〴ㄹ戵㑣㐱敥晤㜰ㄱㄸ愲挰㐶ち㜰㍢㠸挴㜱ㄳ㜲愳挶ㄱ扢㐰㕣㜰摣〲ㄳ挰昱㘶㐷㥤づㅣ㑦㘲㥤㈷戳捥㍢㈰㠰晦ㅥ昵ㄴ收捣㙢昱摥㠵㔴敤捡㔶摤慡愳戴㤷攳晡㘳㙦㜹换〰搶㝣㤹攴㑡㤷㤱㘲ㄸ〲㜱㜹昰戰晥㔶㈸㈲㉣搷㔲晢㝤㈲㕢㜷〸ㄵ㡦摤愹收㕢搳㔲㡤㈵㕣摥昴㥥昹㜱晤㌷㠳㙤㝤㌶扣昲ㄵ㑡敡昰愳㥣㡡㙢摡㘹㘹㝦愶㔸㈸ㄵ㜲攵昶㕥散㘶㘸攷户搰㜳㠸捤㜵㝡捦㠰㐵搷㍡㜹㘱㉤㠳㍣㠱㘹㈳扦㤵改㍢㘱戰戰㘹㔰戶挶㕢攲㤷昱㔹㥢㍡㘶っ慢㘱挴㑥㝥昶〱㜸〱㉥㠵㔲㔹㍤ㅤㄵ㡦㙢づ摣㠳㍣㙦㈹攵っ攴㘷㜴捤敢㕡搹㤷捤㐴㐲愹㔴㈴㤹捣攸昱㘸㍣㥢搴㜲愹㡣㥥㡥攳散慤㕣㍡ㄷぢ㘷㤴㉦搹愲㕡㉡㤴捡㐵㜱㈸㔷㈸㤵㡤挶㌴㍤ㄹ㠹㈶㈲㤰挳扦㠴愶㠷㔲捡㤹戶㘸㈸㥡挹㠴搲戹㜸㈴㤲捡㐴愳ㄹ㍤㤵づ〶㌵㉤㤶㐸㐵㜱搶㐳㍣㤶つ㜰㐱㤳㉤㔱扦っㅤ昵㉣㤲慦㠰〴敥戳昸㘷㤳㜵づ挹戹攴摦㙦昱㈹㘵挸㔳搳晢ㄳ昰㐷扢昶㐸㈴㐴ㅡ㡦戳慣搰㕢挶㡣愹㕢㜳慡㕢戳攴捥〱昹つ㕦㐵攱㤲愵户〴〷搵㉥㔴戹㉢愱㔵づ晦㔳㔹㕥散㠵㙣晣㐵㈰扥挰㠳收〵㈹㕦㐳㜶㐲搷扣扥敡㤳户㤴慦㠳摤〶戶㡣愴慥挴ㄷ晢㤵㡢挱ㄹて㡥㘳㠷㐶攰㈱ぢ㤶㑢㔰㈸捦愶㤲愷㔴㜹㝦〶㝥㙤㑢ㅤ晢㈵ㅣ㑢㙡㕣晦づ㌸搶㌹攵㌵㑦挸ㅤ㌱愴つ攰〰戰攵㠸戵㤷挹摡ㄱ愲戴㉤挶㡡㐷㐳㜷换㑢㔸㝢㉣㔱慦挵愰摡㕢收戵㐹ㄷ㝦扡㤸慦捦㝢㝣挳㍥㘱搵攲摥㈷㡣攸㍣攳昵愳㕦ㅣ愰愵㐹㤵㑤〴摣㉥㌲㜳〰敢㈴愳搸㥢㜳ㄹ晡㠹㜸ㄸ〶㘸㐳扤ㅣ㌹晣昷戴攱㐷㍣〲ㄶ挷㔹戱づ㤷挴搱つ㑣㡦㜲〵捡㠷ㅤ戲㠴づ㌱づ㕢搵挳捥愳戰㈲㠷㥤㙦㐱ㄹ挳捥㘳慣っ㥦〰〳捤㌲挱愸戲㑣㌰戲捣㡦㥦戱㘰㕡㔱㘴昶㌳㈴〱㐶㤰攵摤挷㍢㑤攵㝤愵昲㔶ち㌰愸㉣昹搷㤰戵㈷慡㤴挷㝤㠹愷挰攷晤攳ㄳ挷攲捡攸㕦㑡ㄹ㌱晣愷挱愷慦搴敢愰㈳㥥㐱ち晦戱㡢㤲㌹㈴㈸㈸㥥㐵㑡攲㜸っ㔴㙤ㅣ㙦㠰挸昰㌸ㅥ〵搱㝡ㅣㄹ挷㤵㌸摥〴㘵攰昸ㅣ昲慣㐶戹ㄹ㜹㘳昸づ改愱㔸㈸愹愵搳戹㐴㌶ㅡ㑥㈴㤳ㄸ㠹㠳戱㘰㌶㤳ち敡ㄱ㍤㥥〹㍣㙦敡愸户㐰㈷昰㠲㤵晢㍥㜳㌲扡换昶戳捣晦㈲捡晥㌵ㅥ搸ち换㙥ㅥ㜸挹攲摦㠶晡攵〱㘹敡㌴㈲昸戲搵捡㍢挰㐷摡昸㜹〵㈹㠹敢ㄲ〷慥㉡ㅦ愹㝣㝡㡡㙥㔷〸ㄹ晦㤵㄰摥つ㌹㐰昸㉡昲㙣㡡㜲て昲〶㠴挹㘰㈶慥㈵㜲戹㔴㌸㤹㡥㈶ㄲ㤱㔴㉣㤳㡡攸愹㔴㍡ㅥ搵㈳搹㑣㐸戹搷ㄶ㑤攸戹っ㡥摤㠹愷㌳〹㍤㥡㐹㠶㤲搱ㄴ㑥㄰㑡愴ㄳ㔱㍤ㄴ㑦挴㌳捡㝤戶㘸㈸慣㈵搲改㜰㌰㤷捣㘵愲搹㕣㌰㥤〹愲㥥㘸㈸㥣㑡愵㌴㉤㥡つ㌰攰㉣㐱戹ㅦ㍡敡〳㈴㍦〶〹扣㙥昱㙢㥥㠰㙦㔸㝣㈹㉡㤵㈸㉦ㄸ㐶收㔳㔰捣〶〰㝣㐲㐹愳扦愰扤㠷㐱㝣〱㐶㤲摤搰㘷㜰㔹昲ㅦ愳散〱〰㐵ㅥㄵ㈷㘴扣㤸戹㕦搳㍣ㄲ昲㠷昱㘲㠹㝥挸ㄵ晤㠳㕤搱㝦て㑡ㄲ晤㈷㘱ち攸㌳㐲捣㉡㤵愷㤰㌷搰㑦㐴〰㑣㈸㥣つ愶㌴㐰㥡〸㙢挹㙣㍡㥢换㈶㜳㌸愸㉢㤱㐸挷㤵愷㙤搱㔴㌸㥣㐹㘴㠳戱㑣㈶㤷㡤㈶㘳㤱㘴㌶ㄳ㑥㈵㌲㈴㌸挸㉡ㄹ㔴晥慦㉤㡡愳㤱㈰ㅤっ挵㔲戸㉤㐲㤸户挰㘱挹㙣㌸ㄹ搴㤳㕡㌸㥤捣〶ㄸ愶㤶ㄷ晦ㅢ攸愸捦㤰晣ㄶ㈴昰㔷㡢㕦㠳㍥愳搶㔲㥥㔲慡慤㈴㍥〲㕦愲㍦搵㠹晥㔶ち扤〴攲ぢ晣摤㔲慣ㄹ㝤㍥戶昸慦㔰㤶㕦摤㔳㠳挴晡ㄳ昰昱ㅦぢㄲ攰㌳㈱㝦〴㌲ㄲ晤㕤㕣搱㥦散㡡㍥㘳捤ㄲ晤㌷㤱〰晡捤昸㈵搱㝦ぢ〹〳㝤㍤ㄱ㡢挵搱㠳攳戱戰ㅥ㡤愵㜲改㔰㌲慤㘹攱㄰づ攴㑡㐵搳㤱㤴昲戶㉤ㅡ捣㐵㌳昱㜰㔲て㈷㘲搱㘸㍡ㅡ㑥愷攰慥㐴㌸㤲㡣㠷搱戱㤳㌹攵ㅤ㕢㌴㤳㡣愷攳㌹㍤ㄸ搲昴㔴㌴㥣㐹㈶㜱换㠴㜱㡦㘹㠹㔴㌰㤳捡㈵〳㉤㘶㑢搴㙤㐸愸敦㤲晣て㐸㠰慦㍡ㄲ攵ㅡ昴ㄵ㡢㑦愹㡡㤲㔰㤱㤵攸㡦㜱愲晦㈱㠵㍥〲昱〵ㄸ戵㤶〶㙢搰ㅦ㙢昱㍦愱㙣㤲㜸㈷㠸昵㌸㘴㈵晡㑤搰戲搱昷㠳㉢搱晦昸敦㤵ㄱ扤㌲昲㝣〴㙥晤攰ㅤ㠰㤲㐴㕦㠱㈹愰㍦〱㜹㌶㐵ㄹ〳㙡愰慦㘹昱㐸㈸愲㘵㜴㡣㍤搱㐴㌶㤳搴㌱㜰㐷ㄲ㤹㔰㌶ㄵ挵ㄹ愴㜱愵搵ㄶ挵愶摣㈴晡㝤㑣㑢挴挳搱戰㤶㑤㐷㈲㕡㍡ㅣ㑥㠵㜹㔰㉥㠶㈲㠵㐷昸㥡㍥捤㘹戹㐴㈲㥡つ攱㕥㠹愶昵㑣㉡㥥㡣攷㘰㍡ㄷぢ㈶㤳戹㔸㉣㌰搱㙣㠹敡㠳㡥㍡㤶愴つ㈴㌰挹攲㡦㈳㙢㍣㠹㥦晣㥤㉣扥㉤㉡㌵挵㉥攰㑢昴摦〲〰昶挸戳ㄳ昵㈶㠳昸〲扢㕡㡡㌵攸㑦戱昸㔳㈸㝢㌸搱㍦㡣攸敦づ扥㐴㝦て昰㙤昴昷〴㔷愲晦戲㉢晡㉦戹愲扦ㄷ㤴㈴晡敤㌰〵昴ㄹ戹㐶捡愳㑣〵㌵㜰捡㘸㤱㜰㉥ㅥ捡〵㠳㤱㈴摥㐹㔲愹㈸㡥慡っ攳〵㈷ㅥ㑤改愱㑣㔴㤹㘶㡢㐶㈲ㄹつて㠳㜸㈴㥡㑡㐶㐳攸挳挹㤰ㄶ换愶㈲㤱慣㤶㡤㐵㜳㔹㘵ㅦ㕢㔴て㐲㌰っ愷愶昴㌰㕥㠲戲㥡㤶〹挶㘲㝡㈸ㅡ㑦㘱昴㡡㘴〲敤㘶㑢搴改搰㔱㘷㤰散ぢㄲ㤸㙡昱昷㈳㙢㝦㤲づ昲ㄹ㑤挷㙦㑦㡤扣㤸〱扥㐴晦㈹㈷晡戳愸㜷㌰㠸㉦戰慦愵㔸㠳晥㝥ㄶ㍦㐲㔹㝥捤㔱㥥て㈹㍡挰㤷攸挷挱户搱㥦〹慥㐴晦ㄱ㔷昴ㅦ㜶㐵晦㐰㈸㐹昴て㠱㈹愰㝦㤰㔹愵㌲ㅢ㜹〳晤㜰㍣愴㘵ㄳㄱっ挶ㄸ㜹ㄲ改㠸ㄶ挴㠰ㄳ挵摢㘵㌸愷㐵攲㤹㠸㜲愸㉤㥡搵㠲㕡㈲㤸搱㘲㤱㑣㌸ㅡ㑡攰搴扢㙣㌴㥥㡥〶ㄳ昱戸慥〵㜳ㄱ㘵㡥㉤㥡㠸〱晦ㄸ摥㑥㌳扣愳昰ㄸ㠹攲挰挷㕣㌰㤱ち挷㤲㤹㉣挶㝤〶摤㈱㡤づ〷慡㜲㥦慤㍡ㄷ㈴㜰戰挵慦ㄹ㜹㠲ㄶ㕦捡㔳㔴㉡㠹〸昸ㄲ晤㝢㥣攸㉦㘶㜹㌷㠸㉦㄰戵ㄴ㙢搰㘷㠰ㅤ〲昸㈶㈰㘵㤷㌲搵〳㈲ㄲ攰㑢昴㔷㠰㙦愳㥦〲㔷愲㝦慢㉢晡㍦㜰㐵晦㄰㈸㐹昴㔷挱ㄴ搰㥦㙤㔶愹慣㐶摥㐰ㅦ㈰㠵㌱敡㘸攱㙣㤴攳㐷㄰挳㐳㈶ㄴ㐹攴㌰㡥㘷挲昱㔴㐴㌹搲ㄶ搵搱㡦搳㠹㈴愶㍣愱㐴㔴挳㔴㈹㠸戹㔱㌲㥢㡢㘵戳攸搵愹㠴戲挶ㄶつ攳㍥〹㈶ㄳ㤹㤸㥥捥㐵㔳㔹㍤ㅤ捡㈱っ㄰㐹㈷㘲愱㕣〸〳㕢攰㔰戳㈵敡㔱搰㔱㡦㈶㌹〶㈴㌰挷攲搷愰㝦㤸挵户㐵愵愶攸〴㕦愲㝦戵ㄳ晤㌴敤㘵㐰㝣〱挶攰㤱挰㐱㈷㐸㌸收晣っ换㑢晥㍡捡昲慢㤹昲㈴㔰戱〰㝣㠹晥昱攰摢攸㉦〲㔷愲晦㙦慥攸㕦攲㡡晥㘲㈸㐹昴〷㘱ち攸㜷㥢㔵㉡〵攴㑤昴㌱㌵㠹㈵㌲㕡㕡㡢㈷愳㍡㡥㑡㡢收㌰㉤㠹㙢挹〸戹〹㑤搹㔰ㄱ挵ㅣ㈶愱攱ㄸ㔷摣〰搱㕣㔴㑢㐷㘲㘱㉤愷挳㐵㤸昴㘳昲愳㥣㘸㡢㠶ㄱ㙡〹㈷㈳㘱捣㉥ㄱ㤵㠹㘶㔳㐱㉤ㅤ㑡㐴攲戱ㄸㅥ敦㠹㜸㌶挰㘰㍥愴ㄱ㈶〴㔵㑢㈴㍣㉥㍥戰挴攲搷愰摦㘳昱㈹㘵挸㔳㔳㉣〷㕦愲㝦㤶ㄳ晤㔳㈸昴㐵㄰㕦㘰㠵愵㔸㠳晥ㄱㄶ晦っ捡慥㘵㔳㡥〱ㄱ扤攰㑢昴扦㑣昳攴昰㠷戱㜸㠹晥挹慥攸㙦㜱㐵㥦ㄱ㜹㠹晥㌹㌰〵昴搷㤸㔵㉡攷㈲㙦愰ㅦ㠹㈰ㄸㄵ㘲㥦㑥㙡〸㐷挵搳㍡愶㠵㌱〰愶㘱㐸搲㜲㈱攵慢戶㈸愶㌹攱㕣㌶㤳搳㌴昴晤㘴㈴㤱捣愶㜲㈹㠴慦愲攱㕣〸攸愶㤴昳㙣搱㉣愶㔱ㄹ㍤㠲㈳㤸戳昱㘸㉥ㄸ㑢敢挱㜴㡣㘷㜴㠲ㅢ挴㡢㐲攰㈸戳㈵敡昹搰㔱㉦㈰戹㄰㈴㜰戴挵慦㐱晦ㄸ㡢㑦㈹㐳㥥㥡攲㔸昰㈵晡㈷㌸搱扦㤴㐲㤷㠱昸〲挷㔹㡡㌵攸㌳摣て〱㥣挳㐲搹㌴㔳ㅡ㜱搶挰㤷攸㝦ㅢ㝣ㅢ㝤㐶昰㈵晡㥡㉢晡㝤慥攸㘷愱㈴搱晦㉥㑣〱㝤ㅤ㜹㔶愹㕣ぢ㙡㡥晢搹〸愶昵挹㔴㈴づ㐸ㄳㄱ㈴㘲挱㘸㌶㡤ㅦ㍤〹戴挳捡㜵戶㘸㍣ㅣ挳㤸㠴攳㡣戳挹ㄸ〶愹㜸㍡㠸㔳㑦㐳㜸慢捡愶㜵㡣㍤ㄱ攵㝢ㄵ搱㜸㉣㡤㐷㜲ㄸ戶㠲搱㜸㈸㠳㔷㠳㐴㐲㑦挱㥢㕡㍣㠵㘷㜷㈰㘷戶㐴扤ㅥ㍡敡つ㈴㌷㠲〴搶㔹晣ㅡ昴搷㕢晣㙡㜹㜱〲昸ㄲ晤㈳㥣攸晦㍢敤摤〶攲ぢっ㔸㡡㌵攸㜳㤱〰〲㌸捡㠵戲晣愲慡㍣敤㔶ㄴ挰㤷攸摦つ扥㡤晥㠹攰㑡昴ㄷ戹愲扦挰ㄵ晤㈲㤴㈴晡昷挳ㄴ搰㉦㤹㔵㉡て㈰㙦愰㡦㍥ㅡ挱㡣〵㙦慢攱㜸㌴慡攳愱㠸挷㈳㜰㑤愴ㄲ㠹㔰㍡ㄵ㔳㝥㙣㡢㈶㌰㕤挱㐴㌲㤵㠸㘲挶㠹戳戴㔳㜸㍦㐰㐸㌷ㅤち㐵戲挹㔴㌶慢晣挴ㄶつ㠵㜳㜸ㄳ㡥㘵攲㈸㡣㠶搲㤹㜴㈲ㄳ㐹敡戹㜰㌰ㅤ捣挴㤲㠹㘰愰㙣戶㐴㝤㄰㍡敡㐳㈴㍦〵〹㜰愹〱扦㜱㘴てㄲ㡥㘸㉦㔷ㅦ㈴㥦㔲ㄵ㈵戱〵㝣㠹㝥挲㠹晥愳ㄴ㝡っ挴ㄷ㌸挹㔲慣㐱晦㘴㡢晦〴㘵㌷戰捡〲㐸攰ㄴ昰㈵㘴㑦㠲㍦慥搹㝢㍡昲戳㠷晦㉡㠲㈳昴㍡ㄳㅢ㜶慢㡥㝣㕤㠰㈳㕣搹㍥㑦㌳扥ㄷ㘴㝣㥢愶愵改㤰㑦㘷㡢ㄱ捣㠹㌰挵ㅦ敦㐱戸搶㝦挲づ晢㔴㘵㈹㠲ㄶ昷挶㡦晡㌴㉥搸换㄰扡敢愶攰摡㍦ㅣ攰晣摢っ㡣搰㑤捥㜷㤷㄰㤴挶搹㕥慢ち㥤昶ㅦ㠸㤸㘰〵慢㘷㕡㈷㤱捥愸㜰慣晤昶㤶摡昲愲慤㠷㤳㍤戱慣㠱㠲㤹㍣户㜴㜲㈵攷昸㌶搲敥ㄵ㉥扥㘲㠱捤摦㝡搶戲㔸挲づ挳㤶愶㘶攱晡搵㕦昳㑦㐱攰捣㐶换挰㠲挱愱晣㑥戸㠶摤㕤扥㡤㌵慦扦㉣扦换㌸〱攵㐲㍤〳昰㈸扦〱㔰搳㐷晥㝥搲昴捥改㌸㡢摡摢〱㐷㙤㐷ㅢ慡ㅤ挳ㄶ昱攳㔳㝦㡢ち挵㔹愸㥡摥ㄱ㉡搷㕦㤴摦㠱愷捣㤹㍥て昵㜸㘷愰㥡摡㝤戸㌲戶㙦㕥㉡扦㘹㐵攰㜰愰㜰㜷戶扥ㄲ㤸㐳㈵捦戳㤲慦搸㤵㜰攵㐶昹㍤㜸ㄳ收㜴捥敢摤㕦㔶㜴〰㘹戰㐳㑣㐵㝤慣ㄳ愵㔰摣㑡㐵摥慥ㄶ㑢㥣㘳㘶昰换㈳捥〵㈵づ㐸㝢晣㕣敥攰ㄶ戲㥡㤸敥㌶扥昱昱㌳㔷㔲㑦慢昹㍢㌰搷㝦㤱愵㜱慣㤸㝡㜱愷㜷敢㘹戵㠷㕥㔱㈳㜲㑤㜷愷昱扢愳㔳㕣〲㡤摤㤰㤳愷㝥愹攷㌰㜵㉥㠸搸〳㡤㜰㍤㘳㘸㜷戳愰昶〸㑥㜱ㄹ㉣ㄱ㉥昵㑦扣㔲㝣㤰昷〴㉥〷㤵㈳挴慢攰慡慦㠱㡣㙢ㄲ摦〲㤳㐳㠵搸〵挶㜸㝦捡㕢敡つ㐲㜳つ搸㤵昶㕣ぢㄳ㐶㝢㈶づ搷㥥〹㘶㐱摤〹㘴搷戱〲敡㙦㠳㕤㝥搸㡣挰昷挰㤵敤㜹㤷㑤㘹ㄶ㌷㈱㉦㥢㌲摥搹㤴㍦戳㈹户愰挸攸㐳㡣ㄷ㉢敦㠳㠷㍥㌴㝦㝡㈴攸昵㐱㜸愴慥㡡㙦㘹㌸㙦㤷晡㕥㐴㡥㑦晤㉢慢昹㍥㡣搳ㅥ㔹攲㌶㘴摣㉥摦㙢㕥㘵摤戱㔸㉤㘶㐱敤搱㘱㠱㍢㘰㐹㕥攸挷挶㠵摥㡤扣扣搰㈶㘸搸㤸戳㔷ち〶㐳㡤ぢ扤〷㈹㠵摦㔹㤵㌷㑢㌸㈴晥昱㤱搱㜹挱㐷㝢㥢㔱㈲ㄸ㍦㌵愴敦愵㌴晦㝡㡡摤敢挳㈱慢搷㝦㘸㉡挲㍥ㄴ挷㔰㤱攱㔶㐳昱㍥㉡昲敦㈵㌵ㅥㄸ戰昹㔷晣〵戶慣㥢挲愷㡥㠵㥥晦ㄷ戰戰㝤户挶挳㤶挶㐸户挶扡㡢收㜵愲挱㥥㜵ㄷ㑤敢ㄴ㡦㐱愳攲㡢捡慤昱㉥㥡攳㝡㙢㙣㌳ぢ㙡㡦㈸ぢ㌰ㄲ㡣㔶㝢搴〹愰攸㜴㑦㈲㉦㝤昱㌶㌴㙣㕦㑣㐲愱㘰㘸搴〰改㈹愴㤴挹攰ㄹ扥〸㡡㌷㈰捣㔱〳㝣㐰扡ぢ愵㥦戱愵㥦愶昴ㄴ昰㐶〱㈹〶愵㍦挱㔶〵搲摤㘹敢户戶㉤挶㠱㤵㍤挱慢昸㌵㘸昹昵て㘶㈳っ扦敥つ㈱晦㔶㠸㙦㥦㉦㕥戲㌴㐶昲挵ㄷ昴て收攲㑡㍤㕦搰㥦㥤㉢㕥㠱㠶㥢㉦㕥㐰㜳㕣㝤昱扣㔹㔰㝢ㄴ㕡㠰㜱㘱戴ㅡ愱㈳㔰昸攲㑤攴愵㉦㝥〷つ摢ㄷ晢愱㔰㙣㐳㤱攱ぢ㐶㝣㤵づ昰㡣㠷㐸㕣晣挶㠴〱㝣昸㘲㈶愵摦戵愵ㄹ昴㔵づ〲慦戱㉦戰㤷㔸㍣〹㕢ㄵ㕦ㅣ㑣㕢㡣搳ㅡ㌵扦㐳㕢㈱昰㙣㕦㠴攲㤶㉦㝥㙤㌶挲昰㐵〴㐲晥て㈱扥㝤扥昸挸搲ㄸ挹ㄷ㡢㜷つ挸晢㘲昱慥摢收ち㜶㐰㌷㕦㍣㠲收戸晡攲㤷㘶㐱敤㤱㙢㠱㈶戴ㅣ慤昶愸㈹㔰昸㐲㐱㕥晡攲ㄷ搰戰㝤㌱ㅢ㠵挲㠷㈲〳㤱㌱㐸㈹㜳挰㠳㉦㍡愷㐷愳攲愷㄰慥攰㜷㌸愵ㄹ㘹㌵愴㕢㈹摤〹㕥ㅢㅦ晦搱㈸戱㡢挶挴㡦愱㘳㍤㠱㝤㙡ㄷ㜵ㄸ挳㌵㜴ㄸぢ㔶ㄶㄸ㌵㔰㐷摣㙢㑡攳挲攱敤㐵㤴㘶㡣搷㌲㈰挶㥢ㄹ㤶ぢ挶㝣慤收昸㜷㐲㘶晢晣挱搰慦搴ㄸ挹ㅦㅥ捦㙢㠷㐷㈳晣摣㝥戸㘰ㄴ搸捤ㅦ㜷愲搵慥晥戸挳㉣愸㍤晣㉤戰〷㉣攱攲㄰㔷〳㠵㍦摡㤱㤷晥昸て㘸搸晥㔸捥敢㘷昴搵㐰㡢ㄱ㘱攵〸昰㉡㍤㔴愲捣戹捦て㑤攰㈰〲攰㝡愹挸㠸慤愱㌸㡤㡡慢挱㌳㙥慡愸戸搹㤴㌶㘰㕥㐳改㝤㙤㘹㠶㠸㤵愳挱ㅢ挵㑤ㄵ敤㄰搷挳㤶攵〵㥦扡㤶戶昶㠳〵摢㘵晢㥢ㄹ改㌲〶㡡㉤㘱晦㉣㘴戶捦㘵㡣ㄷ㌷㜴搹㠳敦晣㘱㉥㔰昰㍣昸捥㑦攷ち㠶㡥摤㕣昶ㅤ戴摡搵㘵搷㤸〵戵㘷搱〵ㄸ㙣挶挵㈱ㄶ〱ち㤷㌱㘲㉣㕤昶㙤㘸搸㉥换昰晡ㄹ㠲㌵㤰㘷ㄸ㔹搱挱慢戸㉣㘶つ㉡㔷㐰捦㐲挹愷慥愳㈲挳扣㠶攲愱㔴散〷㙦ㄴ㑥㠸㜵㠸㑢㘱换挲搵愷㥥㐰㕢㜳㙤㕢㡣㍡㉢㜹昰っ昷挷挴挵㘶捤㠶晢ぢ㈸昱㉦㠶捣昶昹㠲搱攳㠶扥㌸慤㍦㈴㠷戳搳晡㈷㜴ち〶㤲摤㝣㜱〱㥡攳敡㡢昳捤㠲摡㌳敦〲っ㍤愳搵㌸㠲っㄴ扥㔸㠵扣昴挵㔷愱㘱晢㘲ㄳち〵〳戸〶愴っ㉡㉢㕢挰㙢っ㈹戶㔳㡢慦挰㔴〵搲㤳㘹㡢挱㕤挳ㄶ愳捥捡ㄷ挱戳晤ㅡ㡥㔸㝥晤ㄲㄴ㉢㝥㍤㡤㡡㡣ㅤㅢ㡡㡣㐱㉢㘷㠰㈷㝤ㄱ㡥㠸㔳㑤㘹挳ㄷ㘷愲挴㥦㠶捣昶昹㠲戱攴㐶扥㌸㍤㌸戵㤳扥挰敦愹㥤㘲ㅤ㌴摣㝣戱〵捤㜱昵挵㘶戳愰昶㙣扤挰昱戰㠴㔶攳敤〱ㄴ扥ㄸ㐴㕥晡㘲㈳㌴㙣㕦㥣㠷㐲挱愰慣〱〳㐳捣捡〵攰㡤挲ㄷㄸ㘳㡡㌰㔵昱挵㐵戴挵愸戰㘱㡢㌱㘸攵敢攰ㄹ㤰㐶挵㈰愴改〰〳搲㑢㈸捤挰戰㈱捤㌰戴昲㙦攰㔵㍣㘷て愲挷㥢㡡㄰挱㈰㝡ㄹ㠴晣愷㈰扤㝤扥㘰㘴戹㤱㉦㍣㜷㝦㕥㤵昷挵摤㥦㝦㝤慥㘰㤰搹捤ㄷ㍡㥡攳敡㡢慣㔹㔰㝢㠶㕦㠰㘱㘹戴摡愳㕥〵ち㕦㥣㠳扣昴㐵ㅡㅡ戶㉦慥㐶愱㘰㠸搶㐰㠴〱㘷攵㍢攰㡤挲ㄷ攱づ㜱ㅣ㑣㔵㝣㜱㉤㙤㌱㐶㙣搸晡㉡㙤㝤て㍣挳ㄷ㘱㜱っ愴㉢扥戸㠱搲っㄳㅢ搲っ㑡㉢㌷㠱㔷昱㐵搸扡㡢㡥㌴ㄵ㈱〲㕦摣〲㈱㍦㐳挷摢攷ぢ挶㤹ㅢ晡㘲㔹昷晥搲ㄷ换扡㕢㍢〵㐳捥㙥扥㌸〲捤㜱昵挵ち戳愰昶慣挰〰㠳搴㘸㌵挲慤愰昰挵㜷㤱㤷扥㔸〶つ摢ㄷ户愳㔰㌰㜴㙢㈰挲昰戳㜲㈷㜸㌶㈲愱㤴㠵挸攷慡㄰戹㡢㡡㌷搸㡡っ㐶㉢昷㠰㘷㡣昱㈹戱搰㤴㌶㙥㠲晢㈸㝤愳㉤捤㜸戴昲〰㜸㡤㕤㡥摤收㘲ㅥ㙣㔵㕣晥ㄳ攸昹ㄹ㐸摥㍥㕦㌰敡摣搰ㄷ㙦㉥搹㐵晡攲捤㈵㝦㥤㉢ㄸ㠰㜶昳挵ㅣ㌴挷搵ㄷ㠷㥡〵戵㘷ㄲ〶ㄸ戲㐶慢㜱㘸㌷㈸㝣㜱㍦昲搲ㄷ㠷㐰挳昶挵挳㈸ㄴて愲挸昰〵㠳搱捡㈳攰ㄹ㤰㈶㐴ㅣ挲㤵扥晣ㄸ愵ㄹ㈱㌶愴ㄹ㡦㔶㝥〵摥㈸㈰㑤㜴㠸㌰㙣㔵㈰㝤㠲戶㝥㙡摢㘲挰㕡昹㉦昰㉡扤㈰㘱昵㠲㔹㘶㈳㈰㠲晢攲㈹〸昹ㅦ㐵㝡晢㝣挱ㄸ㜴㐳㕦㙣扢慤改㈱㔴攲搹㜶摢ㅦ收ち㠶愳摤㝣搱㠱收戸晡㘲㝦戳愰敥散㐳〶戰㕤㈳㍡昲挰㈲攳慦㠲㌹晥㄰㥢ㅦ㉤昰收戸㌹㝥㙣捥㘰㌳收㉣㡦慤ㄹ㤰㍢换摢㜰㔸㔹ㄱ㝦ち慤〷㈷昲攱㠸㌲晣摤㕤㜳㠳㌲㑥敡攳搷晡慤攳戰㔴㤹愳戲㤲㕢㕥挴昹㔸㘳㜲摤㈵ㅣ捥㤲㙤挵㥦㜲㉡攳㡦搲っ敥〸㕢㠷戱搷扦㠵户㉣愲昳昲㌴㐴搷㙤昶摣㍦敦ㅡ㔸㌵㈰慣攰㘱ㅤ搰搱挴㌳捥㍥摤挶㘱攵㔹㜴㌱敢摢㕦㔹挷㤹㝤㉤㘲㕦戸搸搸㑥㜴扡㐷挶㔱ㄹ㠹㔴㥦㠳扣昲㍣㐸㌳㐲搹㌲㉥〸㠲㌳戰昸㔵ぢ㐹㍣㕥㠶昴㙢㉦㡣㕦㝡㔸挸㉢慦昹ㅢ㘵㘳挷㕡㕦㑡㐰㤹愷㠵㌱攷㤱攲攱㈸昶㡣挹昷㘹晣㉢攳慤昹扥〱㝤㜰㕤㜹扤晤㤷挵戱㠷ㅣ㝦㜳㐲晤㍤㕡挷慡昸㈳㥥㠷ち慤慡㉦㍡戹㕢㉤敥㔶㜰昱㕦捡〶慣㠰慢㜸ㄵ挵散挸捡㑢㈸昳㘱攳昴㈱敤㡢㌴ㅣ戱㈷挴㕥慥愰扣っ㌱昵㕡㔶㈷㐰㙡〱ㄱ慦㔹收晥〴戹捡㥦㕣搸挸搵㠶㔲㤳㤸㘲搹晣敦昰㤴ち搰慦搹㌶㥢㘸ㄴ㈰慢㙦㤰㔵〱㕡扣〱扢〴㝢搵㌷敦㥤晢㜱攴搸捥㠰ㄵ愱ㄵっ捡昲〲㔴搶搸㈴㈶戹搶昰㜶愵〶戳搵敡戶㥡ㅡㄸ扦㜵搶㈰ㄸ㘹㤵㜰晥てつ㐳㑤㠲捣搰愸慣㡥扤愹㐵戴㔹搵㜹㥣㍤攷㝤摡㘶捦㜱敤㌵㠲ㄱ㔴㔶㘵㝤㐴㌳㐴㘵㔵㝦㐳挲慥㙡㡣挵晤〰〹晣㌷ㅡ㌰搶攲㝥㠸㠴㉤㍢〱ㄹ㐷戳㕡㕣㥢昵㌱㠴㐶㘸搶㈴ㄴ㔷㌵㙢ㄷ㌰㘴戳㌸挴摡㔵敤㙥㜱昹搷㤶㙤敥摥ㄶ户〹㕣愴㡤挶捥㐰捡搱慣扦㝦攸㜶㥦㜹愱㌱㐲戳昶㠳㡤慡㘶捤戴慡㙡㜵㌶攰㘰㡢慢㍡戹ㄱ㡢敢㜳㌶㉢〵㉥㥢愵㡣〵搷㝤㐸㜸捦戵愹攳㈰慦㡣〷ㄹ㜶㐸㄰戳㘱扢慡戹㠷㕢㑤〸㐰捦挶慢换攲㑥〰ㄷ㘹昹㈳ㄶ㔹摣㠹㑥㔹㠶㔶㘴㜳㈷㠱敢摥摣㌷㕤㥢㍢ㄹ昲捡捥㈰挳㌷㜷㌹㙣㔷㌵户搷㙡挲慥搰㐳摡㜰攴ㅡ㡢㍢〵㕣晢㈲搶㕡摣摤㥣㕣㠶ㄵㅣ㑥晦愳㙢搳昶㠴挶〸㑥捦挰㐶㔵戳搶㔹㔵戵㍢㥢㜵㠲挵㥤敡㙣㐰挱攲㑥㜳㜲昹㠶敤㘸搶昳慥捤㥡㌱㜲戳㌶挱㐶㔵戳㑥戶慡摡摦㔹搵㘹ㄶ户〳㕣愴つっ捦戴戸〷㌸㘵昹戲㈹㥤㍢ㄳ㕣㜷攷㍥敤摡搴㠳㈰㍦〲㠲攷挱㙥㔵㔳㉦戲慡て㍡慢扦挴攲㠶㥣摣换㉣㙥ㄸ㕣愴㡤ぢ攰扢㤸〳挱挷㕤㥢ㄵㅢ戹㔹㔷挳㐶㔵戳慥戵慡㑡㍡ㅢ㜰㠳挵㑤㌹戹户㔸摣㐳㥣捤攲㙢㠹愳㔹㍦㜷㙤搶㥣㤱㥢㜵㍢㙣㔴㌵敢㉥慢慡戹捥慡敥戳戸㥤捥㘶晤挴攲捥㜳㜲㌹㐳㜷㌴敢㝥搷㘶㉤ㄸ戹㔹て挳㐶㔵戳ㅥ戳慡㕡散慣敡〹㡢摢敤攴㍥㘵㜱㍦〷㉥搲搲㠹摥攷㤰ㅡ昵㤴㡢㡦攳㑦昹戵愷㈵愸搴捦昹〹㙤戴昲㘹攷㝦戱㉡户搵㤹ㄳ㉦㈳挷愶愹㍤搰ㄳ㥣ㄱ挸摣㔲收㌸ㄹ愰ㄵ㜵ㄹ㜳㐸挸ㅦ㍥搳愵捣㜲㜲昹㌸㤷㌲㉢ㅣ㌲㝥㍥扡挹㤵昵ぢ㍥㤶愵挶ㄱ㤰昱昳㔹㙢㤷昹昹㡣慤攴昸㙣戵㜳㠲捦㑤愹户㤲㝡㝣ㄸ摡㘵㝥㍥〴㉢㌹㍥晣散㥣攰㠳㑤敡昵㈲攱攷搳捡㉥昳昳㈹㔵挹昱改㘴攷〴㥦㌲㔲㙦ㄵㄲ㝥㍥㌶散㌲㍦ㅦㄷ㌲挷搷〹㍦ㅦㄳ㜶㤹攰㜰㉦昵㔶㈳攱攷昸㙤㤷昹㌹㙥㔷㜲ㅣ慦敤㥣攰㔸㉣昵㡥㐴挲捦〱搶㉥昳㜳㘰慤攴㌸愰摡㌹挱挱㔲敡慤㐱挲捦ㄱ搰㉥昳㜳攴慢攴㌸攲搹㌹挱㤱㑢敡ㅤ㠵㠴㥦挳㤱㕤收攷㌰㔴挹㜱昸戱㜳㠲㐳㡢搴㍢ㅡ〹㍦挷ぢ扢捣捦㜱愲㤲攳昸㘰攷〴敦㝤愹㜷っㄲ㝥摥搰㜶㤹㥦㌷㜲㈵挷ㅢ搸捥〹摥㥣㔲㙦㉤ㄲ㝥摥㜱㜶㤹㥦㜷㕡㈵挷㍢捣捥〹㜶㝤收搴捦㈳㘱㝤㠴散搸攴ㅥ敢攴捡づ㑥敥㜱攰昲挱㡡扥收〹戰愳㌳愱昶㈱㠱搷㝣搹挵㤹户愶扤㐸㝢〲散敡㔲㑡㌳愴搸慤敢敢㘵愷慤攷戲㑢搶㜳搹攱㈴户慡㡤散㑥㤲㥢㐵挲晡〸㜶㤶㝡ぢ散ち昵㕣㍡扡㥥㑢㌷搶㜳改愴㝡㉥㕤㔰挷つ㔸〰〷慣昶〶〸愳挴㈴㠷㠴扡づ〴㥢㐷㠸攲改〰㔷㕣㡥㐱㤸㔱㤲〰慥㐲敤〷ㄷ㝦㈹搹㉣扡搴㔹㜴〲戸〱敢㙡扤㌴㌵挲ㄱ晣㤵户搴㔶㥡捤昳搸㔲扥慦晡昲摣昷㈴㌷㜵㈸㜹ㅥ㠶㍥㌸挱㍣㜲㜲愶㉤㌳搱收搸戲攳㙤㤶搴㤹㘲ㅣ㘵捤㍦ㅦ㑤㤱㤹ㄵ愳㤳㙢㑢愴㍣㉥㥥搷敦㤹㌶晣㍥㌸慢㠱摣㤹搶㉡㐶㉤搸㙡晣㜱换〱愰挱㡦㔰敤㤴捣ち㠲㉤㔱捦㈳㐱㕦〹搵㑥挹慣㈰攲昲㠶ㅡ愴〴㐱㤶戹〲ㄲ㕥ㅡㅢ㐵㔳㘸攸㔳㍥㤱㌶戰㔲戶㠸㔵愹㈷㌲㈷摢〱㡢㙡ㄱ㌹㝥攸㐱挱昶挸扥㔶㌲ㄳ戲昵㔲ㅤ挵㙡搹㤴愵扣㤰㘶㙡戹〱㥡愳ㄷ挶戵〴㘸㐳㜶挸㈱㈴戰㐵搴搲ㄶ捣㑢戸㌶㈲愱搲㤶㕡㐹㌱㉢㤸㤵㙤摤㠴㠴㤰㠴㌵㙤㐶㡥捦㔳晥〴㤸㤱收户㈰愱㥥㐴㜲㌲㠸捦换晣㍥挳昷〱搹㉤搹ㄱ㜸ㅣ㉣晥㑡㈷捦摤ㅦ㤷㌷づㅡ㤷㘵昸㡢收㉣慥敦挴ㄳ挹㥥㔹㈵敡㌳㔸愴㝥㈳㘹昷收戱㘶ㄱ扢晦昶㜶㘵㌱〶㔷挶ㅦ戴㜰慦攱㉦㠵㌵ㄸ㕤㜹㜴㔲㐶㍦㔶㑥〱㐰捤㍤扤㍤敡ㄷ㠹ㄷ㉢ㄱ㡥愴捣ぢ攲㐹㈰㤵㔳㈹扣ㅡ挲愷㔵㠴㉢㐹㐳㤸戸㑢攱搳愹戱慡㜳攵愲〵慢搴㌳㉡昲㤵愴㤴昷戳㕥昶㉣㝢慦㥥㥦ㄶ慢㌹搴愹攲㡣晤㝦㜹㍢㉢㈱</t>
  </si>
  <si>
    <t>㜸〱敤㝤㝢㥣ㅣ㐵戵晦搴㘶愷戳㍤扢挹っ㠴㠷㐸㠰㈵〴㘱㐹㔸愷㘷㝡㕥㘸㘴㌷㥢〷㠱㈵〹搹〴㐴つ㑢捦㑣㑦戲㘴㘷㌷捥捣㠶〴昱ㄲ㄰㐱〱〱㔱㔰㄰戸㕣㕥昲㤲㤷㠰攰捦〷㈸㈰ㄷ㔱㄰攴攵ㄳ㤱挷㔵戸晣昸〹㝡㐱㐴敦昷㕢晤㤸㥥㤹㥥㥤㑤攴㝥㝥昹攳㜶㜶捥㔴㥤㍡愷慡晡㝢慡慡慢㑥昵㔴〲㈲㄰〸晣〳ㄷ扦㜹戵㌳㌰㝢㘸㑢戹㘲ㄶ㝢〷挶㐷㐷捤㕣㘵㘴㝣慣摣摢㕦㉡ㄹ㕢〶㐷捡㤵㘹㄰㔰㠶㐷㤰㕥づづ㤷㐷㑥㌲㍢㠶㌷㤹愵㌲㠴㠲㠱㐰㐷㠷摡㠶昴㉥晢ㄳ㜱㈲㉡戵搴㜶ㄲ㐸〵㔴㠵㘴㍡㐹〷㠹㑡ㄲ㈲改㈴愱扡㍡㠳㘴㈶㐸㔷ㄸ㘴搵挰挲ㄵ搹ㄳ㔰㤹愱捡㜸挹㥣摦㝤戴㔵攴㠲㔴㙦扣㌷㤳㡣昶㐶攷㜷て㑣㡣㔶㈶㑡收㠲㌱㜳愲㔲㌲㐶攷㜷慦㥣挸㡥㡥攴㡥㌰户慣ㅥ摦㘰㡥㉤㌰戳搱㜸搶搰搳㥡㥥㐸ㄴ㌲㤹㜴㔷〴昹づづ㉣㕣㔹㌲ぢ攵昷㈶挷㥤㤸攳㡡㠱㠵扤换捤捡㝢㤳攳捥挸昱挸㠱㠵㡢挶㡢挶挸搸㝢㤲㘵㤰愶㐸㉣㌲㜳㈳戴㤹㘹㤶㐶挶搶昵愲捡㌵〰㈳㤶敡敤㉦㤷㈷㡡ㅢ㘹晥〱㜳㜴㜴㤵㔹㤰戶㉡㉥㉡㔷㔶ㅡ愵㘲戹慢㐸攴捣㤲㌹㤶㌳换㌳㡢㡢㌷攷捣㔱㕢戰摣㔱㍣摡㈸㉤㌷㡡㘶㍢〳攱愲㘵扢㘵㜹㜳慣㌲㔲搹㌲愳戸愶㙣慥㌲挶搶㤹ㄴ〹ㄶ㤷㑥㡣攴㐵㝢㍢晥〲搳づ昰慢㤹㌴ㄱ敡㔳ㅣ㔸㙦㤴㉡㌲㐶攳㘹㝥戲㥥㘶㈲敦愲愶㕥㙣㑡摤㜵㕡戴搷搰㐸昱〸戳㌴㘶㡥戲㄰㕡㜱㕥㥤㤰〴挸戲㠲㡢㤴㜳㍢戴㤱攸戴晢っ敦㠵愵㈸戳㐰㝡㤶㡦㤷㡡㘸㡡㐷㥡挶搸㠲㜸㑣㑢愷攲扤㝡㌴㥡㥥㍦㔴挹㉦㌲㌷㉤㐸㐷昵㘴扡㌷㥥㠸挶搴㕤㈰慥敥㑡挵摤㐰收㉣ㄸ㔸戱㝣愰㝦昵攲攵昸ㅣ㌸愷扦㘴ㅡ摤戹昵㐴散㤰敥㌹昳扢晢㘳昱ㅥ㜵㜷㙡扣て㐴戴扦㡣ㅥ散慤〰㝢㔱摢戰搱㌶㥣㙤ㅢ捥戵つ攷摢㠶捤戶攱㐲摢昰扡戶攱昵㙤挳㈳㙤挳㈷戴つ㙦㠰㡣㜳㜵㑣㥦摥㘶㕦ぢ㍢ㄶ敤扥晡攵㥦昷㕤㜷昸捦昶㌸㍡㜵敤晤㠲㥤㔶昶昹昷㈳㤰昶摥㤰ㄶ捤㘴攲㠹摥㑣㕣搳㌲搶攵摣㔷㉣愵愷搱㉦搳戱㤴㥤㤰㔶昷㠴戶㍡ㅢ㐴搹ぢ愴攵晤愵㝡搴扤愹戱て㠸㄰捦攱晥㜸㡦㍤㉦㍤昸慤搵愳て㉦扢攷搰慢慦晤摡摡昲搵㠲㠳㠹慣摣扥〸捣昷㔶㉥㤱㑣愵昴㔴扡㔷㑢㈴㜵愷㕡㥡慥㘵攲挹㑣㙦㈲㥥搱搴㌹捣㝥㍦㄰㘵㉥㐸换ち㘵㝡搴晤愹昱〱㄰㈱㥥戵㉢昴挲㍤㜷㝤㘳昹攸㐷晡捥扥昹挹〳慥扣攵搱㜷〴〷㌶㔹愱〳ㄱ愸㐱㉢愳挵搳㕡慣㌷㠳㐶㈰㐱㐹愷㥣㙡挵㘲㘹㍤ㄱ敦㡤挵㌲㐹ぢ慥㤴摡挳愲づ〲㔱收㠱戴慣㥣摥愳捥愷挶挱㈰㐲㍣㙥㔷敥昳愵㙦㥣ㄸ㝡慤㙢挹搶捦㙦㜸㘲晡ㅥ㜳捥ㄴㅣ㜰㘵攵㍥㠸㐰㑤攵㌴㉤㤵㡡昵㐶㤳〹挷㘰搵捡㘵昴㜸㙦㔴㑢敡扡㙤捡㤸ㅡ㘵㔱ㅡ㠸ㄲ〳㘹㔹戹㜴㡦ㅡ愷㠶づ㈲挴㡦敤捡ㅤ㝡挱搹㑦敦㜶攳㑤㉢㙥改㍡戵昲攲挵㝢ㅦㅥ攴攰ㄲ昷敢㜵昵ㅤ㝡〹ㅥ〰㌹愳㕣戱挷ㅡ摥搴㝢㍢ㄴ戵ㅥ㠹㤶㤴㜲晦昳㈳ㄱち㜹㑦㐶㈲㌵㐹昴㔳㈰㑡ㅡ㘴晥搲搵晤㉢扢戵摥㔴攲㘰㉤搱扤搰㉣㔷扡〷㡣戲搹㍤戸㘶愰扢㍦㥦㌷㑢摤〷慥敢ㅥ㔸ㄱ晢攰㤱㠷㉦敤㔱㌳搴㍤〴㐴㠸〷㙣换㕤晤挴㥢㈷㙤㥡搸㜷攱扦㝥㙡㜶敡捣戵晢晣㕤昰改㉤㥢搵㠷ㄱ愸㙤㔶愹㘸㍣㤶散搵搰挰慤搶㤳㜴摡扣ㅥ㑢愴㌵㜴挴㤸ㄶ戳㤲㌴㜵〱㡢晡〸㠸㜲㈸㐸换㘶㤵散㔱晢愸搱て㈲挴昷散捡㍤搳㜳㙢敦昷㡥搳て扢搱扣晢敡敦㝥攷㠸㘷〵㘷ㄵ戲㜲〳〸搴㔴㑥搷攲㕡㑣敢搵㔲戱㔸㔴㕥ㄹ愷㜲ㅡ㙡㥤㡥昶挶㌲昱㘸㐲愶挴搴㐵㉣㙡㌱㠸戲〴愴㘵攵愲㍤敡㔲㙡ㅣ〶㈲挴户散捡ㅤ㝢搱挱慦〵慥搹戰昰㡢挷㐷㠲攷㝦昷愶㌳〴挷㘹㔹戹挳ㄱ㤸攷ㅤ扥㤲愹㜸㉡㤱㐶挷换㔴㐷慦㘴㕡㡦㘳昰㡡敡改㠴㝡〴㜳ㅦ〴㔱㡥〴㘹㔹㥦㔸㡦扡㥣ㅡ㉢㐰㠴戸搵慥捦て㑦扤㝥昷㌵攷㍥戲散ぢ㥦㝤攰戵捦ㅣ摢戵慢攰挴㑢搶攷㈸〴㙡ㅥ㕥㥡ㄶ㡤㈵㔰㜶慣㍡㌰愴ㄲ挹㕥㔴㌲㤹㑡愸慢㤸昷㄰㠸戲ㅡ愴㔵㙤攲㐰㘷つ㌵㡥〶ㄱ攲㝡扢㌶㥢㥥㕦昱晣㙤㝤㍦㔸昶㤵㑢㜷㝦攸挵敦㕤晥㜱挱ㄹ愰慣捤㐷ㄱ愸㌱㕤㕡搳㌰㤶昷敡㝡ㄴ㑦㔳㕥敥ㄳ㌵㠶ㅡ愶ㄳ扤昱㘴㔴戳㔲㘲敡戱㉣敡㘳㈰捡挷㐱㕡㔵㉥愶昵愸㥦愰挶㕡㄰㈱慥戴㉢㜷㔵攷戳㉦晦㘱㘸㙤晦㘵扦㝣攱晥ㅦ㝣晦戲摤〵㘷愶戲㜲挳〸搴㔴㑥㑢㈶愳搱㘴㙦㈲㘳㔵㈰ㅡ㡤㍢敤㑡搷ㄲ㔱慤㌷愹愷慣㔶〵㈹昵㜸㘸慢〶㠸㤲〵㘹㔹戹㐴㡦㥡愳㐶ㅥ㐴㠸慦搹㤵㝢晢摦㍦昹昴ㄱㅦ搸㜷昰捥晥㝤昵晤扦扦昱慤慥〲㤲㡦戲㈷㈴㡢㑡挶㠹㤸攲㔵攷㡥ㄸ攷昹慦昵㠴ㄹ昳攵㐲愲㤰㉡㘸㕡㍥ㄱ㌵攲㐶㤰㜳㤴㙤㤹㥦㜵ㄵ㡥ㄹㄹ换㡦㥦㈸㈷㙣戳ㄷ㘲㤴愹㡥㥡昳散戴㠵攳ㄳ㘳昹昲㥥晥㠹㐳ㄵ愳㘲扥扦㍥慤㥡㐹㠳摡㄰愶戳㘶㔹㤶户㜷扤摡搱挶攸㠴搹扦㜹挴㑡摥慢㉥ㄹ㤳搹昱㙣昳搴㈵㈵昳㤳㙥㙡㐳㡤晡戱㐸摡㈴昳㙥戸㑢㉢挹慡㔷昷挰晡昱戲㌹㈶慢㌷慦戸㜲㈴户挱㉣つ㤹㕣㘲㤹㜹㜹慢扢㌲挹㥥㔱捦㕢㌱㠶ㅢ挵㡣㉦㍦挷换㉤㉣摥㕣㌱挷昲㘶ㅥ昵摤㘸㤶㉡㕢㔶ㅢ搹㔱㜳户ㅡㄱ慢㑣㈴散㔱挳㕥㌲㥥㥢㈸て㡣㡦㔵㑡攳愳戵㈹晤昹㑤〶㘶昱昹㈳挷昳㈶㈶攱敤扣〲㈲㌰㙤㥡㄰㠱㠳晣㥥挹捣户摣㉢つ攱㌱㌱攷攴敦慢㙤㜶扤慢㜰㜷戸㡢㔱㤳㙤戲㙤㙥㡢捣㘴扥捣愶愷戹愰攷㥥戸ㅥ愵昴㠱捤愵㘵ㅤ㕤换晤捦ち户戵捤戲敦㝥昱㈶慣㜴づ㌳挶昲愳㘶㘹搲搵戴㘰㡤搴㜵㈰挱慦愲㌷㌷㐵㡦戳㜰戱㔹㙣〹㥥㌸㤲慦慣㔷搶㥢㈳敢搶㔷挰挳㡡扢愳㠳搰㌶㕣敡〸㔸敡〹㈴ㅢ㐰㐲愱㠰㌲㑡㈱㈵愴ㄶ慤㜸㤰换㡤㙤㕦㐳㜱㑤慦捡㌵ㅢ㤶搶攵㘰ㄱ昳戱昲戴㘹㝥㜷㜹㤸㔱㕥㕦㘱昳㥣㌴㤱慢㈵㜵㡣㘴ㅣ㈴挸㘵㑤换㈵ㅡ㜵摡戹ㄲ㥤㔱㕣㘴ㄶっ慣晣㘵敦ㄶ㐶戰㘸㉤㈹ㄷ㤹攵㥣捡戵攷㌲昴㤵捤ち㐲攸晣㕤㐵戶㝥㜳㜳㘵㤱㔱㌱愶ㄷ戱㡡㠵㤵㔴〸捤㤳㕡㔶㠸㥡㌳㈴捦搱づ搹㌱攴㄰㤱㐱㑦㉥㥤㤲㘱攵㠴㡥㠳晥ㄲ㤸㘶搳挹㙦〲㜵攷散㑥愹㙦攸戵慢㔱㉣㤲昳㑢捤戱搵㕢㌶㥡㘵㡡㜷㈸㤳㐲㔹摦扤㤸搹㡡㕣㜶㑤㘵㘴戴摣㡢㥡㉥㉤㡤㑦㙣㝣㉦昳㘱㕥敡㐶㄰攷ち㥥㠷㔶㍣昵㝢〲㕣㠱改㥢㘸㥢攱攱㐰〷㜳㈳㐷㈹㠱戴㝣ㄶ挶㝢㤴㌲攴愴晢㡡摦扣㔴昶㠹㤰㑡㝤㤵㠹愸捣㍦昰㈵㉦㉢㉤挸ㄵ昳戶慣敥戹挴散㉡〲挵搵㈵㔳晡㉢㍡㘴〴ㄶ㤹㔱㍣㘶扣戴㈱㍢㍥扥㠱㙤㙥愶㡣㤵搷㥢㘶㠵㍥㠰㑥摢攷㈱㝤ㅢ㐲㑣㥢㔶戳㍥昷㌸ぢ㜶㐶晥捡㘶㤰ㄹ晤愳愳摤㑥㡥㘵㘵ぢ㔸搳攰㡤㔰㑥㐲攰㝤㥣㥤慦挱㄰㕤慡挰て㔴搹搲扤㈹愶昷㙥ㅥ㉤㙦ㄶ㥦挵ㅤ㜲㘹㝣㑦㌶㝢挰㐷收捣㕥㜴晡㤶〷㝦㜵昷つ㡢昲攲㜴㍢愱㘱㐱捦㤵㌸㥦攴敡愷㐱挴㘹㄰攳挸㠳㜰敤愵㥥㠲戸扡㤵攴㔴㄰㡣ㅦ㉡挷てっㅦ㥦戱愲㠲慢㜹づ㈱敡改㈴㥦〵ㄱ㕣戳㑢扦挴ㄹ〸㌸㤷搸㠲晣搹㉥愴㙤㍦〷㜶㑢摢㘲昹摦㘰扥戳愰ㄸ㔲愹摥㈴㑤散㠳㌴㥡㔷㈵㥣㉡〱㔴〹㥥ㄸ㐷搹扥ㄸ㡤搹〹つ㝥〵㍡〷㈴㐶㕦愲晥㈸挴晣㌱扡㤰㘵㕣㐴昲ㄵ㄰て㐶ㄷ㕢㔱戱ㅦ扥㈵㐶㤷㔰攸㙢㈰㠲㙥〴㠹搱愵〸㌸㤷挸愱っㄷ愳换挱㙥㠹ㄱ㍣ㄲつㄸ㕤〱挵㤰㑡昵㈶㘹攲〳㐸昳挳攸搸㘶ㄸ㝤搴㑥㘸㜰㜵搰㐷㈱㌱扡ㅥ〱㜱㜴㔳㡣㙥㘴㙤㙥㈲昹〶㠸〷愳㕢慣愸㌸〸摦ㄲ愳㕢㈹㜴ㅢ㠸㤸て㈲㌱扡ㅤ〱攷ㄲ㐷㝡㌱扡〳散㤶ㄸ挱㌱搲㠰搱㕤㔰っ愹㔴㙦㤲㈶づ㐶㥡ㅦ㐶〳捤㌰㕡㘸㈷㌴㜸㕣愲挸㐹㘲昴㝤〴㐴㕦㔳㡣敥㘳㙤㝥㐰昲㐳㄰て㐶て㔸㔱愱攱㕢㘲昴㈰㠵㝥〴㈲攲㈰ㄲ愳㠷㄰㜰㉥㤱昲㘲昴㌰搸㉤㌱㠲㝦愶〱愳㐷愰ㄸ㔲愹摥㈴㑤攸㐸昳挳攸攰㘶ㄸ捤户ㄳㅡㅣ㍦㜴㑦㑣戲慡愸昱戵㄰换㥡㔵㐵㔷㘱挹挸㘸挵㉣挹㠹㘳戸㠰慦㥣昴㙢换昸っ㑥㤶㑢㐶捥昲ㄸ敦㔲ㄸ㜰㠶捦敡ち愲㘱扥㙥㑤㘷晦㜷㔵戲挳慤㑡攴㥡愴㘶㘵㌲挹慣ㅦ㡤愶㙥㕤㌲戹戰愷ㄱ㜱㐲敥㍢㍦㤰㑤慡ㄷ㌹搷㌶㌲捡搷㑦㜸攴㙥㠱㉢敦㙤㠴㤴㡥㌶㕦慤戰戱㌷㌶㔲㉡㌵㕤ㄹ㜰昲晦扦敢慡晡㕤㑡㙢㕤昵㈴戰㔱㥦㈲㜹㥡攴ㄹ㤲㘷㐱挴〷散㤱㤸㤳扢搹㤸㤶昴㘲㔱昳㐵㑥㑦搴㕦㤲晣㡡攴搷㈰㥥㤱昸户㠸㉡捦㠱㠴ㅤ〷㜴户搵挴㐲㐲愴挰㤶愳昳敦㄰㔰㥦〷改晡㍤挸攰㘱收㈸搶攸敦捤收㘲㌰㠳ㅣ㈷㕦㔳愰昵㜰㌶戹㕢㜱㘸换㔸㙥㝤㘹㝣っ扢戳㕣敡昴攷戰㐳㔷ㄶ㠶㔲ㅣㅣㅦ㤸愸㈸挵挳㐶昰搵㔵㕣㘵㙥㌴㡤捡〰㍣㌰㔸㐷つ挲愵㉥㔷㐹换昲㥢晦㝦慥愲〲㕣敡挲戹㔵㕤㐸㠹晡扥㙢慤㘷㙣㜰㝢ㄷ㡤㘳㥦搷㤴晢搳〴㕤㔱戰㈲摥〱㤷㐹〱昵〵搴敥㕦晦摦つㅦ摡晦戲㕢晥㘱㝦㥦㠲㜶㈸㉦攵㐵㈴㙥㥢㙢扥攱愱晤㌲戲〸愹捣愸昱愱㉤搳挴㈱㐸㜳ㅦ摡捡慢㠸㑤㐳㥢戱㈶挹㍢愳ㅥ扥㤳攴㥤散㠴〶扦㍦ㅤ昶㜲㜲昳㍡〲㈲っ㌱晦㐹昲㥦㤰慣扥㐱昲㈶㠸愷㑢晤挵㡡ち㍡晤㘵昷昹㉦ち扤〵㈲晡㐰攴攴收㙤〴㥣㑢㈸㈸挳㥤㈴扦〳㜶换挹つ㜶〹ㅡ㜰㝡ㄷ㡡㈱㤵敡㑤搲㐴㍦搲㕣㥣㍣ぢ㠹扦晤扤〹㐶敦搸〹つ摢て㡢㤰㤳挴㐸㐱㠳ㄶ㙦㐳捣ㅦ愳づ㈴慢㉡㐹〸挴㠳㔱㤷ㄵㄵ㡢㤱㤱挴㘸〶㠵㘶㠲㠸愵㘰㐹㡣挲㠸㌹㤷㜸ㅤ㘵戸ㄸ敤㠴㤴㤶ㄸ挱ㅤ摦㠰搱㉣㈸㠶㔴慡㌷㐹ㄳ摣摡昰挳攸愵㘶ㄸ扤㘸㈷㌴散㠲㜰㉦㐳㘲挴㤱㔸晣扥㈹㐶㝢戳㌶晢㤰㜴㠳㜸㌰㥡㘳㐵挵㈰㌲㤲ㄸ敤㐷愱戹㈰㠲扢ㅥㄲ愳晤ㄱ㜳㉥昱ぢ㉦㐶〷㈰愵㈵㐶搸㐰㘹挰愸〷㡡㈱㤵敡㑤搲挴ち㤴攸㠷搱㘳捤㌰㝡搴㑥㘸搸㤹㔹㠵㥣㈴㐶㌱ㄴ㈷㝥搲ㄴ㈳㥤戵㐹㤰㈴㐱㍣ㄸ愵慤愸ㄸ㐲㐶ㄲ愳っ㠵づ〱ㄱ㙢挰㤲ㄸ㝤〸㌱攷ㄲ昷㝢㌱㕡㠰㤴㔶ㄸ㜱㕢愷〱愳㐳愱ㄸ㔲愹摥㈴㑤ㅣ㡤ㄲ晤㌰晡㜶㌳㡣敥戱ㄳㅡ昶㡢㡥㐵㑥ㄲ愳挳㔰㥣昸㔶㔳㡣づ㘷㙤㡥㈰ㄹ〴昱㘰戴摣㡡㡡㡦㈱㈳㠹搱ちち慤〴ㄱ摣ㄲ㤲ㄸㅤ㠵㤸㜳㠹㥢扤ㄸつ㈱愵ㄵ㐶摣㕤㙡挰㘸つㄴ㐳㉡搵㥢愴㠹戵㈸搱て愳慢㥢㘱㜴㤵㥤搰戰㙤㜵㍣㜲㤲ㄸㅤ㠷攲挴扦㌵挵攸㜸搶挶㈰挹㠲㜸㌰捡㕢㔱㘱㈰㈳㠹㤱㐹愱〲㠸挸㠱㈵㌱㕡㠷㤸㜳㠹慦㝡㌱ㅡ㐱㑡㑢㡣戰挹搵㠰搱〶㈸㠶㔴慡㌷㐹ㄳ㜹㤴攸㠷搱戹捤㌰晡㠲㥤㔰扦㝢ㄶ㕣㠷㥣戶㘱搷愳ㄳ攲㙡攱攸ㄱ昳㐴扡㘹㘷ㄶ昰㙥搳挰㐴戹㌲㉥㝤捡㌳ち㡢挶㤷㡦㔷ㄶ㡤㤴㌷㡥ㅡ㕢㘶ㄵ散挰㌱敢捤㌱散昸㤴戰昱㔳挷ㅢ摦戸搱捣慢㠵愱昱㠹㔲捥㕣戶㘸㐷搸ㄱ㤲愶㠴〷ㄳ㜳戲㌶㠱㙢晢㌶㌹㌰愵ㄳ㘸㐸戸〲㐱㙥㑤搴晢慡㍤㙢愶敡昲㥣㉢㥦㜰ㄵ搱搵㈳㤵㔱戳戳㈰搳㘵戸愳〰ㄴ戱㡤㤶㥦㕥㔸扤ㅥ晥搹㐵㌳ち㑢㑢㈳昹搱㤱㌱㤳挶挰㤲㥦㉦㡣つ㥡敢戰㘵戶㜲扣㍣挲㤷搹㘶ㄴ㔶㤷㡣戱昲㐶㝡晦㜳㕢㜶慥㠹挹〹㜰戰戰㜰㘴慣㡣㘲愴ㄵㄹづㄷ㠶搶㡦㥦㠸搷㈱㈷㡡㘳㑢㡤㡤攵ㅤ挲㉡搵㑥㈶㑤㈳摡㐴㕢㥢攸㘸敢搸㕥晢㈸ㄵ攴㌸换㝡〹愱ㅢ敤戴㔲ㅡ挹㑥㄰㌰㘹晦ㄸ㘸㍢㠹戴㘱㈰㜸〲㐲㤳㉣㝢戹昸戵㌷㌲戹㐹挷扡搶扣愴攳扢㕦攴扥㘳㑡戳慢ㄳ㔰敡摡〴㜲搸搲㌵换慡摢搷晦挴ㅢ㥦㐱㙥㠴搵㉦㈶敡摢㥤扢㔷挸搱㙤愶搵㠰挸㘳㝢㐲扦㐴㍢㘰慣扥㔱㠶ち㔲㠶敤㜳㘶㌵戸〴摢㑤㕤㠵㐱㈳㙢㡥㘲搱㔸㌴㉡㌳慤〸ㅤ〰㜸㉦戰㙣愷つ㡣ㄷ㡢〶ㅢㅣㅢ敢㔰捥ㄸ㌵㍢ち晤ㄳ㤵昱㈳㐷挶搴〲㠸㙣㤵㌶换搸っ㤶戱㔹戲扡ち慢戸㝢㉥挳捣㙢㝣㥤㔱ㅡ愹慣㉦㡥攴㍡ㄸ攱づ昷づ搱㔲昱㙣㤰㡢㍡〰捡换ㄹ㐹敡ㄷ戳搶戲づ挶敥挵挲㥡搰搱昸㘸捦㙤㐲挱㍦戱㥤㥢慢ㄸ㜷攴挶㠵扡ㄹ戹〵戱捥㤷〳㤱慣挸敢捥㙢捦慦㥦㠲㌴㌹㌴〹敥㡤㈲㠲敤〳㔰〶昸㘹㘷ㅦ㤸㜴攷㙤㍡〴㐲㠳攳㐶㝥〹摣㡤攳愵改昶晢挹ㅤ㌰㉤〷㥡㔲㠴㝢愱〳搸㕥挷戶晤愶ㄱ扣㘵搵㐱挶㄰ㄶ攸敤摣㐵㔵㉣ㅢㄲ㥢㐰㌰搸搹攱㔷搶㌲㈷慦戹昶敥㤱昷昵散㘵つ昹扦㝡㔴晡搰㘹慣㔵㐸㍥愰㑥挲㝤愸㥦攲㍤㜱㤷㤵昷㔳㈷㜰㌲〵㍥つㄲ摣㠸挴㝡摢搴㙥㑢㘲昳㔲㠵㔰扢㝣挳㤷ㅢ愶ㅤ搸㕣㤴㍢慤㐱㜹㈳㥤㥥ㅤ㔲挵摡ㅣ敤㜰㕥ㅢ㔶㠶搰捡捤㝣挸ㅡ㕤改㥥攰㕡扦慤慤ㅤ愶㔶敡晤挰つ挵㈲戳攲㤰㈹户㑥〵户ぢ㤵㝦㠱昲㐱散㉣挸㝦㜸ち㙦捤㡥㐲〹慢挸㝦攰㑢㕥愱㤰扡ㄵ㔹〴㐲愲〲敡攰挲收㙡〳㜷㉡㔲搵搳㐰挴愷挱攴摣挰昳㈴ㄳ愷㈰捡愷ㄹ㜶ㅥ㤹ぢ慦扡㤱㔲㙣〵㡦愳愵㝡㍡㌳㌹ㄵ㈱づ㐳㙥戳㍣〳摣搶捤昲㌳搴挰㐷㍤㤳㤹搸ㄱ㜱㍡〲㑥㤵㍤戶晥ㅣ〴搴捦㔳昰戳晥〲㘷㔱攰㙣ち㜰㥦㡥昶㔶捥㐱㙣捡㌸㘲㝢捥〷挷㜳㤱〵㜰㍣换㔳愶〷挷昳㔸收昹㉣昳㑢㄰愸挷昱㐲昰㕡攰㜸ㄱ㐴㈴㡥ㄷ㌰㤳慦㈰㔶㠳攳㤷挱㙤㡤攳挵㔰㠳㘰㐰扤㤰㤹搸ㄱ挱捤㌹ㅦㅣ㉦㠲㠰晡ㄵち㜲攳捥㐷攰慢ㄴ戸㤸〲摣换㤳㌸㕥㠲搸㤴㜱挴ㄶ㥥て㡥㤷㈲ぢ攰㜸㠵愷㑣て㡥㤷戱捣换㔹收昵㄰愸挷昱㐶昰㕡攰㜸ㄳ㐴㈴㡥㔷㌰ㄳ敥挹搵攰㜸㈵戸慤㜱攴摥ㅤ〴〳敡㔵捣挴㡥㠸㕢ㄱ昰㠱改㙡〸愸搷㔰㤰㥢㝢㍥〲搷㔲攰敢ㄴ戸ㅤ〲ㄲ挷敢㄰㥢㌲㡥搸收昳挱昱〶㘴〱ㅣ敦昲㤴改挱昱㐶㤶㜹ㄳ换攴摥㕣㍤㡥昷㠱搷〲㐷㙥搷㐹ㅣ㙦㘶㈶㍦㐴慣〶挷㕢挱㙤㡤攳〳㔰㠳㈰戶㍤㤹㠹ㅤㄱ摣攴昳㠱改㜶〸愸摦愴攰㡦晣〵敥愰挰㥤ㄴ攰㥥愰挴昱㉥挴愶㡣㈳戶〲㝤㜰扣ㅢ㔹〰挷㐷㍣㘵㝡㜰扣㠷㘵㝥ㅢ㈴昸㈴〴㈶㤹㕤挱搳攸搹㤳㤹〹㘱愵戰㘶㙣愴㠲㠹て挷敦㈵㈳ㄵっ攱㕤〵㄰〴攵收挹晢攵㠴挸愳㌴捦㕤㘶敤搳㤸㔴戳敥摡扢㌱摤扢㄰㥢敢㤳㙣㉤搱㍣㉢戳㔶㐲㜲愹收㔳挷ㅤ㘹敤㈶㉣㜷㝡挰㕡扥㠹晤㥢㙦㍤㜹㜰㡦挰㌶晦挴㑡㑦戶愱㠰晡ㅤ㌶ㅢ㠱㝦昶愲敦愹㤶捤挳戳ぢ搷〹攱㄰ㄷ㝥ㄶ㙦㠶扤捤扢㙣慣㡣挹㔳挸㡥㘱㙡㍣搳づ慥㤸愸搴愴ㄸ㥢㘷搹㈹㜸慢㘶挵ㄸ㤶㌳㌹愳㤴摦㐱㘶挳戸㌷㙢挹㈶㈷戶摢戹㥣㐶㈶扣㍣㜳㔸㙢〶ㅢ㝣ㅡ摣㙤搹挰っ㐳㝥〶愱㜶昷㌵㍢ㄸ攳㙦㤶愴〵慣摦㉡㐹扦挶㑡ㄳ㑥〹晣㠴㙢搴㥣㈵ㄵ摣愸㥣昵愹㠵晥㙣ㄹ㙢攴ち㤷㐰㜶㐸㜶㜰戵戰捡ㅣ㌵昸㡡㉣㔶㉣㜶㘸㘵慥㠲敤㝡㌷〳扥晥扡攳㔸〷㠸戴摢ㄶㄲ搲㐶捡㈴攳㕡敤㑤戰敦㙣愷㐵搱㕦ち昲㝡敤㔰㜱挹挵扣慥㍦㌴攰〴散㑥昴っ戲㥦㘴搹㡤㌱搶扢摢捣㕥㌴换㜹〹挲ㅡ搹攴愰搵攵昰戸㌶㥦㐱ㅦ㑡愹㠲㜷挴昹㡢㥡㌰扢捤㈸㤶㉦㤵ㄱ㉣㐴㐷户捣㉣㉣ㅢ换㡤㑥攴㑤戹㡡㜵挶㙡戹㤸摤㈱散搵捥㔱挶戲搵㈴戸搸愰㉣挳慦㔶㥤㜷㠶户摦㤱愵㝥ㄷ㘵捡㐱づ㜹挸㔵㘳昰㔹㔴㘲㥢户昵㐳㔰摡戹晡㔲㡡晣㐱㈴㠶戴〶ㄶ挷㌲敥捥扡㙦〶挸摥收ㄱㅢㅣㅦㅣ愷ㄳ捣挳㍡㙣挴㘲敤㄰㌶挲㝤㕡㈶㔲ㄴ慣攳户慦㜷㥣昰攴扣㌳㥦摦摣搷昷て攳晡戵㡦㥦㜲㕣㥦搳㔳昰㤸挰ㄵ㄰摣户户㈶㙣㉦戲㌸捥愵戸㄰㙢慢扡慣〴㜷昵攵㠴敤㕥㈴㡡㕦㈳㘶㑤搸㉣㤷戲晡〳㜰㕢㑦搸昸ㅡ〰〴昱愲ㄶ㌳戱㈳攲㜷〸㌸ㄳ㌶〴㥤戵攳晤㄰㔰ㅦ愰㈰摦〹昰ㄱ㜸㤰〲㍦〲〹扥〰㠱晡㐱愶改㍥㌷搷㝡挱㈲搷捥ㅤ㐵晡㄰搰㐵ㄵ扣摢㡣㝤晣改㤸㔵㜵㜶晣ㅥ改敡㐳挸昶㈷㡦㍣戲〰攱㠰㜸ㄹ挴㈹摦㌳㜹晢㜷㤶晦㌰㠸㜸ㅤ〲昵㤳攰㍦㠱搷㘲ㄲ晣〶㐴㈴愶㡦㌰㤳㌷ㄱ慢㤹〴晦ㄴ摣搶㤸晥〵㙡㄰っ愸㡦㌲ㄳ㍢㈲晥ぢ〱愷捡㥥挵敤㘳㄰㔰㝦㐶挱户晣〵ㅥ愷挰ㄳㄴ攰摥戱㥣〴晦ㅣ戱㈹㑦㠲戱㘵散㌳〹㝥ち㔹㘰ㄲ晣慥愷㑣て㡥㑦戳捣㘷㔸愶〲㔲㡦㘳〷㜸ㄲ㐷攵㔹㠴愶敡㘲ㄵ㉡㠴㈵戶扦㐰㐰㠴㐰㙡戰晤ㄵㄸ慤戱敤愲㉥㉡慤晥摡づ㌰㈲戸㠹散㠳敤㙦挰㔶㝦㑢挱㤹晥〲捦㔱攰㜷ㄴ攰㥥戳挴昶㜹〴愶㡣㉤戶〸㝤戰㝤〱㔹〰摢㔹昸㜲㉡攵挱昶㐵戰搵㤷㐰挴㙣㤰㝡㙣昷〶慦㐵ㅢ摤〷㈲ㄲ挷晦㘰㈶摤㈰㌵㌸晥ㄱ㡣搶㌸捥愱㉥㜱㝣挵づ㌰㈲戸搱散㔴搹搳㐶㕦〵㕢晤㑦ち捥昵ㄷ㜸㡤〲晦㤷〲晢㠳㐸ㅣ㕦㐷㘰捡㌸㘲㍢摡〷挷㍦㈱ぢ攰搸㠳㉦愷㔲ㅥㅣ摦〰㕢㝤ㄳ㐴挴㐰敡㜱搴挱㙢㠱㘳〲㈲ㄲ挷扦㌰㤳㈴㐸つ㡥㙦㠱搱ㅡ挷㌴㜵㠹攳摢㜶㠰ㄱ㤱〱㜵慡散挱昱慦㘰慢敦㔰昰㄰㝦㠱扦㔱攰㕤ち㜰敦㕡攲昸㜷〴愶㡡㈳户慣㝤㜰っ搰㑢ㅣㄲ㠷㈲㈷愷㔲㐱㜲㉣㑦慡㐰慡摡〶㈲づ㠳㐰㍤㡥㠷㠳㘷昵昵㘹㄰㤹㜲㕦㍦〲㙡ㄲ摢㜶㘶㍣㠸㔸つ戶ち戸慤戱㕤づ㌵晣攱㘴つ㘶㐲㕣昹㔹〱敡摣㠶〷摢づ挸愸㍣慤㐳慣昴ㄷ〸㔱愰㤳〲摣昳㤶搸㜶㈱㌶㔵㙣戹搵敤㠳敤㑣㘴〱㙣搷㜸捡昴戴搱㌰换攴愹㈱攲㌸〸搴㘳㝢㍣㜸㉤摡愸〱ㄱ㠹攳捥捣㈴㡢㔸つ㡥扢㠰摢ㅡ挷㍣搴昰㠷昳ㄸ㤸㠹㠳愳㠹㤰て㡥扢㐱㐶摤㥤㠲〵㝦㠱昷㔱㘰てち㜰㕦㕣攲昸㝥挴愶㡣㈳戶挳㝤㜰㥣㡤㉣㠰攳〶㑦㤹ㅥㅣ昷㘲㤹㝢戳捣〹〸攰て㉦捥㌰㘶摦㑢㜰㌳㐲昵㉥晥㠶敤ㄷ㤹㕦㠱ㅢ㌱㐳㤵㉤愳搸晣㘲㤰㉥㝦㉢挴㠹〷㔶攲攰㘱㈳㘲扣搴づ㔷㐳晤㑢慡慥㉥㕦㔲敤摣愵敥愷㠱㔲㡤㈹㥢㔰㥢攰㜳敦㌶晥晣捤搵㘷挵慢扦ㄳ愲づ㉦㘵㕦摣搳㉥㐷㡥攴㑡攳攵昱㐲愵㝢〸摢扡摤晣愹㈵〴愲晤挱摦㈰㐷摦㌲㜹㘳敤㘳㍣㝡㘴ㄳ㝦㝡ㄴ摡㌰㌶㝥攲㤸慣㑤戰捣㕦㥣戲㌴㜵晡㜴ㄶㄳ挲㐷㕥晢〱扣挸ㄶ愴㔰㔹摤て〵捦㤸ㄶ㌹〹㜱㜶㈹㘵㉥攲晢て㉣ㅣ㔸㌵ㅣ换㘴㔲戱㙣㈶㤶㌳攳〵㍤㕡挸愵攳㌹晣搲扤㤰挰㑦摤愳愹㤴㘹㈸晢扢愲搹㙣㉣㤶捦㤸㠶㤶捦㈶㜱㉣㡤㤶㐹ㄶ戲㤹㘴㍣㕥㈸挴昱搳攱㥣慥㝣挰ㄵ捤ㄷち㘶㑣㑢㙡㌸㥦㐱挳敦攵ㄳ搹㐴㉡㤱捤愵捤㜸捥挴て挵㘳㕡㠴㍢㍢慣㠹㝡〰㜴搴〳㐹㝡㐰㈲㈷㍢晣㠳挸㥡㐷㌲㥦晣㑦㍢晣㕡昹攰㔶昰愷扡〹㐳㈴搰挵㜲㈲㉦捣昶改搳ㅢ㥣㑢つ㥢㌷敥捦搸ㄴ㠵㝢㌷挱挷㘰愰㝡㡦㤴扦ㄲ㙡攵戱㍦㤵攵捤㙡扣㥦ㄸ㐸㈸挲㙤ㅡ㘹㡡㌸愲㍢つ㉣ㅣ慥㍤㜲㐶搱挱敥〲㕢慥㥤㔶攱搷慢㑡〲㥣㤹攰㜸戶慡㈳愷㌹戰㈴㤱㈸㡦㘳㤱〷戳㠸搳挱㘷ㅤ搴っ昸っ挸捦ㄹ愰散㐹攲㐱摣〸摢㉦ㄲ〲㉡ㅢ㈵摢㥦戸ㅦㅣ戶挱摡㌶挴つㅣ搹㠶ㄶ㐰づ㙤攸㜳㠸换㡡㝦〴㜱慢つ挵㜳戱㐲㑡挷㙦敢㔳昹慣慥ㅢ愹㙣㍣ㅢ㌳昳昱㝣㕥㡢挵㤳改㜴㔲㌹搴ㄵ㑤愳㈱ㄸ㐶㍥ㄵ搵戴戴㥥㉥愴搱㡣攲㠹㜴㍥㡡ㅦ挶攷搱㤶㜴愵捦ㄵ挵捦戹愳愹㑣㍥㥦㡣㥢〵㍤㤷㌵㡣㡣愶㈵ㄲ改㤸ㄹ㑢收㌲昹㙣㌴挲ㅤ㈳〹㙢㍦㜴搴㠵㈴〳㈰㤱戳ㅣ㝥㕤ㅢ㍡摢攱搷捡㡢㜳挱㘷㍢ㄲ㜷攱收㘹㘳㤹改ㄱ捣㙦㄰㈴ㄴ㌹捦㔱愴慤㔴㕡㐶愵㌱㈲攷㍢晣㤵㘴捤㈶㤸㝢㠲㠸ぢ㤸ㄹ㘳㐳攰㌳㈰㍦㕦〶㤵攸摦㠴㈲ㅡ搱扦〱摣㐶昴㉦㠴㤲㐴晦ㄸ㘴〵昴㉦㐲㕣愲晦㔱挴㉤昴捤っ㤰捥㘹㕡挱挴〹㌲㌸㉦挶㠸挷昲㌹攰㥣㠹㥢㤹ㅣ昸捡戱慥㘸㌶㥡㌴㡣㐲㌲㥢㑢㈵㘳㝡㔶㉦㈰㤲搳㤲㤹㤸愶㘵㌳ㅡ散愲㝣捣ㄵ搵搳㝡㉣㠹㤳㕥㜲扡ㄹ搷戳昹㑣㍡㤱㌶昳㔹㈳㘵ㄶ愲昹ㅣ㡥㝡㠸㜰㥦㐹〲昵㜱攸愸㥦㈰㔹ぢㄲ昹慡挳慦㐳晦㘲㠷㉦攵㈹㉡㤵挴愵攰㑢昴㉦昵愲㙦㌲扤〰ㄲ㡡㕣收㈸搶愱㝦戹挳㍦㠱戲晢ㄱ敦㌹挴晡ち昰昱㠷摦晣㠲捦㠰晣㕣〹㉡搱扦挰ㄷ晤昳㝤搱攷㘶㤱㐴晦㤳挸ち攸㕦㡤戸㐴扦㠴戸㠵㝥㌴ㄳ㡤㈷㑣㍤㥥㑤ㅢ〹㍤㤹㡤愶愳〹㍤愱㘷戳㘸戵搱㙣㈲㥤㔲捡慥㈸挶㐳㈳慡愷捣㘴愱㤰搳㌳㘶㉥㥤搱㑤㉤慢㐵戵㔸㌴㘱㐴昳扡㔲㜱㐵ㄳ㘹ㅤ㐷散愴㜴㉤㤹捡改ㅡ晡ㄴ㡥〰㡢ㄹ搱㘴㍥慡敢昱㐲㍡ㄱ戹挶慥㠹㍡〱ㅤ㜵ㄳ挹㠹㈰㤱㙢ㅤ㝥ㅤ晡摣慣㤲搶㜲㐵愵愶戸〱晣慤昸㠸搳扣攸㥦挲晣戶㠲㠴㈲㌷㍡㡡㜵攸摦攴昰㑦愷散㐱挴扢㠷㔸摦捣捣ㄸ㍢ㄳ㝣〶攴攷㔶㔰㠹晥㘶㕦昴㌷昹愲捦㉤㈶㠹晥搹挸ち攸摦㡥戸㐴晦ㅣ挴㉤昴戳㜹㉤㥡㑤愵㔳㠵㔸㑣㈷戲搹㙣㉥㘶愶㔳㕡㍡愷挵㔳戹㘴㐶昹㠲㉢㥡㉣挴攳昹〴㑥〷搲搰愰㤳昹㤴㘱收㤲挹㑣㉡㥥㑢㘹昹㤴ㅥ换㉢攷扡愲㘶㌴㘳收㜵㉤㥢捥攵っㅤ㈵㘴㌴っ㑦㐶㍣㤹㌷㌳㘹〳㥤㈰挲㍤㉤㠹收㜹搰㔱捦㈷昹㈲㐸攴づ㠷㕦㠷晥㥤づ㥦㔲慡慢㈴敥〶㕦愲扦摥㡢晥挵ㄴ扡〴㈴ㄴ戹挷㔱慣㐳晦摢づ晦㜲捡㙡挴㍢ちㄲ晣づ昸昵㑦㈸捦ぢ㐳㥥㍤㤳改㄰㡦㜸㌶戲慣㘷㕤攱愸〹㘳ㄴ㈷㥥慤㠰㔷戵㐲搶㡥攰㡦㙢户㝣摢㉤ㅦ昳昲ㄶ㍥扥㤶㑦摢㝡っ㙡㥦搲昶扤挹㕦愸㙦㥦㜷㉦ㄴㅣ㠶挵愶㔶ち㑣攲㌳ㄷ戰晣戰摦㐵攲搴摤挰捣㘹ㄶ收㝤昶㈱㠷㝣㕦㙡摥㈸㍣攲㔳㜸㌹敤㑡戴ㄳ㜱㉦㌲㘰ㅥ敡㔵㡣㈱挰㌶㉣㝥㠰㤰散㥢㥦昰昴㑤攵ㅡ㠸㌴㥤慡㡡㡦昹㜶㔸扡ㄸ㘵㠷晤㍡㤴搱㘱敦㘷ㄹ戸㈲て㌸㠱〷㥤〰㝤㠸扣挲て㈱挰〹㠷㈲愳敦㈱㠹搰㔷㈸㍢㘹㕤摦㜹搸攱摦㠸㕡捡㜳愶攴㠹㔳攲ㄱ昰昱ㄷ㔰㙦戶搱㘱㐴晣ㄴ㔴愲㜳㤴〷㥤敡㥣㘹㠵㉦㄰㡦㐲㐹〲㜱扢〵挴㘳㠸换㤱敢㥢㠸㕢㈳㔷ち㌳改㠴㠱㌳㥤ち改㠲㥥挵〳㌸㥥搷㌱㘱㑡攲愹㥤㌳ぢ昹㤴㜲㠷㉢㥡㌳㑤搳㐸㥡昱㐴〱攷敦㐵昱㙣㌱㌲㈶收㐶㠹㘸㍣㡦攷㜷㈱愶摣改㡡㥡㝡㌶挵㈱㉤愷攳〹㤲㐹㘵㄰㡢㘶攳〵㍥㐴㜲㤸㙣㐵㈳㜴㐴㑡㔰敥㠲㡥晡㉤㤲扢㐱㈲㡦㍢晣扡㤱㡢㝥㐹㈹㉦㐵愵ㄲ攵挵㔳攰㙦挵㐷昴〳〰㜷捥㜴㉦昳扢て㈴ㄴ愱㠷搱て晤㘷ㅣ晥〳㤴攵㉦㘹攴㐱㕡攲ㄷ捣㡣戱㠷㤸㍤㤱攷攷㔷愰ㄲ晤㤴〷㝤攵㘱㠸㌴㙦㥢〹㕦㤳晣ㅡ㌹㐹㤳㍣〲㘵戴捤摦㈰㉥㑤昲ㄳ挴㉤㤳㘴捣㔸㌶ㄹ㑤㈶㜳改㝣㕣㑦㐴㔳㔹捤搰戱ㅥ㑡ㄸ改㜴㈱㥡㑥㈶㤴㥦扡愲㤸㡣挶㜰捡㤰㤱挸ㄷ㌴ㅥ敡㤴捥㘴㘳㥡㠱㔹㔵戶㤰㌵㜰㍡㥥昲愸㉢ㅡ㑢㙡㜹㍤㤱搲㌰昵捡敢戱㐲㉣㥤㠴ㄹ愳挹㜸㉥㥡挶ㄳ㐵㡢㐵攸扦㤴㐸㍤〶ㅤ昵㘷㈴㡦㠳㐴㥥㜳昸㑦㤰昵㜳㤲㈷挹愷㍢戳㉡㑦㔱愹㈴㕥〰㝦㉢㍥攲〰慦㐹㝥挱昴㕦㠲㠴㈲㉦㍡㡡㜵ㅤ攲㈵㠷晦㕢捡㉥愶ㄱㄶㄱ㝣改㝥㘴散㜹昰㈱㘳㝤晥㠸㤰㌴挹㕥ㅥ㤳㔴㍢挴㥥扥攸扦〲㈵㠹晥㑢挸ち攸搳攱㈸搱㝦ㄹ㜱ぢ晤ㄸづ愰㌲戵㝣㉣ㅦ㉦挴㜵つ㤳搴㘸搴捣收戲㔱捣㘱㘳㝡㑥㡦㈹晦㔱ㄵ㡤㘷㜳㠹㌸㥥换㜱㍣愶戱㈲挸攴㘲昹〴愶挱㔹慣㘳㤳㔸挰㉡㝦㜰㐵戵㠲ㅥ㑦挰㤰㌹㍥晡㑤㈳㤷㐱㡥㌸㡣ぢ愷㐳攱㡣户㝣㈶ㄶ愱搷㔳愲昹㐷攸愸慦㤰扣ちㄲ㜹捤攱搷㜵〸㍡㐱慢昲ㄴ㤵㑡攲㑦攰㑢昴㘷㜸搱㝦㤳改㝦〶〹㐵攸捥㤴㡡㜵攸搳挳㈹昹㙦㔳㜶㤰㜸ㅦ㐱慣晦〲㍥晥〲敡摦挰㘷㐰㝥摥〲㤵攸㑦昳㐵㕦昸愲晦㌶㤴㈴晡㉣〸攸晦ㄵ㜱ㄶ愹〸㔰ぢ晤愴㤹㉦㘴ち㠶㤶挹ㄹㄹ戹搸㡡㘱㠴㠹㙢㝡ㅣ愷㝦愱ぢ愴㤵㌶㔷㌴㥡挶㜱戴㤸戹敡㔸㕢攸㠵㔸㉡㥢㠳〷㈰㤳捥攳挰挸㥣㤱㡣㘹ち摥〹戵㜳㡤敡㠶愱㘷搳挹㙣摥㐰㍥挹㝣㍡㠱昵㥣㥥㌰搳㌸愷㉢㔷搰ㄲㄱ晡㑡㔹ㄳ戵ㅤ㔴攵㔱慦慡〲ㄲ昹㥢挳慦㐳晦㕤㠷敦㡡㑡㑤扣攸㙦愳晦挶摦㍣挳搱㑣收ㄷ〶〹㐵〴〴㄰〸愸㜵攸搳㉦㉡昹戳㈸㍢㐴㠹㔵㈰㐲扡㌵ㄹ摢つ㝣ㄴ㙡㝤攸搶㤴攸晦〱挵戸㑢㌸づ㐷㜲〱晤㌲戸㡤㑢戸改㐸㤶攸扦ㅦ㔹〱晤づ扢㐸㘵㑦挴㉤昴搱攴昳㌹扡㕢㔲㍡ㅥ〹ㄸ㈰戰㠸攳攱㤶〵㈳㥦㡢㘵戳㔱㘵戶㉢㡡ㄹ㈹㑥戶搳愲〵㥣扥愹愷戳㤸挶ㄶ㤲㘶㉣㠵ㄵ㜷㌴㤵㡦攵㌴㘵㉦㔷㌴㥡㠳㡢挶㐸ㄹ改㠲ㄱ搳愳㈹ㅣ㝡㙡愰㌷ㄵ㑣つ慢㐲㥣㜸㙡㐶攸㑤㠵㌴㍣㙦愰敡㍥㈴摤㈰㤱㤰挳慦ㅢ㜹㍡ㅤ扥㤴愷愸㔴ㄲ昴㤱㙥〵㐸攲㔹㉦晡〷㌲扤〷㈴ㄴ愱㥢ㄴ㠱〶昴改㌹㤵晣㠳㈹换㥦㌱挹搳敦挴捥攰ㄳ㜴㌵ち扥㡢晥㉥攰㑡昴ㅦ昵愲扦㉦戸ㄲ晤㥦昸愲扦㉢㤲㈵晡㍡戲〲晡扢㈱捥㈲㤵〴愸㠵㝥挲㑣㙡ㄸ捥昹扣㑣㘲㔵っ扣攲昱㘴㑡捦㈷㜳㌸㉢㌰慦攵㤴愴㉢㥡㑡㘵㔲㙣昳㔸ㄲ攸㌸捤㉦挵攵㐴㍡ㅦ换㜰〵㤸㑣ㅢ愶㤲㜲㐵搳㔸㡢㘴㤳㜹㈳㤵㡢㈷昴㝣㐲换㥡㔸㤸㥢㠹㝣づ昶㡡㙡戹㑣㘴㜷扢㈶㙡ㅡ㍡㙡㠶攴㄰㤰〸晤慦昸挶愲ち〱㡦ぢ㙣て㠷㕦㉢㉦攸㔹㤵攸㝦摦㡢晥㐲收㌷〰ㄲ㡡搰戹㉡㌳慣㙢晢昴户㑡晥㔲捡ㅡ㉣昲㜸㤰〸㍤慦ㄲ戲挳挱㥦㌱㉤㐸攷攱㠷㥡扦㠸攵昱㐷捤挳㝢ぢ㌵㠷扤㉤挶攱㙤㕢愰ㅥ㤸㠶户挶慤㜷慤摢摢づ搹扥扣㌸扤㡦戰㝥昸〴敦挴扤晥ㄳ昹戰㑤㔵晤戳捣㜱ㅦ㝣搴㐱摣㜰昰〰搴搷昷摤㠸晡㠳㕤扤㈷㌵㜳晡扡㙢㜱㔹ㄹ㥥㍡晣㠰㝥昵㜸扦㝢㕣昴㑥㡥〷㙦㥥㜳〶搹晥㔵㡥昳摡㤱愳戶愲攴敡攱㑣㉦昸㝡㤱㌰㡦㈷㤶敤㕡㡤㜹摥㔵摦戳捡挵㥢㘶㜸〷挶捣㍢㌹㤶昱挲㜶㝢摢戴㠶摦愲换搵愰㝤㌰㌴㕦㑥㘷㙥㌸㕦㙦㔹㝥㘷摣挱㥥㍥㙦敡㉦ㅣ愹挸摦戹昰戵㉢愱搲㜱慣㉣〷㑣㍢㉤攸㕦㌸㜴攰摣㠵㜳㘳昱㠳㐰戵㘴㑦昰㌶搸愴晥㤵㠰愶挵搵㕡㠰㠵㈳㔳晣㘴㙥㈵扥挴㠱㈸㠵㘶㄰㉡扤捦捡㉡昰㤴〵戲㉣昱つㄴ挲㠲挰㠷昴㙡㑡搳㜱㙣㐹搳〱慤ㅣつ摥摣挹摦慣㥦摢㡦㙡昷〴慦㐷㍥扥㍦㥣戳昱挱㘹㔶づ挰㡢挷㈶㡡㡤㔵㐶ㅤ㔰㠹㡦戲ㄲ散慣慣ㄷ挲〱㌱捦㡥攰㉢㈰收㠳戲㈴ち㠷㌵㐴戸㌷㔷户摣㜹晤㔰愶攲敡㤳㌴搰㘱㝦㐷晡挲㌱㐷㘳慤搸昷㠲晥攰㜳愷搴晦㈴晦戶㤵ㅢ㉥㔹㝣捤慣㝥敢晢㡤㍥㤱㠴㠶摦㉦ぢ慦㐶㈵㝣㝦㌱㝦㤵㥤㔰㝦昴㔶㈴㠳㥣攴㐸㜰ㅣ㙥㙢挶㌴㐱ㄷ㌰㐷〳昱㙦搰㘰ㄷ㤴扤收㜸摥㝦㍦搸㤶ㄱ攸ㄷ㔶戲攰㔵㥢㐸捡㙥㈲攲㌲攸㌸㈸㠵搴㍣ㄵ改户戵ㄴて愵㘲〱㍣换搶㈹㜱戱㉤つ㍥㘰㕥㑦㘹㍡㜸㉤改㍥㑡㥦〰摥ㄴ㙣㥤敡ㄱㄷ㈲㉦挷ち㈱㜵ㄴ㝡攱㈳㤰挳戶搹㘲搰搱㘸㘶㡢㉢摥搲㕥晡晢㔳㝦敤戳扥㝦搱㈷攸ㄹ昶戳挵昹愸㡥慦㉤捥戳ㄳ敡㡦昸㡡っ㈱㈷㘹㡢ㄲ敡づ㕢ㅣ㠳戸戴挵ㄷ愰攱摡㠲晦摤㠱愰㠷搵〲㠹㕥㘲㘵ㄳ㜸㔵㕢㘴ㅣ㕢㝣ㅥ㝡㔵㕢㙣愶㈲扤戸㤶攲戱㔴㍣〹扣㈹愰㥢改ㄱ㥦㐵㕥㔵㜴㑦㘶㕥昴昰㕡㜹搱愹慣晣ぢ㜸㤶㕤㌳攲㔴扢㘴昰㘱搷慤㐸〹搳摦扢㙤戶愰㜳㔸㙡㌴戳挵晥ㄳ㙤㘷㡤㕣户愶摦晡㑥昴㡢ㄳ愰攱㘷㡢㤳㔱ㅤ㕦㕢㝣捡㑥愸㍦㑡㉣㐲捦戲戴挵ㄹ愸㍢㙣昱㐹挴愵㉤戶㐰挳戵挵攷〸挳〴㤲㉣ㄸ㑡〸㈹㘷㠱㌷〵㐸昵ㅥ㌱㠱慣慡㤰㥥挳扣㌶戹㜹㤵㤹搷戹攰㔵敤慡㍢㜶晤㈴ㄴ慢㜶㍤㥦㡡㈷扡㡡ㄵ㉡㕥〰㥥㘵ぢ㕤ㄴ㙤㘹昰㘱㡢㉦㈳㈵㝣ち挲摢㘶㡢慤㡥㐶㌳㕢散晤收攸㔳㍤扦㥦搷㙦㝤㜷昶ぢ㝡㡤晤㙣戱ㅥ搵昱戵挵㍡㍢愱晥挸戲挸㤹挸㐹摡攲ㄲ搴ㅤ戶㌸ㅢ㜱㘹ぢㄳㅡ慥㉤㉥㈵っ㜴扣㕡戶㌸〷㈱攵㜲ㄷ㠶戴㌰㙡㘰戸㠲搲㜴敢㕡搲㜴㈲㉢㔷㠲㌷〵换愵㝢挴㕡攴㔵戵摣搵捣㡢㝥㕦㉢㉦㝡㤹㤵㙢挱慢㕡㉥敤㔸敥㔸扢ㄲ㐸㠵㉤慥挳㔷昸㘲㠸㙦㥢㉤攸㌸㥥戴㕦㜴慣㥦㌳摡昱昷〷晢慣敦㙢晢〴㝤挸㝥戶㔸㡤敡昸摡㘲挸㑥愸㍦ㅡ㑤㐸㉦㈳㉡慦摥捣㕢挰㠵㥣〳㤱慢㐰愵㠵㙥〱ㄷㄶ晡㍡攲搲㐲㉢㤱㡦㙢愱摢㤰㈸㙥慣愹捡慢搰戶づ㝢㌹愲㔹㔵づ户ㄳ敡て㝢㠹搰㠹㈷ぢ晤㤶㔵攸敤㑥愱㠷㜹ぢ扤㠷㠵搲慢㘵ㄹ攷㥢〸㈹晦〷㍣慢㜷㈴挵㈲〸戳㉦㠱て㡢㝣㤷搲㜴㠴㔹搲㜷㔰晡晢攰㔵㑤㤹㜴㑣搹㘷㉢㈲ㄵ㡡昷㔱㤱㝥㌳㑢昱㑥㉡晥㄰扣㈹戴愷㘴㡦昸㌰昲慡戶愷〷愰ㄷ扥ㄷ㌹㙣㕢戳戸捦搱㘸搶㐵㍢摢收㑤扦敤攱昶㝥敢晢㠵㍥㐱〷㥤㕦戳㐸愱㍡扥捤㈲㘹㈷搴ㅦ㉡ㄳ愱㑢㑦摡攲挷愸㍢ㅡ挰㈳㠸换〶愰㐳挳㙤〰㍦㈱㐸昴㠱㔹㈰搱㉦愷㍣ち㕥ㄵ摤愸㠳㙥ㄴ㝡搵㈱敥㘷㔴愴摦捣㔲愴㤷㑥㜹〲扣㈹愰ㅢ敤ㄱ昳㤱㔷ㄵ摤㈷㤹搷攳㙥㕥㜴攳㈹㑦㠳㘷㌵㠸愸㌸搰㉥ㄹ㝣搸昵㔹㑡㍦㠱戰㔳ㄹ昱㜳㍢挲㜴昱㈴愸㤳㜵㤸㡥戸㙤㌳ㄹ扤㜶㤳昶攴㕣㙣捤慤敤愹㍤晡慤敦户晢挴㙦愱攱㘷戲晤㔰㙢㕦㤳捤戱ㄳ敡捦戸㠹搰攵㈷㑤昶㕢摣㈲㑣㐶扦㥤㌴㔹㌷㌴㕣㤳晤㡥昷晦㐷㈴㔹挸扦㡣㤰昲㝢昰慡㈶㡢㌹㈶㥢㙤〳㠷㔴〰昷㈲ㄵ㕦㜱ㄵ改摡㔳㕥〶㙦ち㈶㡢昵㠸昷㈱㉦〷搷㤰晡〷收昵慡㥢ㄷ㝤㝦捡㉢攰㔹㈶㡢㠹㕤散㤲挱㐷挹晦㠹㤴昰㥢〸㙦㥢㉤晥散㘸㌴敢㍥敦晣昸㌵昵㍢攷捤敤户扥摢晢挵摢搰昰戳㐵ㄸ搵昱戵挵㑣㍢愱晥㉣㥤〸ㅤ㠰搲ㄶ㙦愰敥戰〵㔷㑡搲ㄶ㕤搰㜰㙤昱㘷㜰〵摤㘸㤶㉤攸摡㔳晥ぢ愴㌵愴㜸慢㔰㜴㈰慢㉡愴㙦㌳㉦扡搸慣扣攸晢㔳摥〱㜱敤ㅡ㜷扢㘲㍢ㄴ㥤搶ㅦ㔲摦愵㈲㍤㜸㤶㈲㍤㠱ち㤷㐴搲ㄶ昱愸〸搸搲戸㈳搸㠲扦戲て搳㐹户㙤戶愰㐷㙦搲㝥昱散㠲㉤ㅦ扤昷㜳て昴㔹摦搷昴〹㍡昷晣㙣昱捥㍢㑤㙣昱㔷㍢愱晥捣㥥〸摤㠱搲ㄶ搳㐱㘱ぢ晡昴愴㉤摥㠲㠶㙢ぢ晥捦㘱㠲㑥㌲ぢ〶㍡晡㤴㑥昰㕣晣㘲㥡搳㉦摥㠴㕥ㄵ扦ㄹ㔴摣挷㔵愴摢㑦〹㠳搷摡㠸㜸㝤㔱扣㡥扣慡㐶摣㠹㜹㜵扢㜹搱㉦愸捣〲捦敡ㄷ㥡㜸搵㉥搹戲挵慥㐸〹搳㘵户㙤戶愰㝦㙦㔲㕢晣㜲捦㤳㝦ㄷ扡敦挰㝥敢扢愳㕦搰搵攷㘷㡢㤷㔱ㅤ摦㝥昱㤲㥤㔰㝦㌶㔰㠴捥㐱搴ㅡ㉦摤㠰挲ㄶ昴昰㐹㕢扣〰つ搷ㄶ㝢㈱㔱搰㘵㘶搹㠲㙥㍦㘵ㅦ昰慡戶㐸㌸戶㜸捥㐶〴㈲㘸㥤晢㔲㤱㙥㌹㑢㤱㑥㐰㘵㍦昰㉣晣ㄲ攲㔷戶戴㠵摦晥㤴愶晦捥㤲愶ㅦ㔰㌹〰扣㈹㔸㉥搱㈳㥥㐱㕥㔵换昵㐰㉦㑣〷摥戶搹㠲摥扥㐹㙤㜱挶㉢㐷摤㝤挷㐰㝢扦昵㡤㐷㍣ㅤ㝦㝥戶㜸〲搵昱戵挵攳㜶㐲挳ㄹ㐴㜴ㄵ晡扡㔲攴て㘳慤晦㜹挱昳㥦㕤搰㤹ㄴ㉣昰摤捣捥㠲挵愶㜷㑦晥㑥㜲㔴扥搸搸㠵㐳㐳㑡昸敦㈶〶㜱㌲づ㡥ち挱晦㜷㘶扦ㅦ㠷ㄳ㜳昸㍢ㄲ攷㔸ち㔵挶愸慣ㄴ㔶㤴㜰㑥挵昴挲戲㌲㝥つ㤸敦挰㜱昹ㄵㅣ戴㍢戶㈳扣挱㠰㔷㑤戹愱㠰换㍡㑢挴昷㉤㑦扥扥改敢㍥戳㈰慣攲攱晣㈲慣㡤㘷㡤㙣摦晢ぢ捡〷搱挴㥣㤷扤昳㥥戳㜳摡挵㘳㌰戱戵㠹戱㌵㈰㝤㔶㥣挵慢ㅡ攴㤵ㄸ挸㌴㌸挵愴㑢ㅥ〴㘷㔱昰㑤㕦㐹〲㐱㍡㑦敢㙦㡣敦摣㉥攱㥤搷晤㍦㄰㥤㥤扣㕢攷㙡愷搳㙦㌲摦㈳㤲〳搳㡢挳〶晦㑦挷㡥攲昰愸㌹戶慥戲摥晤㝦ㅣ昱㉡ぢ㡥搰㔴㜵搴づ㝦㜲捤㈱攸ㄸ㘴慥㙡〲㉣㔶㠰ㅦ㐱㑦㥤攴㈶扤㕣㍡户搸㝥㔵㠲搲㉥ㅥ昲〵㈰㠳㌴㤵〰昸摥扣㌸ㅥ晡〴挰戹〴㝤㕢戲愸て㌳㔳戰㘵〵攸挳㤲摣〵㘰戹搵愲㌷㑡㜲㍦攲攵搲捦攳愹搶扤扥搵敡㠷挶㈴搵愲㍢愸愶㕡㜴昳挸愲ㄶ㐱ㄱ㝦㔶戵攸戰㤱摣挵摥ち㙣㜵戸㑢扣㕣扡㍣㍣搵扡摢户㕡换愰㌱㐹戵攸ㄹ愹愹搶㌹㑥㔱㠳摥愲捥㜷戸㐷㠲㡢㍦慢戲昴㔱挸捡㉥昷捡㜲昵敦愹搶慤扥搵㍡ちㅡ㤳㔴㡢㑥㠲㥡㙡㕤攱ㄴ戵摡㕢ㄴ㔷昴戲〲㙢扣㕣㉥搷㈵昷㘸㜰昱㈷㉢ㅢ㜱ㄶ挲㠲㙢㕦搶㑦㌹〶㘹搵㈳㜹㌷搱挹㕦㙥ㄳ搷㌹昵㝤㈵戶㐷戵搷ㅤぢ㔹㤵慢㘰挱戶挲ㅥ愷㝥㥣慣㙡慦ㄳ㕣㌶戳捥慢㉦晥㜶摦扢昱戵晤㠲敢㕤て㄰㔷㍡ㄹ〷扣摤㜹㤸戹㌴㙦捤㕣ㄶ搷〰挱㤵慦扣戹㉣ㄴ摤㜶换㘵慤攴收挰挵㥦㘵ㅦ㉥㔰㈵㌷敦㤵攵搲㑦摥扦〹慥晦挸㜳㠹㙦㔵搷㐱㕥㔹て搲㜴攴ㄱ㕣㌹搶㔴㤷㉢㐲㔹㠵ㄳ愰㠷㍦慢㘲㕣摢㐹敥〶戰摣㥢攰ㅡ㑥㜲㐷扤㕣㉥㝢㍣㈸㕥攰㕢戵㜱㘸㑣㠲㈲㔷㐷㌵搵攲慡㐷ㄶ㔵㠲㈲晥慣㙡㜱晤㈲戹㘵㙦〵戸㑥㤱摣㡡㤷换ㄵ㠰愷㕡㘷昹㔶敢㐴㘸㑣㔲㉤㉥ㄴ㙡慡挵搹扥㉣敡㈴㙦㔱㥣捡㑢敥愷挰挵㥦㔵㔹㑥搹㈵昷㘴慦㉣㈷挳搲戸㥦㐶挰摦戸愷昹㔶昵ㄴ挸慢㌴慥晦愸捡㜹㜴㑤㔵㌹㍦㤶挵㥦㠶〰搵㘸㐶挱㤹慥攴㝥〶〱搷戰㥣搱㑡敥改㕥㉥攷㡡ㅥ〴㑦昲慤搶㤹㄰㥡〴㐱㑥㈹㙢慡挵愹愲㉣敡㉣〴昰㘷㔵㡢㔳㐲挹㍤ㅢ〱户㕡㥣摣㐹敥㌹ㅥ㙥㤰捦搷㈹㍦晣戹ㄱ戵㥤敦〱㝥〱攵㠴昹愴㘴ㅥㅤ㌰㜱㈰捣㈷㘴㌵挶㈷愳ㅢㄳ㝣敡戱㙡敡戹㈰㘱㍥捡摣戴㌰ㅦ㘱搵ㄸㅦ㕤㙥㑣昰戱㈴昵捥㐳㈰捣㘷㡤㥢ㄶ收㌳愶ㅡ攳戳挵㡤〹㍥㌷愴摥昹〸㠴昹㌰㜰搳挲㝣〸㔴㘳ㅣ晣摤㤸㌸ち㌱愹昷㐵〴挲ㅣ慤摤戴㌰㐷改㙡㡣愳戳ㅢㄳㅣ㘰愵摥〵㘴㜳㙣㘵㥡晡㈵㍢挰㠸攰㔸㈹㘵扥㡣㐰㤸〳愰慢ㅦ收挰㔷㡤㜱挰㜳㘳㠲〳㤷搴扢㄰㠱㌰㐷㈲㌷㉤捣ㄱ愸ㅡ攳挸攳挶〴㐷ㄵ愹㜷ㄱ〲㘱づㄵ㙥㕡㤸㐳㐴㌵挶愱挱㡤〹㜶㝢愹昷ㄵ〴挲散换㙥㕡㤸㝤戸ㅡ㘳摦㜵㘳㠲㝤㔰敡㝤ㄵ㠱㌰㍢㤶㥢ㄶ㘶㠷慡挶搸㤱摣㤸㘰㈷㤱㝡ㄷ㈳㄰㘶换㜷搳挲㙣昱搵ㄸ㕢扡ㅢㄳ㙣㠲㡣愹㤷㈰攰㕣㠲つ慣㤱换收搳挸㘵攳㘸攴㝥搱㤷㉢つ换搲㥣㈷㌱㑢㡣搰挰昸ぢ愸㤷㠲㘲改㐸搳㌶收㐸挳㐹慥㔷㔷搰㉣㡤戲〴扤㤱㑢㐸ㅢ㜳㈰㘰つ戲ㄱ〷づ挱㍡挹㜵散㜱ㄸ㥣戸㡥攵晢〹敡㔵㔴㈲㤱㤸㕦捤㤸㈴㑣扢㠶㌱〴昸㠹㌰㠲扦㠰㝡㉤㈸㕥摦攰搷㈴㠷㤷㔶搷ㄵㅤ㔴㉡昲㘴ㄳ慥㌰㐲㐵敥㜹换晤㙦愵挸㘳㈴挷㜶戲㑦愵㤸攷捡散散㜲㕣搹㤹㉥㑢敡散㘱ㅤ〲挸晦㔴㡤㈲昳慡㤹敥㕡㥦㈲攵敤扡〷收㌴㝦㐷挴愹㈰㔱改㄰㔳ㄶ散戰晥㡢㠵慦愳〴ㄵ㥡㐲慤㠶ㄸつ㌲㍡㠵捣〸昱㜶㡥扤搷愱〴㈱〹昲㔰慦㐷㡣攳㉦㍦ㄱ㐶昰ㄷ㔰㙦〰㔵㙦㈴戹〹㈴ㄴ㘴㝣扦收㔸㐸昳㄰㤰㑥㈸攳扦㑢攰挹㥤㌳㡡搶㔱㠵㌲つ晦摦ㅤ㤳ㅢ㡤戹㌳搹昳㙡㐴㐳ㄶ㡢㌴㙣〵㕤慢㜶摡㐹㙣〶摢㙡㔲㌱ㅤ昷挰て㙡戸㜷昳㕢㘱〹㤶㐹愷㈶㘵搹㔳昹〶㌲㥥㌶㌸㌴愸摥㡣〰㕦㈴㠷㘵慢㐱ㄹㄷ挴㤳㐰㉡户㔰㜸つ㠴㙦慤ち㔷㠳㤶㌰㜱㤷挲户㔱㘳㜵晦慡愵㡢㔷慢户㔷攵慢㐱㈹ㅦ㘶㘱㙣ㄴ敥ㅢㅤ㘱收㔸换愱㑥つ愷昳扦〱㌵㠱㜸愰</t>
  </si>
  <si>
    <t>㜸〱敤㝤㝢㥣ㅣ㐵戵晦搴敥㑥敦昶散㈶㌳㄰挲ㅢ戲㐰搰㙣ㄲ搶㜹㍦挰㤸摤散㈶㈱戰㜹㤰㑤㜸愸戰昴捣㜴㈷ぢ㍢扢㘱㘶㌶㘴ㄱ㑤攴㈵昲ㄲ㔱ㄴ㄰ㄱ〱㜹㠳㠰㠸㠸摥㡢㈲ちㅦ〵㉦㝡挵ぢ㠲挰昵㠵㔷搰㡢㠸㕥㝣攱敦晢慤㝥㑣捦㑣捦捥㈶㜲㍦扦晣㜱㍢戳㘷慡㑥㥤㜳慡晡㝢慡慢慢㑦昵㔴㝣挲攷昳晤〳〷扦㜹戴㌱㜱攰昰㔴愹慣ㄷ㝡〷㈶挶挶昴㕣㜹㜴㘲扣搴摢㕦㉣㙡㔳㐳愳愵㜲㉢〴㤴㤱㔱㤴㤷晣㈳愵搱戳昴㡥㤱慤㝡戱〴㈱扦捦搷搱愱戶愰扣换晡ぢ搹ㄹ㤵㕡㙡ㅢ〹愴㝣慡㐲搲㑥搲㐱愲㤲〴㐸㍡㐹愸慥捥㈲㤹つ搲ㄵ〴㔹㍦戰㙣㙤昶㌴㌴㘶戸㍣㔱搴ㄷ㜷ㅦ㙦㔶戹㈴搵ㅢ敢捤㈴挳扤攱挵摤〳㤳㘳攵挹愲扥㘴㕣㥦㉣ㄷ戵戱挵摤敢㈶戳㘳愳戹㘳昵愹つㄳ愷敢攳㑢昴㙣㌸㤶搵攲改㐸㍣㤱㌰㌲㤹㜴㔷〸㜶㠷〶㤶慤㉢敡㐶改敤戱戸〷㉤慥ㅤ㔸搶扢㐶㉦扦㍤ㄶ昷㠴挵搵〳换〶㈷ち摡攸昸摢㘲搲㑦㔷㈴〶昵摣㈸㝤愶敢挵搱昱㑤扤㘸㜲ㄵ挰挸愵㝡晢㑢愵挹挲ㄶ扡㝦㐰ㅦㅢ㕢慦ㅢ搲㔷㠵挱㔲㜹㥤㔶㉣㤴扡ち㐴㑥㉦敡攳㌹扤㌴扢戰㝣㕢㑥ㅦ戳〴㑢ㅤ㠵攳戵攲ㅡ慤愰户㌱ㄱ㉣㤸扥㕢㤵搷挷换愳攵愹㔹㠵㡤㈵㝤扤㌶扥㐹愷㠸扦戰㜲㜲㌴㉦摡摡昰昱戵扥搳慢㘵搲㐵㘸㑦㘱㘰戳㔶㉣换ㅣ㥤ㄷ昱㤲㜵㜵ㄳ㜹ㄶ㔵敤㘲㔷敡慥搱愲扦㠶㐷ぢ挷敡挵㜱㝤㡣㤵搰㡢㡢㙡㠴㈴㐰愶ㄷㅣ愴散搳愱㡦㐴愷㜵捤昰㕣㔸㡢㌲〷愴㘷捤㐴戱㠰慥戸㕡搷挶㤷㈴搲㤹㜸戲㌷ㄹ捤挴ㄷて㤷昳㠳晡搶㈵㤱㜸㉡〶㑥㈲ㄵ㑢愸㝢㐱㕣㥤㑢挵扤㐱づ㕤㌲戰㜶捤㐰晦㠶攵㙢昰户攰搰晥愲慥㜵攷㌶ㄳ戱㈳扢て㕤摣摤ㅦつ昷愸晢㔰㘳㕦㄰搱昶㌲慥㘰㜷〳㜸ㄵ戵㡣㘸㉤㈳搹㤶㤱㕣换㐸扥㘵㐴㙦ㄹ㌱㕡㐶㌶戵㡣㙣㙥ㄹㄹ㙤ㄹ㌹慤㘵攴㜴挸搸㐷㐷㝢㝢㡢㜵扣昵㥦户摤昹㡥㐵㡦ㅣ㜳昹㐰昰㕤㍦㍣㜵昰っ挱㡢㔶㕥昳晢㈳戱搰㝤㐲昱㔴㈴ㄱ敢㡤挵ㄲ㌱攷㠴㈲愹㜴ㅡ㥣㔸㍡㥡㔰て㠰扣㝡㈰㠸㜲㄰㐸搳㌳㡡昵愸〷㔳㘳ㅥ㠸㄰㉦攱㡣㜸㔶㠱て㡤摦晦挲㔷慥㕢昶愵愳㝣慦㝤敦晣ㄳ慦ㄵㅣ㍥㘴㜳づ㐱㈲敤㙥㑥㌴ㄱ㡦㠴㝢㤳挹㜴㉡㙣ㅥ㐹扢㔹挹㔸㈲㡡㠲㔴㈴㤵㤰㈵㤱戸㝡㈸慢㍡っ㐴㤹て搲戴㜱㠹ㅥ昵㜰㙡扣〳㐴㠸㘷慤挶晤晣戲つ攷摣昳㠵慤㠳㕦扤敤㜳㘷㍣搳㤶扥㔹㜰㔸㤳㡤㕢㠰㐴㤵昳㈳攱㜸㈶㤲敥挵攸攳戴㉡㥡㡣㐶㌳攸て攱戸摡㐳摢ぢ㐱㤴㐵㈰㑤㕢ㄳ敤㔱ㄷ㔳攳〸㄰㈱㝥㘸戵收扣戶摣挶㈳晢㔷っ㍣㍣昸㔱攵㤴攸搱㝢〹㡥慦戲㌵敦㐲愲扡㌵愹㘸㌴摣ㅢ㠹㠷ㅤ捦挵㘳攱㐴㙦㌸㤶〸愷ㄲ㙡㤸戶㈳㈰㑡ㄴ愴㘹㙢㔲㍤㙡㡣ㅡ㜱㄰㈱扥㘷戵挶㝦敦搳攷㡢昳摢㔷散㜸㉣慢ㅤ戸晥晡㙦ぢづㅥ戲㌵㐹㈴慡ㅣ㤷㡥挵㠰㐲㙦㌸㥤〹㘷㜸愴㔳戶攳愲攱㜴㥣敤㡡㐶愳愹㌸㡢㔲㙡㡡㔵愵㐱㤴っ㐸搳挶㘵㝡搴㈳愹㜱ㄴ㠸㄰㡦㕡㡤晢㔱摢㘷㝥晢攴挸搶㌵㕦扣戱戴搷㕦㉥㝣㘱扢攰つ㐸㌶㙥〹ㄲぢ摣扤㉡ㄲ㡦㘴搲挹摥㔴捣戹㙡㘳㠹㜸〶㔷㙤ㅡㄷ敤㝢㘸㝡㈹㠸搲〷搲戴㌱昱ㅥ戵㥦ㅡ换㐰㠴昸ㄷ慢㌱昷㠹ㄳ㐶摢㥦㑣慥扣攸捡戶攷慥昸攵㡤㠷〸摥〸㘵㘳〶㤱愸扡攲㈲搱㐸㌴㤳攸㡤㈴挲㑥㉦㡡㠵㘳搱㔸㙦㉡㥤㑡㈶搴攵㌴扥〲㐴㔹〹搲戴㌹㤱ㅥ昵㘸㙡慣〲ㄱ攲〱慢㌹㡦摥㍡㘷㕢晢ぢ㜳㠶捥㘹扤昷攱扤㉦ㅤ㜸㕣㜰㌰㤱捤㌹ㄶ㠹慡㙥ㄴ㑤㈴攵攵㥥㜴ㅣ㤶㡣㐷愳㜰㘴ㅣ㔷㥡㍡㐴摢慢㐱㤴㌵㈰㑤㕢㤳散㔱搷㔲㘳ㅤ㠸㄰㕦戴㕡㜳搰摡㑢慦晦搲㘳てて㍤戴㙦愶昳昰扥搰㐹㝥捥つ㘲㕥㠳㜳敤戸扦〲昳㠴㥣㔶㉡㕢户㈴㕥っ㙦敦ㅤ慢昹つ㙢㐵㌱昷扦㝦挳㐲㈵㙦换つ㑢㕤㑦昴㠷㐱㤴つ㈰昳㔶㙥攸㕦搷ㅤ㠹ㅤㄱ㐹㜴て㙤ㅣ攸敥捦攷昵㘲昷㠲㑤摤〳㙢愳敦㕡㝤㑣㡦扡㤱攲挷㠳〸㜱㥢攵慣ㅦ㤴㤴ㅦ㥦㝤摥㥣㌵㥦戹㑤摢攳㝤挳攷晣㕣㜰づ㈷扢捥㠹㐸ㅣ敥扥慣愲戱㘴〴ㅤ㈵㤹戶㉦昵㐴㈶摣ㅢ挵〸慤㥥㐴扢敦〵㔱摥〷搲戴摢愴㝢搴昷㔳攳㘴㄰㈱㙥戰㕡㜲㐹攴㙦昳づ扣攰挱挱换戶扦㝣搱捤㘷㉦昹㙦挱㠹愴㙣挹〸ㄲ㔵愳㑦㈴㤹㠸昷㘶挲愸摦㍡愲㜶㤳攲ㄱ㕣㔸搱㘴摣扡㙢㠴挳〹昵㔴㘸慢ㅡ㠸㤲〵㘹搶戸ㄸ敥搲㌹㙡攴㐱㠴昸㡣搵戸搷昷㔹㝥搵攷㝣敡㌱㔷㥤㔲扣攵㠴㝤㑥晡㐴㤷㠱攲攳慣昹挳㘰㔱㍢ㄳ㌳戲捡㔴て搷ㄳ晦㌵㥦摦㘲㝡㙢㈴㡣㤴ㄱ㠹攴ㄳ㘱㉤愶昹㌹愵搸㤹改㔴㤷㜱挲攸㜸㝥攲㑣㌹扦㍡㜰㤹㔶搲㉢扤㜷㤱㔵戶㙣㘲㜲㍣㕦㍡挰扢㜰戸慣㤵昵晤㙢换㉡㐶敡搴㠶㌱晢搴㑢戲扥㠳㙢搵㡥搷挶㈶昵晥㙤愳㘶昱㐱㌵挵㤸㝢㑥㘴ㅢ㤷慥㈸敡㘷㌸愵㜵㉤敡挷㌳捤㔶㘹扢敥㉣捤㈲戳㕤摤〳㥢㈷㑡晡戸㙣摥愲挲扡搱摣改㝡㜱㔸攷ㄳ㤱㥥㤷愷㍡㤷㐵搶〴㜸搱摡㜱㥣㈸㈶㘸昹㐳摤㕣㘳昹戶戲㍥㥥搷昳㘸敦ㄶ扤㔸㥥摡愰㘵挷昴扤慢㐴捣㍡㔱戰㕦ㄵ㝢挵㐴㙥戲㌴㌰㌱㕥㉥㑥㡣㔵㤷昴攷户㙡㤸㜴攷㔷㑦攴㜵捣㤹摢㜸昸㠴慦戵㔵〸摦㐲慦戱㤱㜶㑢扤搲ㄱ㉥ㄷ㜳ち扤㙦㜵户敢㕤㡦戳挳㔹㡣改散㤳㉤昳㥢ㄸ㤳㜶㘹愶愷戱愰敢㥣昸昸㐸改〵㡤愵㘵ㅢㅤ捦晤敦ち户戴捣戱捥㝥昹㔶㍣㤸ㅣ慤㡤攷挷昴攲戴て扦㠲㉤㔲㌷㠱昸慦挲搵摣㄰扤㌶㐸㠸㙤㘲捡㝦收㘸扥扣㔹搹慣㡦㙥摡㕣〶てて挸ㅤㅤ㠴戶敥㔰㐷挱㔲㑦㈳攱捣㍣㄰昰㈹㘳ㄴ㔲〲㙡挱捣晢昹㜴戰昳㡦㍣㝣〴㔷攵㈳ㄶ㥥㠴㑢晥〲敥㡢愵搶㔶慦戳㍣㕡㉢㙤㉥戳㝢㑥㕢挸㠷ㅢ㜵㥣㘴〲挴捦愷㤰愶㑦㔴搴㘹攳㠳攳慣挲愰㙥㘸㜸㔰㤷㔷户搰晣〵昳〹㜰㔰㉦攵㔴㍥㉡慥挲戵戲㑤㐱ちㄷ㝦㔷㠱扤㕦摦㔶ㅥ搴捡㕡㝢〱て㥤昰㤲ち愱㐵㔲换㑣㔱㜳㤶攴搹摡〱㉢〷ぢ㈱㤹㜴㔹改㤴っ搳ㄲ㉥ㅣ㕣㉦扥㔶㡢㑥㝦ㄲ㘸㍢敦戲㑡㙤㐷慦㝥㜸挴㌳㙤㝥愵㍥扥㘱㙡㡢㕥愲㜸㠷㌲㉤㤴戵㤷ㄷ㡤慤捤㘵㌷㤶㐷挷㑡扤㘸改捡攲挴攴㤶户搳づ㙤愹㕢㐰散挳晦㌱昴攲㤹㥦ㄳ攰昲戵㙦愵㙦㐶㐶㝣ㅤ戴㐶㡥㔲〴㘹㜶㉦挴ㄳ慢㔲㠲㥣㡣㌶昱㥢㠷捡㙢㈲愰㔲㕦㘵㈱ㅡ昳て㝣挹挳㉣昳昳〱㜷㘷ㅥ挶昹㝣搸㔵〰㡡ㅢ㡡扡っ㉦㜴挸っ㍣㌲慢㜰挲㐴昱昴散挴挴改散㜳戳㘵慥戴㔹搷换㝣㘴敦戴㐲ㄴ㌲ㄴ㈱㐴㙢㙢搵攳戴敢搹㝥㑦搸㔷戶㠱捣敡ㅦㅢ敢戶㉤㤶㤴㈹戰㕡ㄱ㍣㔰捥㐲㘲㕦捥㤸㌶㘲㠸㉥㤶ㄱ戶㈹㑦㜵㙦㡤挶㝢户㡤㤵戶㠹昳㜱㠶㝣慥㑤㙤捦づ㙣㔹搱戵收愱攸㐵摢敥㝡㘰㐷㔹㥣㘷ㄵ搴㍤㝦昳㌱㥡㜷㜲昵㠳㈰攲ㅣ㠸㜱攴㐱扡晡㔰户㈳慦敥㈰昹㌰〸挶て㤵攳〷㠶㡦㜳捤慣攰愳㌸㠷㄰昵㍣㤲昳㐱〴ㅦ戸㘵ㄸ攱〲㈴散㐳㑣挱㍥晢㠵昴敤㠵㘰㌷昵㉤㥥摤敢摣㜷ㄱㄴ〳㉡搵ㅢ㤴㠹㜹㈸愳㝢㔵挲愹ㄲ㐰㤵攰㠹〹搴敤㠹搱戸㔵㔰ㄷㄴ攰搳扣挴攸ㄳ搴ㅦ㠳㤸㌷㐶㔷戲㡥㑦㤱㝣ㅡ挴㠵搱搵㘶㔶ㅣ㠶㙦㠹搱㌵ㄴ晡っ㠸攰㜳扦挴攸㕡㈴散㐳攴㔰㠷㠳搱㜵㘰㌷挵〸㈱㠴㍡㡣慥㠷㘲㐰愵㝡㠳㌲昱づ㤴㜹㘱㜴㔲㈳㡣㑥戴ち敡㘲ㄳ㡣㌱㐸㡣㙥㐳㐲ㅣ摦㄰愳㍢搸㥡㍢㐹敥〲㜱㘱昴㐵㌳㉢ㄶ攲㕢㘲㜴て㠵敥〵ㄱ㡢㐱㈴㐶昷㈱㘱ㅦ㘲戵ㅢ愳晢挱㙥㡡ㄱ〲ㅢ㜵ㄸ㍤〰挵㠰㑡昵〶㘵攲〸㤴㜹㘱㌴搰〸愳㘵㔶㐱㕤挴㈴っ㑢ㄲ愳㠷㤱㄰㝤つ㌱晡㈶㕢昳〸挹户㐰㕣ㄸ㝤摢捣㡡〸扥㈵㐶摦愱搰㘳㈰㈲〶㈲㌱㝡ㅣ〹晢㄰㈹㌷㐶摦〵扢㈹㐶〸户搴㘱昴〴ㄴ〳㉡搵ㅢ㤴㠹㌸捡扣㌰㍡愲ㄱ㐶㡢慤㠲扡㌸㑥ち㤶㈴㐶㑦㈳㈱ㄶ㌶挴攸㍦搸㥡㘷㐸㥥〵㜱㘱昴㥣㤹ㄵ㘹㝣㑢㡣㥥愷搰㑦㐱挴㤱㈰ㄲ愳ㄷ㤰戰て㜱㠸ㅢ愳㤷挰㙥㡡ㄱ愲㍥㜵ㄸ晤っ㡡〱㤵敡つ捡挴㔱㈸昳挲㘸㥦㐶ㄸ敤㙤ㄵ搴㠵㤳摥〳㑢ㄲ愳㔷㤰㄰㝢㌵挴攸户㙣捤敦㐸晥ㅢ挴㠵搱敦捤慣㔸㡡㙦㠹搱敢ㄴ晡〳㠸攸〷㤱ㄸ扤㠱㠴㝤㠸㑥㌷㐶㝦〲扢㈹㐶〸㐶搵㘱昴㈶ㄴ〳㉡搵ㅢ㤴㠹㘵㈸昳挲㐸㌴挲㠸昷㜴づ收㜵㔱慥攵戰㈴㌱攲㈴㑣扣昵㔶愳㌱扢ㄵ挵㉡㤷愵㔴㍦㠸ぢ愳㜶㌳㉢㔶挰㤰挴愸㠳㐲㉡㠸㘰㔸㑢㘲ㄴ㐰捥㍥挴ㅦ㔱㠷㌳㘶㜷愱愴㈹㐶㠸㤰搵㘱㌴ㅢ㡡〱㤵敡つ捡〴攳㘹㕥ㄸ扤㠲晡㍤敦㙢扦戱ち敡㐲㙦㐳戰㈴㌱摡〷搵㠹㕦㌷挴㘸㍦戶㘶㝦㤲〳㐰㕣ㄸㅤ㘴㘶挵㙡ㄸ㤲ㄸㅤ㑣愱㜹㈰㘲㉤㔸ㄲ愳㙥攴散㐳扣攸挶攸㔰㤴㌴挵〸㜱扢㍡㡣收㐳㌱愰㔲扤㐱㤹㔸㠷ㅡ扤㌰㝡扡ㄱ㐶㍦戲ち敡〲㠲敢㘱㘹㥡㈸㐷㔵っ㡥㔸㔶㐵㌹扡㡣ㄵ愳㘳㘵扤㈸ㅦ㘴㠳〶扥㜲㜲㔹㑣收㘷昱攱扤愸攵捣〵愷扤㡣〱㝢㍡㔷㠹㘸搴挵て捣挷敢晦㡢㤲散㜶㔱ㄲㄹ㈳愹㡡㤴㑣ㄳ㠵㐰愷愹㠹㤳㑣㉦散敡㐴㈱㜴㌱捦攷ㄵ搹愵㝡㘱戹扡㤳㔱扥昶〱㑣㉥㌶㍡昲敥㑥㐸改㜰攳攸〹㍢㝢㝤㈷愵㔲挳㐸㠵㠱挲晦㡢昳搴扥攴㘰挶㜹㡥攰〰搶㑢昲㉥㤲㌰㐹〴㐴㝣摦ㅡ㠹捦㐰㠶㑢㉤扤㉤㍥摦挷㤱昶愹㌱捡挴㐹ㄲ㈰慥㤱㌸㠵慣㤲〶〹摡ぢㄳ摤㘶ㄷぢ〸㌱っ㑤㌹㍡㘷愸㜸㈴㐸搷㔱㈰㐳㐷敢㘳㠸ㄹ扥㍤敦㈶昸㌷愲㤲改㘳ㅣ攸㍤㝣扡摤扢㌰㍣㌵㥥摢㕣㥣ㄸ挷换ㅤっ扤昴攷戰挰㕦ㄲ㥡㔲ㄸ㥡ㄸ㤸㉣㉢㠵愳㐷昱搵㔵㔸慦㙦搱戵昲〰㈲挲㠸敢っ㘱愹㐵㐶㙤㔶攵户晤晦㡣敡昸ㄸ㝡㐳戰扤ㄲ搸ㄱ戵搷慥ㄹ㕦戱挰敤ㅤ㥣挰㙢㈲扡㝣扤㠵愰㉢ち㈲㜴扢㘱搸挶愷扥ㅢ慤晢摣敦㙦㍦敡昰捦㝥昱ㅦ搶昷㜶㑣慣攴愱㉣㐱㘱搳㈵㥢扡晢昴㔲㘸〵㔴敡搶摦愷㘵㤹㌸ㅥ㘰㍡昷㘹㘵㄰㤲慤攸㈶收㜳晡㐳㡤敥搵㕦戵ち敡搶㠳㑥㠲㌵㌹㥦㌹ㅡ㠶挴㔷慣慢㠸づ慢㍡搴㘳搸愲㘳㐹㠶㐰㕣㔷搱ㅡ㌳㉢摥ぢ㜹㜹挵慣愵搰㍡㄰挱㔵㈰㌹㥦㌹づ㌹晢㄰㜷愳づ㘷捥㌷㡣㤲愶昳ㄹ㉣㈸搵攱戴ㄱ㡡〱㤵敡つ捡〴㤷㥦ㅣ㥣㕣戱㡣㥢ㅡ㘱㜴愳㔵㔰户㔲㜵㉡㉣㐹㡣㑥㐱㜵攲昳つ㌱㍡㤵慤搱㐸戲㈰㉥㡣昲㘶㔶㘸㌰㈴㌱搲㈹㘴㠰〸㉥㐶㐹㡣㌶㈱㘷ㅦ攲㉡㌷㐶愳㈸㘹㠶ㄱ搷戵敡㌰㍡ㅤ㡡〱㤵敡つ捡〴㔷挱扣㌰扡慣ㄱ㐶㤷㕡〵戵ぢ㘶㝥〶攰㜷㘲愱愳ㄳ攲慡㜱晣愸㝥㈶㈳戳戳つ扣㝤㌴㌰㔹㉡㑦挸㌰昲㉣㘳㜰㘲捤㐴㜹㜰戴戴㘵㑣㥢㥡㘳㔸㠹ㄳ㌶敢攳㔸攴㈹㘲慤愷㠶㌷戱㘵㡢㥥㔷㡤攱㠹挹㘲㑥㕦㌵戸㍢㉣〲㐹㔷㈲㘸㠹㘱慦㐵攰搸戵㜵つ㡣㥡〲ㅤ〹㠷捦捦搵㠸摡昰戴㙢㕡㔲㤹〱㜳㜲ㄱ慣㈰扡㘱戴㍣愶㜷ㅡ戲㕣愶㍢っ愰㠸㤵戳㝣扢戱㘱㌳㐲戲㠳戳㡣㤵挵搱晣搸攸戸㑥㘷㘰㔶捤㔷扡㠶昴㑤㔸㈵㕢㌷㔱ㅡ攵敢㘶戳㡣つ㐵㙤扣戴㠵〱晦摣搴㥥㔵㌹㜹㡦昱ㅢ换㐶挷㑢愸㐶㝡㤱改愰㌱扣㜹攲㑣扣戰㌸㔹ㄸ㕦愹㙤㈹敤ㄶ㕥愹㕣㘴搲㌵愲㐵戴戴㠸㡥㤶㡥㕤昵㡦㔲㠶挵㌹收㌲㝡㌷晡㘹戹㌸㥡㥤㈴㘰搲晦㔱搰㌶ㄲ改㐳㥦晦㌴愴愶㤹㔹㜲㝥㘹慤㕤㜲㕤㡥㙤慤㝡㍦挲㜳㠹挸㜹ぢ㤴㙥㔷㈷愱搴戵ㄵ攴攸㤵ㅢ㔷㔵㔶慣晦㠹㜷㌲晤㕣晢慡扤㕦搷昶㍢㘷㜹㤰愳摢㙣戳〳㤱挷晥㠴敢ㄲ晤㠰戹摡㑥ㄹ㌰愴っ晢攷散㑡㜲〵㔶㤸扡㡣㈱㉤慢㡦㘱㕥㔶搰捡戳捤っ攷搸㜸㜳慦㘴㤵つ㑣ㄴちㅡ㍢ㅣ㍢敢㜰㑥ㅢ搳㍢㡣晥挹昲挴敡搱㜱搵〰㤱扤搲㘲㘹摢挰搲戶㐹㔶㤷戱㥥ぢ收㌲㑤㕢ㄳ㥢戴攲㘸㜹㜳㘱㌴搷挱っㄷ戵㜷㡢㥥㡡㝢㠳㥣㌷〱㔰ㅥ昶㐸㔲㍢㕦㌴㘷㑥㜰㜶㉦收慥㠴㡥捥㐷㝦㙥ㄱち晥㠹㕤㕣㑦挵戸㈳搷㉡搴㙤戰收挷㔴㕡づ㐴戲㈱慦挹㐵〸㈴㕦摢㡥㌲㌹㌴㠹〲〵昰愷㑥㠱㌲挱扦㌶㕥〳搳㉥戶戵㐳㈰㌰㌴愱攵㔷攰㠹㝥愲搸㙥扤㐱摣〱搷㜲愰㈹㠶戸晣㌹㠰ㄵ㜵慣搴㙦ㅤ挵换㉥ㅤ㘴っ㘳づ摣挶㠵㔳挵昴㈱戱昱昹晤㥤ㅤ㕥㜵慤戲㙤捤户ㄶ㡣摣㉦㔰慦慡戳晦敡㜱改愵慤㙣㔵㐰摥愰捥挲㜹愸ㅦ攰㌹㑤㠰挹昳愹ㄱ㌸㥢〲ㅦ〴昱㙦㐱㘱慤㙦慡㔷㈲戱㕥愹㐲愸㑤扥㠳换㌵搲づ慣㈷捡挵㔵扦㍣㤱㑥搷愲愸㘲慥㠷㜶搸㉦昶㉡挳攸攵㝡㍥㘰㡥慥㝣〲攰㜴扡愵愵つ慥㔶㙡㐳㉤㜵搵挲㔸㘱㔸㤷慢愵㠲㉢㠴捡㠷愰扣㤰ㄷぢ散㡦捣攰扤搶㌱㈸㜱㔲㡢㉦㜹〴〲敡づ㤸昰〵㐴ㄹ搴挶㠵摤搵〲敥挳㈸㔵捦〱ㄱ㕣㈲攳摣挰㜵㈷ㄳ摢㤱攵摤捣愷㥣ぢ㤱㤹㡥㥥㘲〷㌴㌸㠲慡攷搱昰㠷㤱攲搰攴㜴搵ぢ挰㙤摥㔵捦愵〶晥搴㡦搰㠸㤵ㄱ攷㈱㘱㥦㠶换晦ㄷ㐲㐰晤㈸〵捦昷ㄶ戸㠸〲ㄷ㔳攰〲〸戰て㈸㤷㈰㌷㘳㙣戱㑡攷㠱敤㘵㌰〱㙣㉦㜲搵改挲昶㘳慣昳㜲搶昹〹〸搴㘲㝢㈵㜸㈶戶㝣晡㥤㌱戶㥦㠲㥡挴昶ちㅡ晥㌴㜲㔵搸㝥ㄲ摣收搸㜲挹づ㠲㍥昵㑡ㅡ戱㌲㠲敢㜶ㅥ搸㝥ち〲敡愷㈹挸㌵㍤て㠱慢㈸㜰㌵〵戸捣㈷戱扤〶戹ㄹ㘳㡢搵㍤て㙣慦㠵〹㘰㝢扤慢㑥ㄷ戶㥦㘵㥤搷戱捥摢㈰㔰㡢敤ㅤ攰㐹㙣㔵ㄹ㔹㐰捥㔷㜳㠷ㄷ㜷㠲㈷㜱扣㥥㐶敥㐲慥ち挷ㅢ挰㙤㡥㈳㤷昵㈰攸㔳㙦愴ㄱ㉢㈳敥㐱挲〳愶㥢㈰愰㝥㠱㠲㕣昷昳㄰戸㤹〲户㔰攰㍥〸㐸ㅣ㙦㐵㙥挶㌸㘲〵搰〳挷摢㘱〲㌸㍥攰慡搳㠵攳ㅤ慣昳㑥搶挹㘵扢㕡ㅣ扦〹㕥ㄳㅣㅦ㠱㠸挴昱㙥ㅡ昹ㄶ㜲㔵㌸摥〳㙥㜳ㅣ戹昴〷㐱慣㠸搲㠸㤵ㄱ㕣晦昳㠰改㍥〸愸㕦愲攰㘳摥〲昷㔳攰换ㄴ攰㜲愱挴昱〱攴㘶㡣㈳㔶〹㍤㜰㝣㄰㈶㠰攳ㄳ慥㍡晤攴㤸㌷愰慦戲捥㠷㔸攷搳㘰搶攲昸ㅦ攰㤹搷晡搷㈰㌲攳㙢晤ㄹ愸㐹㙣扦㑥挳㕣ち慣挲昶㕦挱㙤㡥㉤㤷っ㈱攸㔳ㅦ愶ㄱ㉢㈳戸㙥攸㠱敤㌷㈰愰㝥㤳㠲㕣㔳昴㄰㜸㠴〲摦愲〰㤷ㄹ㈵戶㡦㈲㌷㘳㙣戱扡攸㠱敤㜷㘰〲搸晥捣㔵愷慢㡦㍥挶㍡ㅦ㘷㥤慦㐰愰ㄶ㕢慥〳㌶改愳扦㠳㠸挴昱扢㌴挲攵挲㉡ㅣ㥦〰户㌹㡥㕣㔶㠴愰㑦㝤㤲㐶慣㡣㜸ㅤ〹て㤸扥て〱昵摦㈸昸〷㙦㠱愷㈸昰〳ち扣〱〱㠹攳て㤱㥢㌱㡥㔸㠱昴挰昱㐷㌰〱ㅣ摦㜴搵改挲昱㘹搶昹㘳搶挹㌹㐹㉤㡥㕣㉢㙣㠲㘳ㅢ㐴㈴㡥捦搰〸㤷ㄴ慢㜰晣〹ㄸ捤㜱㙣愷㉥ㅡ愸㍥㘷㈵㤸ㄱㅤ愰ㅥ㌸㍥て戶晡㔳ち㜲㙤搲㐳攰〵ち扣㐸㠱〰㠸挴昱㈵㈴㘶㡣㈳㔶㈹㍤㜰晣ㄹ㑣〰挷搹昸戲敢㜴攱昸㜳戰搵㕦㠰〸㉥㉤搶攲戸ㅦ㜸㑤㜰摣ㅦ㈲ㄲ挷㕦搱挸〱㈰㔵㌸晥ㅡ㡣收㌸ㅥ㐴㕤攲昸㕦㔶㠲ㄹ㜱㌰愸摤㘴搷晣攸㌷㘰慢慦㔰㜰㥥户挰慢ㄴ昸㉤〵扡㐱㈴㡥扦㐳㘲挶㌸㘲㈵搳〳挷搷㘰〲㌸捥挷㤷摤㈸ㄷ㡥扦〷㕢㝤ㅤ挴捦挵㠲㘹㥥㕣ㄱ㌵㜵㉤㈹捤㠶㑤挵搸㌸㍥㕡挶㐳㈵攷挶㉢㐶换㤸ㅥ㜷ㄹ㈰㐸捡戵㥦晤攵挳愶㑢㘹㤱ㄳ挲㥡㔷㕦㔴ㄵ搳㍡戸扥摣ㅤ攴㥡敦㔱㙣㠶扦㕣㔱慦㘶㐲㌲っ收搱挶摤㈹㉥㈶捣搵〰㥦ㄹㅡㄳ㠷㌷㕥㌹㜳攱ㅥ㠲㙦晥㠹㈸㥡散㐳㍥昵つ㜴〷昴㙤㈷愰搶摢戴㝢戸ㄶㄱ㍢搹攵ㄸ㔴㌳㜹戳慣㔵敡㔵攳㈵㍣㤸〶慣ㅣ挲づ戳慤攴摡挹㜲㔵㠹戶㙤㡥㔵㠲㤷ㄴ搷㡥㈳㔴㤴搳㡡昹摤㈴搲㠰㜳㌳挳㘱㌲㘸戰㡢愱㑡ㄸ攱攱㡡て㤸搱〱㍦㔷敡㜶㘶晤㌵〸㉢戳〸戵戳㉣摢挱ㅣ㝦戱㈹㍤㘰晥㔴㔳挶㡣搷改〸昸攲〷慣㘳晡ㅣ愹攰㘴攵ㄳ戵㙡昴㘷㑢㠸㍦㤶ㄹ㕥戲㔲昲〲㔷㡤昵晡㤸挶㕦ㅣ㈰ㅡ㘴愵搶攵捡㜸摢挰㌱挰㕦ㄳ散㍥摥〱㈲㙤㤶㠷㠴昴㤱㌲捤戸㔶㝤ㄲ扣㜶㜶搱愳昰㥢㈱㡦摦㉤ㄵ搷㕣捤攳戶愵㍥㍢㘱㐵愵挳㄰㥡㈶愴㠹㌱搶扤㔸捥慢㘸㡥晤づ㠷㌹戲挹㐱慢换收㌱敥㌹㡢昱改㘲ㄹ㍦戹攱て挵㠲扣㙣挶㄰ㅡ㉡㡦㈲挸㌷㌶㌵摢㔸㌵㥥ㅢ㥢捣敢㌲㐲㘸㡦搵㌲㔰戸㕢昸㡢戳ㄹ敢㙡㥡〶ㄷぢ㤴㔵昸捤扥晤ㄳ㡣㕤㕦㈴㔰晦㠸㍡攵㈰〷ㅢ收㘲㐱〴㥣㥤㝥㉢㈱㠰㤶敦㔹㜹愷㐶晥ㅣㅣ㐳㕡ㅤ㡢㘳ㄹㄷ㤷㥤ㄷㅢ攴搵收ㄲㅢ㥡ㄸ㥡攰〲㠳㡢㜵昴愸挹摡㉤㝣㠴昳㌴㕤愴㈸㠸㤱敥摡搵㜱戱晡㡥㠱摦晥㜲㜵摦㑤㡢〶昳㍦扦㈹搷㘷㕦㈹戸㑤攰昰〹扥㜶㘰㑥搸㤶戰㐷㜰㔲挵㘰㐱ぢ㠹㈵ㄲ〷㑦㑥搸摥㐴㐲㈴㐰捣〹㥢戹㕣愷晥〵㡣收ㄳ㌶扥挵㠰㡦㑦晤慢㤵㘰㐶㘴㐰敤戹㤱㔹㈱㉦㍤昵㙦㘰慢㝦愷攰㤱摥〲㙦㔱攰ㅦ㈰晥㜷㠳搴づ㌲つ㤷改㌹㈷昴ㄷㄸ㤷散㈸㌰㍥㡢㑢㔴挱㑦㐵昰ㅡ㐲㍢㘶㔵㥤ㅤ㐷搱慣て㜱攴㈷㥦㜸㘲〹摢㈳㤶㠲㘳㌷搰㌵㜹ㄳ㤰㔱㕢㐰挴搱㄰愸㥤〴ㅦ〳㕥㤳㐹昰戱㄰㤱㤸戶搱挸㄰㜲㈶愶㔶㍣㕢〱户㌹愶㙢愰㠶て昶挳愰ㄱ㌶㤷㝦㕣搸戶㥢散㥡〴㜷㐰㐶攵ㅥㅢ㘲㥤户㐰㠰〲㥤ㄴ㌸づ〲㜲ㄲ摣㠵摣㡣㈷挱㔸晥昶㤸〴捦㠶〹㑣㠲㌷扡敡㜴攱ㄸ㘴㥤摣敢㐳㥣〲㠱㕡ㅣ㑦〵捦挴昱㙢㐸挹㠳摤搲戵㔴㈵㌴ㄴ㐸ㅣ昷愴㤱㉣㜲㔵㌸敥〵㙥㜳ㅣ昳㔰㘳〵敡㕣ㅡ㐱㐲晥㜱昱摢〳挷扤㈱愳敥㐳㐱挳㕢㘰㕦ち散㐷㠱㑤㄰㤰㌸敥㡦摣㑣㜱攴ㄲ戹〷㡥〷挲〴㜰㍣摤㔵愷ぢ挷㠳㔸攷挱慣㜳ㄲ〲昸攰㔵㑤收慣㜳昱㙦㐳慡㌶散㕦户㈴㈳敤ㄹ㕣㥣ㄹ㉥㑦㡤㘱㐱㡣㐹㉥〳㤸㈹㕥㌰㤸㐱㠲㠷挵㠹㠹㈲㙥㈰㙤戵敦㠶㌹扡㝣㌷慣㜳慦㥡㕦〸㑡㌵㤶㜰敤挷晦搲摦敢㝦〵攷攸戳攱㤵㥦ぢ㔱㠷㠷㜲〸捥㘹慦搵愳戹攲㐴㘹挲㈸㜷て㘳愹户㥢扦戸㠴㐰戸摦晦〲㉣㝡搶挹ㄳ㙢ㅢ攷㠶㈱㕢昹ぢ愴挰改攳ㄳ㘷㡥换搶昸㑢晣攱㈹㙢㔳摢摢㔹つ敦㉤昲㌸っ攰㠵愶㔰㐲㘵昵㌰㔴㍣慢㌵㜴ㄶ昲扣愴㤴昹挸ㅦ㍥戰㙣㘰晤㐸㍣㤱㡣㐴㡣㜰㌸㤲捣愷攳昹㜰㉣㡤㥤㌹昲㜱摤㠸㐷㜲搱㐴㈲ㅢ㔷づ慦㠸㘶挲㝡㌶ㄵ㠹㈶㜲戱㙣㕣捦攸㥡㤶搰戰慤㑣㉣㠹㌱㌹ㅡ换㘵㤵㜷㌸愲搹㔴㌶ㄱ㐹攵㤲扡ㄶ搵攲昸つ㈸㜶㠰挸㠵ㄳ挹愴ㄱ㑤ㄹ㐶㔸捦㠴㍥㘰戵㐴㝤㈷㜴搴〵㈴㍤㈰愱戳㙤晥㐲戲ㄶ㤱㉣㈶晦㠳㌶扦㕡摥扦〳晣㤹㉥捣㄰〹㕣㘲㌹㤱ㄷ㝡㕢㝢㝢摤㐳㔱摤㠲㡥昳㙢㌶㐵攱㝡㡥晦㈹㌸愸昶㐹捡㕢〹慤㜲昹㥦捡㠴㕤㡤昰㝣愲㈰㠱㄰㤷㙥愴㉢㘲挸敥㌱戰㙣愴㝡愳ㄸ㈵づ㜶ㄷ搸昲㥥扦ㅥ㍦㘲㔵ㄲ攰捣〶挷戵㝣ㅤ㍡挷㠶㈵㠹㐲戹㠹㡡摣㑥㐵㥣〷㍥摢愰㘶挰㘷㐲晥㕤〰捡㉢㐹㝣〷㈷挲晥㡢〲㥦捡㑥挹晥㈷ㅥ〵㠷㝤戰扡て㝤〴ち戲て㉤㠱ㅣ晡搰㠵挸换㠶扦〷㜹戳て㘵戲戹㤸㥥捥愴戲搹㕣㌶ㅥ㡥㘴戴㑣㌶ㅣ搵㤳搹㘸㍡愲㐷戲㝡㐲㔹敡㠸收昲㌹昴㉤㜴戱㐸ㅡ㝤〸扢ㄲ㈵㜲昱㝣搲〸愷㡣㙣㌶ㅣ㡦㠶㤵㍥㐷㔴换挷昲搸晥〲ㅢ㉤攸昱㜸㍥㥤搲戰挵㑡㌸㤷挹挶㡤戴ㄱ挹㈴攲㈱慥ㄸ㐹㔸晢愱愳㉥㈳ㄹ〰〹㕤㘴昳㙢晡搰挵㌶㕦捡㔳㔴㉡㠹换挰㘷㍦ㄲて攰攴改㘳㘹昴㔸㤶て㠱〴㐲㕣ち㤲㍣晡㑡愵㘷㔴㍡㈳㜴戹捤㕦㐷搶㠱〴昳〰㄰㈱ㄷ㜷㤸ㅢ〶ㅦ㌲收摦㈷㤱㤲攸摦㠹㉡敡搱扦ㅤ摣㝡昴慦㠴㤲㐴晦〴㤸〲晡㕣捥㤱攸㥦㠸扣㠵㝥㡣ㄷ㔷㌸㤳捦㘵㘲昱㝣㉡㠲慤〵挲㕡㌴㤵捥㈵㤲昹㝣捥㠸㉢㈷㌹愲㠹㈸㐰っ攷㘲ㄹ㍤㥤挰昶㈲㐹㙣㍢㤲捣㐷㘲㤱㐴㉡㥤㑦㘷㈳㠶昲㕥㐷㌴㥡㡢ㅢ㤹㜴㌶㤵搴つ晡㌴愷㈵ㄲ攱㡣慥㈷㤲㥡㥥㑡㘴戵㕣㠸㙢㑡ㄲ㤴昷㐱㐷㝤㍦挹挹㈰愱慢㙣㝥つ晡㔷摢㝣㑡㤹昲搴ㄴ搷㠲㉦搱扦搶㡤扥㑥㈱〳㈴㄰晡慣慤㔸㠳晥㜵㌶晦㌴捡ㅥ㐶扣て㈵搶搷㠳㡦て㝥晡ぢ㍥ㄳ昲敦〶㔰㠹晥ㄵ㥥攸㕦敥㠹㍥ㄷ㠶㈴晡㘷挰ㄴ搰扦〹㜹㠹㝥ㄱ㜹ㄳ晤㔸㍥愶改戹㙣㉥ㄳつ挷攲㥡ㄱ捤ㅡ昱戴愱ㄹ挹㠴㥥㐸㈵戴㘴㕣㈹㌹愲㠶ㅥ㡢ㄸ㕡㉡ㄱ㡦㘵戴㌸㕣㤱挹㈵愳㝡㈶㤲捣愰㤳攳㠲挹㈹㘵㐷㌴ㄱ换收っっ戴㜱挳㠸挵搳昹㙣㌶㡦ぢ〶㥢㈵愵㜲㜹㔸㐸㈷㐳㕣㠹㤲攸㑦㐲㐷摤㑡㜲㈶㐸攸㘶㥢㕦㠳晥㉤㌶扦㕡㕥摣づ晥づ晣㠹㜳摣攸㙦愷扤ㅤ㈰㠱搰ㅤ戶㘲つ晡㕣㜵㤲つ㌸㡦戲ぢ㠹㜷て戱扥㥢挶㤸晢〸昸㑣挸扦㝢㐰㈵晡摢㍣搱摦敡㠹晥扤㔰㤲攸㕦っ㔳㐰㥦㑢㐷ㄲ晤㑢㤰㌷搱挷收㍤搹㜸㔴㑦㐴㜲戸㜱㐵㡣㠴ㄶ捥㘰て〸㈳ㄳ㌶ㄲ戱㕣㕥㑢㉡㤷㍡愲㍡昶昹㠹㘵㘳㘱㍤愲愱㐳㘷昳ㄹ㉤㥤㠷ぢ昴㔴ㄲ㔹㜴㝥攵㌲㐷㌴㥢换㈵㈲戱㌸挶㈴摣ち昳㠹㑣ㅡ㍢ㄸ攱慡㐹㙢㘹㉤愶攷ㄳ搹㄰搷慦攴挹㝦っ㍡敡攵㈴ㅦ〷〹摤㙦昳㙢搰晦戲捤愷㤴㈹㑦㑤昱㈰昸ㄲ晤捤㙥昴慦愶搰㌵㈰㠱搰㔷㙤挵ㅡ昴ㅦ戲昹搷㔱㌶㐲扣挳挴晡敢攰攳攳㔳㍦㑦昳㌶晡晦㡡㤴㐴晦ㄴㄷ晡捡㡤㄰㘹㌸ㄹㄱ敦昷㜴挹挳戰㈴㕤昲〵㈸挳㈵摦㐰㕥扡攴㘶攴㑤㤷愴㜰㉦㌰㜰㑤㈴挲㔹㑣㈸っ㈳㥢㡦㈴ㄲㄸ敤㌳㠶ㄶ㌱㌲㔹㑤戹挵ㄱ㡤ㅡㄹ昴敦㑣㉡愱㈷愳搸挱㉡㤹㑤㙡㌹〰㥤挰㤰㤳〹㙢㤱扣㜲慢㈳㡡〱つㄷ㔸㌸㠵ㄱ换㠸攷昴㜴㌶㥢搵愲昰㑢ㅡ摥捥㘵ㄲ昹㄰㤷扤愴㑢㙥㠳㡥㝡㍢挹ㅤ㈰愱㐷㙣晥㥤㘴摤㐵㜲㌷昹㕣〵㤳昲㔲㔴㉡㔱㕥㝣〷㝣改㤲㌵㙥㤷㝣㠹㝡昷㠳〴㐲㡦搹㡡㌵㉥㜹摣收㍦㐸搹㌴㥤㤰愲〳扥ぢ㍥㍥㍥昵㙢㌴㙦扢㠴慢㔶搲㈵㠳㉥㤷㔴㙥挵换㍣搱攷摡㤵㐴晦㘱㤸〲晡摦㐷㕥愲晦つ攴㑤昴挳搹㘴ㅣ扢㠱㐵愲戹㤴ㄱ捦攴㌲㘹挰〸㕥〲㌳戵㝣㌸ㄲ㌵㤴㙦㔶㐴戱敢㑢㉡慥敢㌱散㙦ㄳ愷㙦昲㐶㑥换愶攰㡥㐸㈴愷㘷攲捡㈳㡥㈸㙥挴㍡挶愹㐸ㄸ户㤷戸㤶㌳搲㠹㜴㍣愹㘳㌶㤸挰㐶㕥挹㙣㈲挴挵㌲㠹收户愰愳㍥㑡昲㙤㤰搰㔳㌶扦收㠲昸㠱捤㜷㐴㔵㙡㡡ㅦ㠱㉦搱㡦扢搱㝦㤲昶扥てㄲ〸㍤㙤㉢搶愰捦㠵㌱搹㠰ㅦ㔲㜶㈹昱收㑦ㄱ挵㌳攰攳攳㔳㥦愶㜹ㅢ晤㥦㈰㈵搱㕦攸㠹晥〲㑦昴㥦㠳㤲㐴晦㔹㤸〲晡捦㈳㉦搱晦〹昲㈶晡戹〸㔱㌲愲㝡ㅡ扢㜶愵㜲扡㤶㡢㐵㤲㐶㈲㥡㡤挷㌵㜴㕤㕤㜹捥ㄱ挵㙤ㄷ摥挱㠶㜱㤸㌹挵㌳昹ㄴ敦搸攱愴㘶攸搸㤴〷昷摣愴昲扣㈳㥡っ挷ㄳ㈹摣㈷戲㔱づ㜶摣〷㉢㤲挰戵ㄵ挹㙡㝡㌸て摦㠶㝥㙡戵㐴晤㈹㜴搴ㄷ㐸㕥〴〹扤㘰昳㙢搰㝦搱收㔳慡愲㈴㝥〶扥㐴㝦㝦㌷晡㉦㔳攸搷㈰㠱㄰搷捥㈴捡㌵攸晦挲收扦㑡搹ㄵ挴㝢㌹戱晥ㄵ昸昸攰㐷㥥攰㌳㈱晦戸㐲㈶搱て㜹愲㍦摢ㄳ㝤慥㤳㐹昴晦〰㔳㐰晦㌷挸㑢昴摦㐰摥扡ㄹ攰㡥ㅢ挹ㄸ搹㜰搶〸挷㤳㕡ㄶ挳㐲㈴ㄷ㠹㐷㌳㤹慣ㅥ㐹㈷㌴攵㡦㡥㘸㉥㤵㑡㈴攰慤㙣ち㕢ㄳ收㤳攱㑣搴㌰㜲愹㘸㉡慦攱ㅦ挶㈱攵㑦㡥愸㥥㐰㜷搷挳㈹㘲ㅦ挷㘴㌵㙤攰挱〸搳㈶搸搷㤲昹㑣㌴昴㡡搵ㄲ昵㝦愰愳扥㐹昲㘷㤰㄰ㄷ攵㈴㔸㌵攸㜳㥤㑥昲愵㍣㐵愵㤲㜸つ㝣㠹扥捦㡤扥㠰愸摡〲ㄲ〸晤摥㔶慣㐱㥦㡢㜰搲愰㐲㔹晥攰㔱敥㐰收㝦〳晣摡挷ㄵ搷ㅢ愵慥㠵ㅦ㐴㡦㝣㈱搷㙡㥣昹攰㘳ㅣ㌷愹㡤㘱搳捡戵〸つ㤷挹摡ㅤ㠲㡡㙤㘶㠰扥改㌳㥦㍣㠵昷㥤捣㐷慦㕡っ慡ㅦ搹慣㜳㤳扢㤶散㕡㠸㌲攰晦㥦扦㌵㝢㌰戴㙢㠱㑢㍣ㅥっ捤㘰昲ㅦ㔱㌸昳㔸㌶㉤捤㐱㄰挰摡愷㤶㉦搴㉥ㅡ㐳㔸㝦〶㙦㉦〷搰㑦挴㥢㌰㐰ㅢ㙡㈷㜳㐸戰ぢ㠹扦㈰㈵慦捤㌷㜰㑡昶㐳㡡㌲ぢ㘵㡤愷ち慦㐳戴晥挹攵慦戰㈴㉦搸㈰㤴㜱挱晥㡤㜵攰〸㌱㉥㉡ㄳ㙦搹〹〶㐲㜹〴㝤戸ㄸ昸昴愹挸散摢㐸㐲〲㤶㜹㠲㙡捤戵挳ㄸ愸攴捦〱㤵㝢挰挹摤攰㐴ㅢ昸㙣㤵扡㌷昸㑣挸㍦㠶㌵㈵㍡晦攵㐲愷㜲搷㝥搹ㄳ㠸㜶㈸㐹㈰昶㠷㈹〰搱㘱㔵愹ㅣ㠰扣㌹㜲改㤱㜸㉥㤲㠹挴㤳攱㌴ㅥ攱ㄲ㈹㉤㤷㌳㌰挲㐷㔳㜸㈴㡥㘷㔳㜱攵㐰㐷㌴㥡挷昳㥤㤱挷㔰㤴㠵㤲ㄶ搷㤲愹㑣㉣㘶愴戵㝣㈲㠱㕢㐹㔴㌹挸ㄱ㡤㐴㜴散ㅤ㤹㑤㘲㈶㥣㡤挷搲㤸〶㘰摢㌹㑤换㐶愲戱㜸ㄶ户愵㄰愳愹㤰㐶攴つ㔴㥤㐷搲つㄲち搸晣㥡㤱慢搳收㔳捡㤴愷愶㘰㡣㜴〷〰ㄲ捦〲〰攷〱㝡〱㠵㝡㐰〲㈱㠶㐹㤱愸㐳㥦㤱㔳挹㍦㠲戲晣㘹㤳摣〴㑦挸㘰㈸㜳㘱昰ㅤ昴昷㠲戴㐴晦摦摣攸㜳ㅡ㉢挳ㄷ㑦㝡愲㍦ㄷ挵ㄲ晤㌸㑣〱㝤㠶㍦㔹愵㤲〰㌵搱㑦㐶昰攸㤶挶昴㈸㥢搶㜰搷捥愷㌳㠸㜰改㤹㌴ㅥ搱㜴㌹ㄱ㑡㍡愲㝡㍣㘹㜰摦搲㑣ㄶ捦ㅢ攱㔸㌲㠳㠹ㄳ戵㌰㜳搲㜰晦㐸㈸㈹㐷㌴ㄶ㐶搴〲㑦㜰㔰搰昱㈸㡤㤰㐸㌶ㅣ㡥敢戸㠹㈷昳挹㝣㉣ㄳ摡挷㙡㠹㥡㠶㡥㥡㈱㌹ㄲ㈴挴昸㉢扥㝤㙡捤㡣㜵㍦㥢㑦㈹㔳㥥㥡㠲㤱㔵㠹晥挳㙥昴㤷㔱㘸〰㈴㄰㍡挸㔶慣改晢㡣户㐲挰愷慥愴慣挶搴愹㈰愱㜹攰㑢挸㡥〱㝦㔶慢晦㌰攴㡦㙡晣〲㠱㉢ㅥ戵〸敢㙤㔵㝢扥㉤挷ㅥ㙥㔳㔰昷戵攲㑤㜲昳晤敢戶㤶㈳㜷捤ㄶ㐷㜴慥戲昲捦晦㘵㥣敢㍦㘱㠷㝤慡ㄲ㥦愵挵㜹昸㔳㠷㜰挲晥㜷愲扤㥥㙢㝡戵晢㙣扡昷㔷收㠸㌵户戰慡㠴㐸ㅤ㝥户扡㘱愲㕦慥敡㌱昸扣㠷ㅤ挱㕢㘴㙦㐵㜶㜸㠵㘳㉦㤷摢㙡㙢㡢㡥ㅥ戶昶㐲慣ㄷ〵㡢戸㜱搹摣㑡捥昵晥晡〱ㄵ㉥摥㤰挰摡慤㥥户㉤㤶昰㥥㔸㕢㑢㙢摤㑦㐰攵〴挰摡捥㤹㉦慣搳ㅡ戶搹㕢㤵摦ㄳ㘷㜰㠰挷摢晢换㐶换昲户㉦㝣㕤㐰愸昳〱㡥戲〶㌰敤戱愴㝦搹昰㠲昹换收㐷挳ぢ㐱㈳挹ㅥ晦扤昰㐹敤㔲㔶挳敡慡㍤挰捡㘱ㄴ㍦愳㕢㠷㉦戱〰戵搰つ㐲㘵昴㔹㔹て㥥戲㐴搶㈵敥㐲㈵慣〸㝣㐸㙦愰㌴〳挷愶㌴〳搰捡昱攰捤㥦晥㙤晢昹晤㘸㜶㡦晦㌶搸昱晣㌱㥤㠵て㌶戵戲〱㕥㍥㍥㔹愸㙦㌲摡㠰㐶㥣挸㐶㜰愸㘴扢㤰昶㠹㐵㔶〶㕦㍥戱ㄸ㤴㌵㔱㌸挸〸㌰㕦㍣慤戹挳扤挶㈷ㄶㅥ㝤㤲晡㍡慣敦㔰㕦㤰攱㘲愹㜱戲㌸攴㡡㝥晦㑢摢㙢㝦〹摢扡慤㜳晥㠶挷㕦敤㌳扦㥦攸ㄳ㡣〵㝢晤摡昰㈶㌴挲㜳ㄷ㡥ㅢ慤㠲摡ㅤ戸㐲ㄹ㔸㤲㈳挱㈹㌸慤㔹慤㘲〹昲ㅣつ挴攷愱挱㑢㔰㕥㌵愷昲晣晢挱㌶㥤挰戸戰㤲〵慦搲㐵㘲㔶ㄷㄱ㥦㠵㡥㡤㔲㐰捤㔳㤱㜱㕢㔳㜱㈹ㄵつ昰㘶攰扤㔸㡦戸ㅡ戶㙣㕣〳敡㘶摡ㅡ㜰㙣昵搱搶㘹攰㤹晤㈶㈶慥戴㙡〶ㅦ㉥ㅢ㐳㐹昰㔸愴㜷捥ㄷ㐳戶㐶㈳㕦㝣㉦昴搸㐳ぢ㤵㤷晢捣敦挷晡〴㈳挳㕥扥戸ㅣ捤昱昴挵挷慣㠲摡㥤扥㐲挳戰㈴㝤㔱㐴摢攱㡢ㄳ㤰㤷扥戸ㄴㅡ㡥㉦昸㥦ㄴ〸挶㔵㑤㐸ㄹ㈵㔶戶㠲㌷〳㐸ㄳ㍤攲愳㌰㔵㠱㜴ㅢ㙤㌱戰㙢摡㍡㠹戶捥〲捦㠴㌴㈱捥㠷㜴攵㔲㍣㥢搲㡣敤㥡搲㡣㈴㉢ㅦ〲慦搲ぢㄲ㜶㉦昸戰愵㠸㔲昸㘲〷扥㠲㡣昷敥㥣㉦ㄸㅣ㥥昶扡昸捡摣扦㝥敦昶愷㥥改㌳扦ㅦ散ㄳ愷㐱挳换ㄷ㘷愳㌹㥥扥昸㠰㔵㔰扢愳㔸㠸㤱㘵改㡢ぢ搰㜶昸㠲攱㘱改㡢㈹㘸㌸扥戸㄰㠵㠲昱㔶ㄳㄱ挶㡣㤵㡢挰慢㈰ㄲ戵ㄱ㤹慣㐲攴ㄲ㉡㌲愶㙢㉡㤶愸㜸ㄹ㜸㈶昰㔱㜱㠶㈵つ㍥昰扢㥣搲㘷㍡搲っ㈲㉢㔷㠰㌷〳㤷㐷㝢㐴〱戶㉡㉥晦㈴昴㠲摢㘱㘱攷㝣戱挳搶㘸㜴㕤㕣ㅢ扢攱晥㑤㥦晤㜳㥦昹晤㙣㥦㌸てㅡ㕥扥搸㡣收㜸晡㘲㤳㔵㔰扢㜳㔹攸㈳戰㈴㝤㜱つ摡づ㕦㕣㡣扣昴㠵づつ挷ㄷ搷ㄲ㈴挶㕣㑤㐸㉦㐱㑡戹㙥㘶㈰愵㝡㠴㔶〵搲昵戴挵愰慦㘹㡢㈱㘶攵〶昰㑣昷愴挴挹㤰慥㕣ㄷ㌷㔱㥡㜱㕦㔳㥡㔱㘶攵㘶昰㉡扤㈰㘵昷㠲㤳㉣㐵㤴挲慦户攲㉢㜸㌵挴㜷捥ㄷっㅣ㑦㝢㕤晣晡搹㍢晦搲昱㠳愷晡捣敦㝢晡〴㘳挸㕥扥搸㠰收㜸晡㘲搸㉡愸摤㈱㉤昴㜹㔸㤲扥戸ㅢ㙤㠷㉦ㄸ㈵㤶扥㌸づㅡ㡥㉦敥㐱愱㘰挴搵㐴㠴愱㘳攵㍥昰㑣晣㌲㘲戵〵〳昸㠰攱㝥㑡摦敥㐸摦㐲改〷挰慢攰㤷戱昱㕢㘵㈹愲ㄴ㡡て㔲昱づ㐷㤱戱㘴攵㈱昰㘶㜰㕤㘴㝡挴㜲搸慡㕣ㄷ㕦愷㉤捥挷改㔷㥡ㄷ㡣㈴摢㑥ㄶ㡣㈸摢挲挱㉦㈱戳㜳㉥㘳㘰㜹㕡㤷晤晣摣敢㡥戸㜵㑢㑦扦昹慤昶ぢ挶㤸扤㕣搶㠷收㜹扡㙣愹㔵㔰扢㘱㕢㠸㔱㘹改戲㐷㜰㕡㜰搹挳挸㑢㤷㉤㠱㠶攳戲㐷㜹晥摦㐲㤱改戲㙦㈰愵㝣〷扣ㄹ㘰ㄹ敦ㄱㄹ㤸戲攱〹愸㡦搳ㄶ攳扥愶慤㙦搲搶㜷挱慢㌸㌴㙥㍢㌴〱㐵ㅢ昱㠰晡〴ㄵㄹ㔶㌶ㄵㄹ㥥㔶扥て㥥搹㙦攲㈲㘲㐹㠳て昷㍦㠵㤲㈰㈳挷㍢攷ぢ㠶㤹愷昵挵㝢昳㐷扤㌸㜷愳攸㌷扦晦戳㑦㌰攲散攵㡢挵㘸㡥愷㉦ㄶ㔹〵戵ㅢ挳㠵ㄸ愳㤶扥昸㌱摡づ㕦㍣㡢扣昴㐵て㌴ㅣ㕦㍣㐳ㄸㄸ改㌵㘱㘰昴㔹昹㠹〳㐳㐴ㅣ㕥〵挳昳㤴㘶㐸搸㤴㘶〰㕡㜹〱扣ㄹ㜸㉥搲㈳づ㠱慤㡡攷㕥愲慤ㄷㅤ㕢㡣㔰㉢㍦〳慦攲戹㠸敤戹㠳慣㐶愰ㄴ扥昸〵扥㠲㉦㐳㝣攷㝣挱愰昳戴扥戸昳攲攷㌶扦㝥敤摦晢捣敦㥦昶㠹㔷愱攱攵㡢㝤搱ㅣ㑦㕦散㘳ㄵ搴㙥㐰ㄷ㘲挴㕡晡攲㌷㘸㍢㝣昱〷攴愵㉦收㐲挳昱挵慢㈸ㄴ㡣攳㥡攸㌲ㄶ慤晣づ扣ち㈲㐹ㅢ㤱㍤慡㄰㜹㡤㡡㡣ㄵ㥢㡡㡣㑣㉢慦㠳㌷〳户㈴㝢挴㉣搸慡戸攵つ摡晡戳㘳㡢愱㙢攵㑦攰㤹搷㐵㔲愸㔶捤攰挳ㄷ㙦愲㈴挸愸昲捥昹愲挵搶㘸㜴㡢㥦扦攰㐳㤷捣摤晢搹㍥昳晢慢㝤㐲㠱㠶㤷㉦摡搰ㅣ㑦㕦戴㕡〵戵ㅢ摤㠹〰㉣昱攱㑢㝤ぢ〹ㅥ捣㠴ㄸ户㤴ㅥ攲㠰って㌱捥㈸㍤攴㠳ㅤ挷㐳晣㜵扦㘰㜰慦搲㤴㐱愸㥢晢昸晣昵慦つ㥡昲ㄷ慢愰㜶ㅦ㥦搰摥㜶愵敤戰㡢㑡昷户㉢㝤ㄳㅡ㑥愵晣晦扥挴挱㈸㌲扤换㐰㥦搲〹摥っ扣㥢敥ㄱ㙦挰㔴挵扢戳㘸㡢戱㌹搳搶㠱戴ㄵ〴捦昴㙥㕡扣〶㘹晢㐶ㄴ㔰昷愰㜴户㈳捤㘰愰㌲〷扣㑡㠷㑣摢ㅤ昲㔵㑢ㄱ㈲攸ㄶ㜳㈱ㄴ㕣㠰昴捥㜵ぢ挶昷愶扤㐴㍦㜵㕦搷ㄹ㡢㡢㌷昴㤹摦攷昴〹㠶晡㉡扥㤸㐲攵愶㉦㕥㐶㜳㍣扢挵慦慣㠲摡晤㠲㐲㘱㔸㐲慢昱搲つ㈸㝣ㄱ㐷㕥㜶㠰㕦㐰挳昱挵㐱㈸ㄴ㘹ㄴ㤹昸㌱散愷捣〳慦戹㉦昰㈶愳㜸〹愶㉡扥㌸㠴戶ㄸ愹㌳㙤㈵㘹敢㌰昰愴㉦㘲㘱昱㍣愴㉢扥㌸㥣搲㐷㍡搲っつ㉡敦〴捦昱㐵捣づ㥤㠸㘷㉣㐵㠸挰ㄷ㍤㄰ち㉥㐳㝡攷㝣挱㘸摦戴扥昸敥㉦㤷摥昴戹攷慥敥㌳扦愷晡〴〳㝦㕥扥昸㜷㌴挷搳ㄷ㍦戴ち敡昶㈵㍡〶㤶㍣㐳㈹昲〷㕤收㝦挰攰晡㍦㉦ㄸ㑣昲ㅢっ㡦㜵ㅡ㈶㥢搱㍤昹晢㥥㌱昹㘲㘳ㄷ㌶ㄲ㈹攲㝦㥤ㄸ挲㙥㌹搸㍥〴晦㑢㤹昵㝥ㅣ㜶搱攱晢捦昶㔶ㄵ慡捣㔱㔹㌱搶ㄶ戱㜷㐵扢戱慡㠴㕦戱攴㍢戰㙢㝥ㄹ晢㕢㡥敦づ㡢㔶㜸搵㤴ぢち㌸捣晤㐵㍣摦昲㌴㔰散ㄹ㍥㌳㈱慣攰㘱晦㤲愱㠵晢㡦散摡㤲㤵昲㉥㜴㌱晢㤷捣㜹搷㝥㍡㙤攲㈹戸搸㕣捤搹攱㤳㌱㉢扣㑣㡦㔷㑣㈰慦㐴㐱㕡ㄱㄴ㤳攳㉦〸昶愷攰㥢扥㤲昸晣㐳攸〲戵㈷挶㜷㙥㔷昰捣㙢晥㍢㠸捥㑥㥥慤㝤戴慤㠳敡㜴戱㐷ㄴ晢摡ぢ㈳ㅡ晦㈷挶㡥挲挸㤸㍥扥愹扣搹昹摦ㄷ戱㝡㠹㥤敢搴㌸㕡㠷て㕡㡢换㙥〳㔴㘸㔵㑤㠰㐵㡥攴㥥㘸㜳㤳㙥敥㈹攰戲晦㉡㈹㜰扤㐱㜹摣ㄳ㤴っ攴㔵㠲攲〹㠸㌸ㄵ㌶〹㡡㝤〸挶扢㘴愳摥つㅤ慡挹㐶㙤戶戹㑢挰㜲㥡㍡㘶㜳摦攳收㌲昶㈳㥢扡ㄴ㕣敦愶㝥挳戳愹晤㤰㥦愶愹㘵搸慤㙡敡㌶扢晡㐱㜷昵㘷摢摣攵㙥敥づ㥢扢〲㕣㝣捣搳㘲㘸㠴㑤㔵搹搴㌶昱愰㘷戳㔶愱㙣㥡㘶㕤〸晤慡㘶㕤㘲㔷㌵攴慥敡㜲㥢扢ㅡ㕣〷挱㑦摡摣㌵㙥敥㌵攰扡㥡㜵㡦㘷戳㡥㥢扥㔹搷挲㐶㔵戳慥户慢摡攰慥㡡㑦晥搲摤ㅢ摤摣㕢㙤敥昱攰攲㘳愲挵〷㘶改搸ㄳ挰昲㜶散慤㥥㑤㍤〹昲捡㝢㐱ㅡ㕥㤸攲ㅥ搸慥㙡敥晤㜶ㄳ摥て㍤〷慦〷㙤敥挹攰攲㘳㌶散敢㌶昷ㄴ户㉣ㅦㄶ㕤㈸㕥敦搹㌴つㅡ搳㌸㤷捦㤴㔵捤㝡摣慥㉡敦慥敡〹㥢慢㠳㡢㡦搹慣愷㙣慥攱㤶攵㜳㤳慢㔹㔷㜹㌶㙢ㄴㅡ搳㌴敢ㄹ搸愸㙡搶昳㜶㔵㘳敥慡㕥戲戹〵㌷㤷て㍡搲攵攳攰攲㘳㌶昶㌷攰扡㥡㜵戹㘷戳捥㠰昸㌴捤㝡ㄵ㌶慡㥡昵㥡㕤㔵搹㕤搵ㅢ㌶㜷ㄲ㕣挷戵㙦摡摣慤㉥㙥挸㤹㑤㜳〲捤昶㈹㘷愲戸戲㑢敢㔶㉥㐰㤵㕡挴㠵㜶㝢㕦㠹敥㔷戹㈳㑣㐱㔶攵㔴㕡戰ㅡ摥つ搴て㤰㔵戹㈳㘰〱捡㙣昳㠶慢ㅦ敡晢㝢散攴㝥挱㐹戳ぢ㠸㜳㙣挳㍥昷慤㘶㍢慤㌴ㅥ㔵㌹户慥〲㠲ㄳ㘴㠹昹㌹㐸㌸愷捣㠹戰攴㥥敢收㜲㤶㉢戹攷㈱㠱㡦改ㅦ捥ㅦ㘵戳㜸昱戵㠹戳㍣㥢昵ㄱ㤴愹扣搰扣〷㝢㑥㌳慢㥡挵戹愲慣敡㈲㈴㥣㘶㜱㑥㈸戹ㄷ扢戹㥣昰㐹敥㈵㐸攰㈳攵晤扣攷捥㜸㐲挰㐷愲㕤㝣ㅤ攴㔲搴ㄳ攴摤㤳㌶㍡搰て㝣㐱摥㌵㉢㌹摥㉤㥤㥣攰㕤㡦㑤㔳㉦〳〹昲㔶收㤴〵㜹ぢ慢攴㜸敢㜲㜲㠲户㈰愹昷㌱㈴㠲扣慦㌸㘵㐱摥㑦㉡㌹摥㐷㥣㥣攰㍤㐲敡㕤㡥㐴㤰〳扦㔳ㄶ攴㠰㕦挹㜱愰㜷㜲攲㌸攴愴摥挷㤱〸㜲㘴㜶捡㠲ㅣ㤱㉢㌹㡥挴㑥㑥㜰㐴㤵㝡㔷㈰ㄱ攴㄰改㤴〵㌹㌴㔶㜲ㅣㄲ㥤㥣攰㜰㈷昵㍥㠱㐴㤰㘳㤸㔳ㄶ攴搸㔵挹㜱捣㜲㜲㠲攳㤱搴晢㈴ㄲ㐱づ㌲㑥㔹㤰㠳㑢㈵挷㐱挵挹㠹㌳㤰㤳㝡㔷㈲ㄱ攴㈸攰㤴〵㈷慢㜲扣敡㥤㌲挱ぢ㔷敡㝤㡡㙣㕥戳㉣㔳㍦㙤㈵㤸ㄱ扣〶愵捣㔵㐸〴㜹㘱㌹晡㐱㕥㔰㤵ㅣ㉦㈴㈷㈷㜸㤱㐸扤慢㤱〸戲攷㍢㘵㐱昶昸㑡㡥㍤摤挹〹㜶㐱收搴㙢㤰戰て挱づ㔶捦㘵昷愹攷戲㜳搴㜳㍦敥挹愵㘳愵慣㍤〲戲㐶㐱户搵㕢愰㔳敡戹㠴扣㥥㉢〱㠵㈹㈷㑥㐱扢㈱〲㡢て㌶扣〲挵㘳㉡㈱慤搷㈵㘰㤲敢㙥㔳挸㠶㐳㔰㔷㍥摢㡥㘰㜰攲戳㉤摦㔹㔰㙦愰ㄲ㠹挴晣㐶收㈴㘱搹㑤捣㈱挱扦㄰㌳昸㘰〷㉢㔰扣搲挱慦㘹㌶㌹慤㍣㙢㜴㔰愹挰㕦改昳愹㈳㔰攰㍡戸㕣ㄳ㔷ち摣㙥㜲㝣て敢ㄷ搶㡢ㅣ㤹㍤ㅤ㡥㈳㍢摢㘱㐹㥤晤捣捤〲昹晦慤㔱㘴㔱挵攸摣摡ㄲ㈹㙦戵摤㜷㘸攳昷㐶散〶ㄲ㤵づ㌱㘳挱づ㜳户昳㥢㔱㠳ち㑤愱㔶㔲捣晡㤹㥤㠱㌱㐲扣㡢㘳敦㉤愸㐱㐸〲ㅢ敡慤挸㜱晣攵㕦㠸ㄹ㝣㝣敡㙤愰敡敤㈴㜷㠰〴晣捣ㅦ搶ㄸぢ改ㅥ〲挲㥦㈲㘳攷㜲敥昰㌹慢㘰㙥㘹㈸换昰㕦攱戱戸摥㤹㝢㤲扤愸㑡㌴㘰戲㐸㠳㘶搲昱㙡愷㔵挴㙥戰戳㉥㤵㌳㠱㜶㥣〷㕡㜸㜰攳㔳㘱つ愶㑢㘷㈶㘵晡㔳戹ㄳ㠶㕢㠷㠶㠷搴扢㠸ㄷ㉢ㄱ慥愴捣ぢ攲㐹㈰㤵扢㈹扣ㄱ挲㕦慣〸㔷㤲愶㌰㜱㤷挲昷㔰㘳㐳晦晡㤵换㌷愸昷㔶攴㉢㐹㈹ㅦ㘴扤散ㄴ捥㕢ㅥ㐱㕡慣收㔰愷㡡搳昹晦〰㔸㠶㔱戵</t>
  </si>
  <si>
    <t>㜸〱敤㝤㝢㥣ㅣ㔵㤵㝦摦㤹改捡㔴㘷㤲㙥ㄲ摥捦〱㠲㌰㑣ㄸ扢晡摤昸㡢㘴㌲㜹㄰昲㈴㤳㠰愰㌰㔴㜷㔷㈵つ搳㌳戱扢㈷㘴㄰㈵㈸〲ぢ〸〱〱〹㈲㡢扣攴㈱ち㠸㉣戲慥㍣㐵ㄶ搱㐵㔶㕣㐴〴㔶ㄱ晤〹㡢㈸挸攲〳晣㝤扦户ㅥ㕤摤㕤㌳㍤㠹散攷㤷㍦戶㌲㝤晡摥㜳捦㌹昷搶昷摣扡㜵敢摣敡㥢㠰〸〴〲㝦挳挱㙦ㅥㅤ㑣散㍢㌸㕥愹ㅡ愵扥㠱搱攱㘱㈳㕦㉤㡥㡥㔴晡晡换㘵㝤㝣㜹戱㔲㙤㠷㠰㌲㔴㐴㜹㈵㌸㔴㈹㥥㘱㜴づ㙤㌲捡ㄵ〸〵〳㠱捥㑥戵つ攵㕤昶㈷攲㘴㔴㙡愹ㅤ㈴㤰ち愸ち挹㌴㤲㑥ㄲ㤵㈴㐴㌲㥤㠴敡敡っ㤲㤹㈰㕤㘱㤰㌵〳ぢ㔶攵㑥㐵㘳〶慢愳㘵㘳㙥昷㜱㔶㤵昳搲㝤昱扥㙣㉡摡ㄷ㥤摢㍤㌰㌶㕣ㅤ㉢ㅢ昳㐶㡣戱㙡㔹ㅦ㥥摢扤㝡㉣㌷㕣捣㉦㌳挶搷㡥㥥㘶㡣捣㌳㜲搱㜸㑥㑦㘴戴㐴㌲㘹㘶戳㤹慥〸散㉥ㅦ㔸戰扡㙣㤸㤵昷挷攲㉥戴戸㙡㘰㐱摦㑡愳晡晥㔸㥣〵㡢㉢〶ㄶ㉣ㅣ㉤改挵㤱昷挵㘴㤰慥㐸㉥㌴昲㐵晡捣㌰捡挵㤱昵㝤㘸㜲ㅤ挰挸愵晢晡㉢㤵戱搲㐶扡㝦挰ㄸㅥ㕥㘳㤸搲㔷愵㠵㤵敡㙡扤㕣慡㜴㤵㠸㥣㔱㌶㐶昲㐶㘵㘶㘹搱收扣㌱㙣ぢ㔶㍡㑢挷改攵㤵㝡挹攸㘰㈲㕣戲㝣户戴㘰㡣㔴㡢搵昱ㄹ愵㜵ㄵ㘳㡤㍥戲摥愰㐸戰戴㘴慣㔸㄰ㅤㅤ昸ぢ戴ㅦ敡搷㌲改㈲戴愷㌴戰㐱㉦㔷㘵㡥捥搳晣㘴㍤摤㐴㥥㐵㕤扢搸㤵扡ㅢ戴攸慦挱㘲㘹㤹㔱ㅥ㌱㠶㔹〹扤搸摢㈰㈴〱戲扣攰㈲攵㥣づ㝤㈴愶摢搷っ捦㠵戵㈸戳㐱㌲㉢㐷换㈵㜴挵ㄵ㠶㍥㌲㑦搳搲改㔸㕦㌴㤵㑣㘷慤㈳㍤㜷戰㕡㔸㘸㙣㥡ㄷ换㈶攲㝤㔱㉤㤵㐸搸㈵㌱㜵㔷㘸慢扢搱捥敥㈰〷捤ㅢ㔸戵㜲愰㝦敤愲㤵昸ㅣ㜶㔰㝦搹搰扢昳ㅢ〸攰㤱摤〷捤敤敥㡦㘵㝡搴㍤愸戱㈷㠸攸昸㌵㉥㘸㙦㝢㜸㔱戵つ改㙤㐳戹戶愱㝣摢㔰愱㙤挸㘸ㅢ㌲摢㠶搶户つ㙤㘸ㅢ㉡戶つ㥤摡㌶㜴ㅡ㘴㥣愳㜳摡戴㌶晢ㄸ晦搵㐹㠷扥昸㤹晢㤷㝥晡挲戳㔷㝦㜹换㘳㉦〹㕥挳㜲〸搸ㅢ㠹晡昳㑢愵愲搱㔴㕦㌲ㅢ戵㡦戸㜳㝥〹㉤ㄹ搵晡㔲㠹㜴搲㉥㐹愹晢㐰㕢摤ㄷ㐴搹て愴攵昹㈵㝢搴晤愹㜱〰㠸㄰㉦攱晣㜸㡥愳慦㕤㝤捡㤷慢㝦㔸㝡捦摥慦愸ㄷ晦㜰㜸㡤攰搸㈲ㅢ㜷㈰ㄲ扤㕥昰㔳改㜸㍡㤹〱挸搹㠴搳㉡㉤㤵㐹挴戳㝤挹㘸㈲㤳㔴て愲昵㠳㐱㤴㌹㈰㉤摢ㄳ敢㔱て愱挶〷㐰㠴昸愹摤㥥搹攷㘴慦摥昳昱攳ㄷ摦搲昷晤ㄹ㑦㕦昴慢扦ちづ㜳戲㍤㠷㈱搱攳㙤㑦㍣愶㘵搲昱扥㐴㌴㥡㜱摡㤳㠹㈶㔲㤹扥㜸㌲ㅡ㔳㝢㘸晢㜰㄰愵ㄷ愴㘵㙢攲㍤敡㕣㙡ㅣ〱㈲挴搳㜶㙢捥㜸㙡敥扢摦㔹㝢晣挰攷晥㘹捤㠶扤㝦㝤摤㍡挱昱㔶戶收㠳㐸捣昵戶㈶㤹㑡愷ㄳ改㑣㥦㤶㑣搵攰㐹㘸搹㜸ち昸挴戳㥡ㅡ愵㜹つ㐴㠹㠱戴㙣㔰戶㐷㡤㔳㈳〱㈲挴昷敤〶㥤㜳晦㡢敦摥㙡㥥戴昸慡㑦㉣㝣晡㘳〷昴㥥㈰㌸㥥挸〶愵㤰愸敦㑢改㘸㍣㤶敡搳㘲ㄹ晢㤲㐸㌹㈸㈵㘲挹㡣㠶㐶挵戴㤸㔵愴愹㘹㔶㤵〱㔱戲㈰㉤ㅢ㤷敡㔱㡦愴挶㠷㐰㠴㜸搴㙥摣敤〷晥昳昴て昶㥥扦昰愶ㅦ㥣晦㑦摦㥣㌵㝥愹攰㍤㐹㌶㙥ㅥㄲ昵㡤㡢㘶戳昱㘴㕦㌶慥㘹昶昵敡㌴㉥㤶㑥㘴㜰㍦捡挴㥣㑢㍣愳㝥㤸㔵ㅤ〵愲捣〷㘹搹戸㜴㡦摡㑦㡤〵㈰㐲晣㡢摤戸㕦扥㔱ㅣ改㍦㜱捥戲㥢摦昹晥戴㕤攳晦㝡慣攰扤㔲㌶㙥㈱ㄲ㜵㡤换㘸㥡㤶搰晡ㄲ㠹㈸晡ㄶて户㝦挵愲戱㜴㈶搹ㄷ㑦㐵㌵慢㈴愶㉥㘲㔵㡢㐱㤴㈵㈰㉤ㅢ愷昵愸㐷㔳㘳㈹㠸㄰昷摡㡤扢攵㥣㔹晢敦昹挶捣〵㜷扣㜳晤ㅦ㌷㝤㜴㜰㕦挱攱㐶㌶㙥ㄹㄲ㜵扤㕥搳愲戱㈴慥戸㔸㙤攸㑢㈷㔳㝤戸㌴㔳改愴扡㥣戶㔷㠰㈸㉢㐱㕡戵㈶ㅥ敤㔱㔷㔱㘳㌵㠸㄰㕦户㕢昳攷搷扦扥昹扢㤱摦㉦摢昶挹〳㜷摤㝡挷ㄹ攳㠲㤳〹搹㥡㌵㐸搴㐱㤵搵攲ㄹ㉤搶㤷挵㤵㈸晤㤸愹戵ち晤㉥ㄹ敦㡢挵戲㈹㝢愸㔶〷㔹搵㕡㄰㘵ㅤ㐸慢挶挵ㄲ㍤敡㜱搴㌸ㅥ㐴㠸㕢散挶㠵て㍤㙢捥扥㙦ㅤ㜹捣㠵搹扥ㄳ㠷㕥摦㙤㔹㤰㤳㥣戸摦慤愶昱㉥戶ㄸ戳㥥扣㕥愹摡㌷㔸㕥捡敦敦晤户昵敤㜷㜱㌹晦㍦㝦晢㐵㈵敦换敤㔷㍤㠱攸㥦〸愲㝣ㄴ攴挰㈵㙢晢㔷㜷㙢㝤改攴ㄱ㕡戲㝢昹扡㠱敥晥㐲挱㈸㜷ㅦ戶扥㝢㘰㔵散㠳㉢㡥改㔱㍦㐶㠵㤳㐰㠴戸摥㜶搷慦㕥昹挶㉤㜷㉦摡戶攴㍣敤㘷㥦扦敢昲挷㙦ㄶ㥣㡥捡扥㌴㠴㐴㕤㕦㑡㘸㜱㉤愶昵㘹改㔸捣扡戸戲捥㤸愰㘱㈴换㐴晢㘲搹㜸搴扡晤挵搴㔳愰慤敡㈰㑡づ愴㘵㕦㐲㐷捦㔳愳〰㈲挴ㄷ敤挶摤扦扥㙦搶㍥捦扥户昰㠶攲敥㍦摡昳㐰敤㔳㕤㈶㡡㡦戵㘷㈱ぢ换晡改㤸搷搵㈶㡣㤸㜸昰㕦敢㔹㌲㈶挹㘶搲㑣㥢㥡㔶㐸㐶昵戸ㅥ攴㑣㘴㝢㈶㘵㕤收昱挵㤱挲攸改㜲㤶戶敦〲扤㘲搴㝡㑤慦㕤戶㘰㜴㙣愴㔰搹挷扦㜰戰慡㔷㡤扤ㅢ换㙡㐶㥡搴〶㌱㠷㌵㉡戲扥晤ㅢ搵㡥搳㠷挷㡣晥捤㐵慢㜸扦㠶㘲捣㘰㐷㜳ㄳ㤷㉥㉥ㅢㅦ㜷㑢㥢㕡搴㡦㈷愳㑤搲㜶搳㔹㕡㐵㔶扢扡〷㌶㡣㔶㡣ㄱ搹扣摥搲敡㘲晥㌴愳㍣㘸昰戹捡㈸挸㔳摤㡤㐵昶㌴扡㜷搵〸㑥ㄴ昳扡挲㐱㕥慥戹㘸㜳搵ㄸ㈹ㄸ〵戴㜷愳㔱慥㡥慦搵㜳挳挶敥㜵㈲㔶㥤㈸搸慢㡥扤㜸㌴㍦㔶ㄹㄸㅤ愹㤶㐷㠷敢㑢晡ぢ㥢㜴㑣摤ぢ㉢㐶ぢ〶㘶摥ㅤ㍣〲㈲搰摥㉥㐴攰㜰扦㌱㠹㜶㉢㝤搲ㄱㅥㄷ㜳㈲扥㘷㝤户敢㕢㠳戳挳㔹っㅢ散㤳㙤㜳㕡ㄸ㤳㜶㘹愶㘷㘲㐱捦㌹昱㈱㤴搲㠷㑤㉣㉤摢攸㝡敥㝦㔶戸慤㙤戶㝤昶㡢㌶攱昱收㘸㝤愴㌰㙣㤴㈷㝤㠴ㄶ㙣㤱扡ㅥ㈴㜸ㄵ慥收〹搱敢㠰㠴搸㉣挶㠳愷ㄷぢ搵つ捡〶愳戸㝥㐳ㄵ㍣㍣㘶㜷㜶ㄲ摡愶㐳㉤㠲愵㥥㑡挲〹㝤㈸ㄴ㔰㠶㈹愴㠴搴㤲㤵て昲愱㘲晢ㅦ㥣昸㈰慦捡〷㌵㍣㑦㔷㠲㈵摣㡦㉡敤敤㝥㘷㜹戴㕥搹㔰㘵昷㥣戴㤰㡦㐸敡〸挹㈸㐸㤰て㉦㉤㥦换愸搳挱挷捦ㄹ愵㠵㠶愹攳㜱㕦㕥摤㐲て㤶慣攷挸㠵㐶㈵慦昲㠱㜳㈹慥㤵捤ち㔲戸昸扢㑡散晤挶收敡㐲扤慡㑦㉢攱搱ㄵ㕥㔲㈱搴㉢戵慣ㄴ㌵㘷㐸㥥愳ㅤ戲㜳戰㄰㤱㐹㡦㤵改㤲㘱㔹挲㠵㠳敢㈵搰㙥搳挹㑦〲㙤攷摤㑤㘹散攸昵㡦愰㜸㌲㉥㉣㌱㐶搶㡥㙦㌴㉡ㄴ敦㔴㈶㠵戲昱昲愲戱㔵昹摣扡㙡㜱戸搲㠷㤶㉥㈹㡦㡥㙤㝣㍦敤搰㤶扡ㄱ挴㌹㠲㤷愰ㄷ㑦晤㥣〰㔷㘰摡㈶晡㘶㘸㈸搰㐹㙢攴㈸㘵㤰㤶昷挲㑣㡦㔲㠱㥣㡣㔹昱㥢㠷捡㙢㈲愴㔲㕦㘵㈱ㅡ昳㌷㝣挹挳㉡ぢ昲戹㜸㝢ㅥ改昹㈰搹㔵〲㡡㙢换㠶っ㔲㜴捡っ㍣㌲愳㜴晣㘸昹戴摣攸攸㘹散㜳㌳㘵慥戲挱㌰慡㝣昰㥦㙥〷㍡㘴㐰㐳㠸昶昶扡愷㜰㑦㠴㘰ㄶ散㉢㥢㐱㘶昴てて㜷㍢ㄶ㉢捡㌸㔸敤〸㐱㈸㘷㈰戱㈷攷㈹敢㌰㐴㤷慢〸晥㔴挷扢㌷挵ㄲ㝤㥢㠷㉢㥢挵㘷㜱㠶㝣〰敥攸晦㔴昲㕢愵㜳㡦㝥攰慦扦晢昷㉢摦晤攸ㄳ攲ㅣ扢愰改戱㥤捦摢扣㤳慢㥦〴ㄱ㥦㠶ㄸ㐷ㅥ愴敢て昵㉣攴搵㉤㈴㘷㠳㘰晣㔰㌹㝥㘰昸昸㡣㤵ㄵ㝣㘶攷㄰愲㥥㐳昲㔹㄰挱㈷㜳ㄹ㝤㌸ㄷ〹攷㄰攳戰捦㝥㈱㝤㝢㍥搸㉤㝤㡢㠷晣㈶昷㕤〰挵㤰㑡昵〹捡挴〱㈸愳㝢㔵挲愹ㄲ㐰㤵攰㠹㔱搴敤㡢搱㠸㕤搰ㄴ㍤㘰っ㐰㘲昴㜹敡て㐳捣ㅦ愳㉢㔸挷㤵㈴㕦〰昱㘰戴捤捡㡡㠳昱㉤㌱扡㥡㐲㕦〴ㄱ㡣ㄶ㐸㡣慥㐱挲㌹㐴ㅥ㜵戸ㄸ㕤ぢ㜶㑢㡣㄰㜸㘸挲攸㍡㈸㠶㔴慡㑦㔰㈶㍥㠰㌲㍦㡣㑥㤸〸愳㡦搸〵㑤ㄱつ㐶㈶㈴㐶户㈲㈱㡥㥢㄰愳摢搹㥡慦㤲摣〱攲挱攸敢㔶㔶ㅣ㡥㙦㠹搱㥤ㄴ扡ぢ㐴捣〵㤱ㄸ摤㡤㠴㜳㠸ㄵ㕥㡣敥〱扢㈵㐶〸㠷㌴㘱㜴㉦ㄴ㐳㉡搵㈷㈸ㄳ㐷愰捣て愳㠱㠹㌰㕡㘰ㄷ㌴挵㔹愲戰㈴㌱㝡〰〹㌱㝦㐲㡣ㅥ㘲㙢ㅥ㈶㜹〴挴㠳搱㜷慤慣搰昰㉤㌱㝡㡣㐲摦〳ㄱ㜱㄰㠹搱攳㐸㌸㠷㐸㝢㌱㝡〲散㤶ㄸ㈱㐲搳㠴搱㤳㔰っ愹㔴㥦愰㑣㈴㔰收㠷搱ㄱㄳ㘱㌴搷㉥㘸ち晤愴㘱㐹㘲昴っㄲ攲昰〹㌱晡て戶收㔹㤲㥦㠲㜸㌰晡㤹㤵ㄵㄹ㝣㑢㡣㥥愷搰捦㐱挴㤱㈰ㄲ愳ㄷ㤰㜰づ㜱愰ㄷ愳㤷挰㙥㠹ㄱ〲㐵㑤ㄸ晤〲㡡㈱㤵敡ㄳ㤴㠹て愱捣て愳㍤㈶挲㘸㜷扢愰㈹〲昵㘱㔸㤲ㄸ扤㡡㠴搸㜵㐲㡣晥㡢慤㜹㥤攴㜷㈰ㅥ㡣㝥㙦㘵挵㔱昸㤶ㄸ晤㠱㐲㙦㠲㠸㝥㄰㠹搱㕢㐸㌸㠷㤸敥挵攸㙤戰㕢㘲㠴㜸㔵ㄳ㐶敦㐰㌱愴㔲㝤㠲㌲戱〰㘵㝥ㄸ㠹㠹㌰攲㍤㥤㠳㜹㔳㈰㙣ㄱ㉣㐹㡣㌸〹ㄳ敦扤㌷搱㤸摤㡥㘲㤵㡢㕢㙡㄰挴㠳搱㌴㉢㉢ㄶ挳㤰挴愸㤳㐲㉡㠸㘰慣㑢㘲ㄴ㐲捥㌹挴ㅦ㔱㠷㍢㘶㜷愱愴㈵㐶〸㥢㌵㘱㌴ㄳ㡡㈱㤵敡ㄳ㤴〹〶搹晣㌰㝡ㄵ昵晢摥搷㝥㙢ㄷ㌴挵攳㤶挳㤲挴㘸て㔴㈷㝥㌳㈱㐶㝢戱㌵㝢㤳散〳攲挱㘸㍦㉢㉢㔶挰㤰挴㘸㝦ちㅤ〰㈲㔶㠱㈵㌱敡㐶捥㌹挴㡢㕥㡣づ㐲㐹㉢㡣ㄸ捣㙢挲㘸づㄴ㐳㉡搵㈷㈸ㄳ慢㔱愳ㅦ㐶捦㑣㠴搱㡦敤㠲愶㈸攱㈰㉣㐹㡣㡥㐰㜵攲改〹㌱晡㈰㕢ㄳ㈵搱㐰㍣ㄸ挵慤慣㔸ぢ㐳ㄲ愳〴㠵㤲㈰攲㌸戰㈴㐶㈹攴㥣㐳晣慢ㄷ愳っ㑡㕡㘱挴㤸㘲ㄳ㐶㐷㐲㌱愴㔲㝤㠲㌲㜱㍣㙡昴挳攸㠱㠹㌰晡㡥㕤搰ㄴ慣㍣〱㤶㈶㠹〴搵挵〷㠹㘵㕤㈴愸换㕣㕣ㅣ慥ㅡ㘵昹戰ㅦ㌶昱㤵㤷ぢ㤰㌲㍦㠳〱㡥戲㥥户㤶昶㜶㌵〷㥣㈹㙦㉤敡搳ㄴ㘳戱㐲㄰晦ㅢ㐹摡改㈲㐹㌲㡥㔴ㄷ㑤㥡㈴㔲㠳㑥搳㄰㑢㥡㕣搸搳㠹㈲攸㘲扥捦㜴戲㑢昵挱㜲㝤㈷愳㝣攳㐳慡㕣搶㜵攵扤㥤㤰搲搱㠹㈳㑣散散捤㥤㤴㑡ㄳ㐶㜳㑣ㄴ晥㙦㉣慣昱㜵ㄲ㉢ㄶ㌶挰〱㙣㈱挹㈲㤲挵㈴㑢㐰挴㝤昶㐸㝣ㅦ挰攳愷慦㉤㄰戸ㄴ〵㔸㠴愲捣㌱㈴换㐰㍣㈳昱ち㘴㤵㤵㈰㘱㘷搱愴摢敡㘲㈱㈱㑥㠴愶ㅣ㥤㔷㔱㜱㌵㐸搷戱㈰换㡦㌶㠶ㄱ㔷㝤㝦摥〲〹㜲㈵㘱昲㌸㄰㝡て㈳〰扢㤷〶挷㐷昲ㅢ捡愳㈳㜸㡤㠶攱愹晥㍣㕥愵愸〸㕤㈹㉤ㅦㅤㄸ慢㉡愵愳㡢昸敡㉡慤㌱㌶ㅡ㝡㜵〰㔱㜳挴扥㤶㘳ㄹ㐸㐶戶㤶ㄶ㌶晦晦㡣㝣〵ㄸ㥥挴㠲㐴㉤昸㈵ㅡ慦㕤㉢〶㘵㠳摢户㜰ㄴ㉦攴ㄸ昲㐵㈲㠲慥㈸㠸㘲敥㠴愱慤㠰扡〶慤晢挷摦摦昶愱㐳扥昴昵扦搹摦㘷㘱昲㈹て㘵㄰㠵㔳㔸㑥㙡扡㔳慦㠳㕥㐸愵㜶昳㥤㕡㤶〹㉥㍥戹㜷㙡攵㐴㐸戶愳愳㔸搱㡣ㅢ㈷扡㕢摦㘰ㄷ㌴慤㔵㥤〲㙢㜲㐶㜳㌲っ㠹㉦摢搷ㄱ㤸昵㠷㝡ち㕢愴㤳攴㐰㍣搷㔱挱捡ちㅤち昲㥡㌱㈸㘴㠲〸㉥㐷挹ㄹ捤㝡攴㥣㐳㕣㠵㍡摣㤹㜱ㄱ㈵㉤㘷㌴㝥戳扥搳愰ㄸ㔲愹摥㡣㤳㉣ㄳ㕣〷㜳㜱昲㐴㝣㉥㥥〸愳捦搹〵㡤㑢㘶㐱㠶攰户㘳愹㘳㍡挴㔵昳戸愲㜱㍡㘳戳㌳㑤扣挵㌴㌰㔶愹㡥捡㐰昲っ㜳攱攸捡搱敡挲㘲㘵攳戰㍥㍥摢戴ㄳ挷㙦㌰㐶戰捣㔳挶㙡㑦〳㙦㜴攳㐶愳愰㥡㠳愳㘳攵扣戱㜴攱捥戰っ㈴㕤㠹戰㈵㉥敡㌶㠱㘳挷㔶㌶㌰㈶〸㜴㈴ㅣ㠱㈰搷㈳ㅡ〳搴㥥㥢㙥㙤㝥挷㕢㘷戸㠶攸摡㘲㜵搸㤸㙥捡㜲㤹敥㌴㠱㈲搶捥ち搳捣戵ㅢ㄰㤴㕤㌸挳㕣㔲㉥ㄶ㠶㡢㈳〶㥤㠱㌹㈳㕦つ㕢㙥慣挷㍡搹敡搱㑡㤱慦慤捤㌰搷㤶昵㤱捡㐶㠶晣昳攳戳敡㜲㜲〴つ㥡ぢ㡡㈳ㄵ㔴㈳扤挸㜴搸ㅣ摣㌰㝡㍡㕥㝣ㅣ㉢㡤㉣搱㌷㔶㜶ち慦搴㉥㌲改ㅡ搱㈶摡摡㐴㘷㕢攷㡥晡㐷愹挲攲㙣敢〵愰㙥昴搳㙡戹㤸ㅢ㈳㘰搲晦㌱搰づㄲ改挳㐰昰㔴愴㈶㤹㌷㜱昶㘴慦㕥㜲㘵㡥㙤慤㝢㌳挱㜷㤱挸㝤㥢㤴㙥㔷挷愰搴戵〹攴攸㈵敢㤶搶搶慣晦㡥㜷㍢㠳㕣晤㙡扣ㅢ㌵昶㍢㜷㠱㤰愳摢㑣慢〳㤱挷晥㠴敢ㄲ晤㠰戹挶㑥ㄹ㌲愵っ晢攷捣㕡㜲㌱搶㤸扡捣攵㝡捥ㄸ挶慣愳愴㔷㘷㕡ㄹ捥㈰昱〶㘰挵㉥ㅢㄸ㉤㤵㜴㜶㌸㜶搶挱扣㍥㙣㜴㥡晤㘳搵搱ㄵ挵ㄱ搵〴㤱扤搲㘶改㥢挱搲㌷㑢㔶㤷戹㠶㑢收㌲㑤㕢愳敢昵㜲戱扡愱㔴捣㜷㌲挳㘵敤㥤愲愷攲摥㈰㘷〵〰㤴㠷㌳㤲㌴捥㠶慣㜹〱㥣摤㠷㤹ㄹ愱愳昳搱㥦摢㠴㠲㝦㘲〷㔷㔴㌱敥挸搵ち㜵㌳慣〵㌱㔱㤴〳㤱㙣挸ㅢ捥ぢ捥㙦㥣㠵㌲㌹㌴㠹ㄲ〵昰㔱挷㐱㤹攰愷㠳搷挰愴换㙤㝣昵㈶戴㝣㔴㉦㉣挶昳敡㘸㜹㥡晤㈶㜲㈷㕣换㠱愶ㅣ攱〲攸〰搶搴戱㔶扦愹㠸㤷㑣㍡挹ㄸ挴っ慦㠳㑢愷㡡攵㐳㘲ㄳ〸〶愷㜷晡搵戵搴戱㌵挷㕥㌲昲扥㠸扤戴挹晥㙢挷㘶㡥㙡㘷慢㐲昲〶㜵〶捥㐳晤〴捦㘹ㄴ㑣㥥㑦㠳挰㤹ㄴ昸㈴㐸㜰㈳ちㅢ㝤㔳扦ㄶ㠹ㄵ㑢ㄵ㐲ㅤ昲㕤㕥慥㤲㜶㘲㐵㔱㉥慦〶攵㠹㑣昷㉣㡢㉡搶㡡㘸愷昳㠲戰㌲㠸㕥㙥ㄴ㐲搶攸捡昹㉤㈷㡢㙤㙤ㅤ㜰戵搲ㄸ㐸㘸慡ㄶ挶㑡㠳㠶㕣㉦ㄵ㕣㈳㔴㍥〵攵挳㜹戱挰晥搰ㄴ㕥㠸ㅤ㠶ㄲ愷㙣昸㤲㐷㈸愴㙥㠱㠹㐰㐸㔴㐱ㅤ㕣搸㕤㙤攰捥㐶愹晡㘹㄰挱㐵㌲捥つ㍣㜷㌲㜱ㄶ戲扣㥢㘱戹㤱㔶㜸㌴㡣㤴㘲ぢ㜸ㅣ㉤搵㜳㘸攴㙣愴㌸っ戹摤昲㕣㜰㕢㜷换捦㔰〳ㅦ昵㍣ㅡ戱㌳攲ㅣ㈴㥣㈶㝢㝣㝤㍥〴搴㝦愰攰㘷晤〵㉥愰挰㠵ㄴ㌸ㄷ〲昴户㜲ㄱ㜲㔳挶ㄱ㙢㜲㍥㌸㕥っㄳ挰昱〲㑦㥤ㅥㅣ㉦㘱㥤㕢㔹攷攷㈱搰㠸攳ㄵ攰戵挰昱㑡㠸㐸ㅣ㉦愳㤱㉦㈰㔷㠷攳攵攰戶挶㤱㡢㜱㄰っ愸㔷搰㠸㥤ㄱ㕣㤱昳挱昱㑡〸愸㕦愰㈰㔷敢㝣〴慥愲挰㌶ち㜰〱㑦攲㜸㌵㜲㔳挶ㄱ敢㜶㍥㌸㕥〳ㄳ挰昱㍡㑦㥤ㅥㅣ扦挴㍡慦㘵㥤户㐲愰ㄱ挷摢挱㙢㠱攳㔷㈱㈲㜱扣㡥㐶敥㐰慥づ挷敢挱㙤㡤㈳ㄷ散㈰ㄸ㔰㙦愰ㄱ㍢㈳敥㐴挲〷愶ㅢ㈱愰摥㐴㐱慥攸昹〸摣㑣㠱慦㔰攰㙥〸㐸ㅣ㙦㐱㙥捡㌸㘲㙤捦〷挷摢㘰〲㌸摥敢愹搳㠳攳敤慣昳慢慣㤳ぢ㜲㡤㌸㍥〴㕥ぢㅣㅦ㠶㠸挴昱㙢㌴昲〸㜲㜵㌸摥〹㙥㙢ㅣ戹愸〷㐱慣㜵搲㠸㥤ㄱ㕣搹昳㠱改㙥〸愸摦愰攰昷晣〵敥愱挰㌷㈹挰㠵㐰㠹攳扤挸㑤ㄹ㐷慣晦昹攰㜸ㅦ㑣〰挷㈷㍤㜵㝡㜰晣ㄶ敢扣㥦㜵㍥〳㠱㐶ㅣ晦〳扣ㄶ㌸㍥ぢㄱ㠹攳户㘹㠴ぢ㝡㜵㌸㝥〷摣搶㌸㜲攱て㠲〱昵〱ㅡ戱㌳㠲慢㝦㍥㌸㍥〸〱昵㈱ち㜲㘵搰㐷攰㘱ち㍣㐲〱㉥ㄶ㑡ㅣㅦ㐵㙥捡㌸㘲㡤搰〷挷挷㘰〲㌸晥挲㔳愷〷挷敦戱捥挷㔹攷慢㄰㘸挴㤱慢㜹㉤㜰㝣ㅤ㈲ㄲ挷㈷㘸㠴㡢㝥㜵㌸㍥〹㙥㙢ㅣ戹㌸〸挱㠰晡〳ㅡ戱㌳攲て㐸昸挰昴㐳〸愸晦㐶挱㌷晤〵㥥愲挰㡦㈸昰ㄶ〴㈴㡥㑦㈳㌷㘵ㅣ戱㡥攸㠳攳㡦㘱〲㌸扥攳愹搳㠳攳㌳慣昳㈷慣㤳昳㡡㐶ㅣ戹攲搷〲挷づ㠸㐸ㅣ㥦愵㤱㈰㐸ㅤ㡥捦㠱搱ㅡ挷㘹搴㐵〳搵㥦搹〹㘶〴㔷ㄱ㝤㜰㝣ㅥ㙣昵攷ㄴ㔴晤〵㕥愰挰㡢ㄴ〸㠱㐸ㅣ㕦㐲㘲捡㌸㘲慤搱〷挷㕦挰〴㜰㥣㠹㉦愷㔱ㅥㅣ㝦〹戶晡㌲㠸攰〲㘱㈳㡥㕣ㄵ㙣㠱攳摥㄰㤱㌸扥㐲㈳㕣㍣慣挳昱㌷㘰戴挶㤱㡢㡣昸ぢ愸晦搷㑥㌰㈳昶〷㜵㥡散㤹昷晣ㄶ㙣昵㔵ちㅥ攰㉦昰ㅡ〵晥㡢〲摤㈰ㄲ挷搷㤱㤸㉡㡥㕣㡦昴挱昱つ㤸〰㡥㜳昰攵㌴捡㠳攳敦挱㔶晦〰㈲戸㠸搸㠸㈳㔷づ㕢攰ㄸ㠵㠸挴昱㉤ㅡ搱㐰敡㜰㝣ㅢ㡣搶㌸㜲㈱ㄲ㝦〱昵扦敤〴㌳㈲〱敡㌴搹㠳攳㍢㘰慢㝦愲㘰搲㕦攰捦ㄴ昸ぢ〵㔲㈰ㄲ挷扦㈲㌱㔵ㅣ戹㘶改㠳攳㝢㌰〱ㅣ㡦挴㤷搳愸㈰㌹搶〳捣摦挰㔶〳㜸㝥ぢづ㈰㌵挹㔳㍣愲愳㥥挵愳㤹戰愰㤸敢㐶㡡㔵㍣㘰昳㌹㘱㜱戱㡡㐷㠵㉥ㄳ〴㐹戹捡戳户㝣昰昶㈸昵扡攱扣〳㥡㡢敡攲㝢晢㌷㤷㝢〳㝥㜳㝣㡡慤㔰愰㈷〲搸㑡㐸㠶〴㝤摡戸㌳挵〸㠵ㄵ昷て㔸㘱㐲㜱挸挴㙢㘴ㅥ摣㈳昰捤摦ㄱ㔱㤴㝤㈸愰戶挹㘷㝡昴㙥㍢戸戸戰㘵昷昰㉣ㄷ㑥㘷〷㘳㠰搱攲捤戰搷愳㤷㡥㔴昰㤰ㅥ戲㜳〸挱捣戴㤳慢挶慡㜵㈵晡收搹㜶〹㕥搹㕣㌵㠲戰㔹㕥㉦ㄷ㜶㤲愸ぢ捥捤ちつ捡〰捡づ㠶㙤㘱㠴㠷㈷㔶㈲㠱づ〴ㄷ〱攷敤㔹㘹つ挳捡っ㐲敤㉥挰㜶㌲挷㕦挱㑡て㔸㍦㝢㤵昱昳搵〶㠲摦昸㔱昰戰㌱㕢㉡戸㔹ㄹ㕤㔰捤晥㕣〵戱搸㉡㐳㙤㜶㑡㕥攰慡戹挶ㄸ搶昹晢ぢ㐴挶散搴敡㝣ㄵ敦ㄵ戸〶昸摢㡡㥤挷㍢㐰愴挳昶㤰㤰㍥㔲㈶ㄹ搷敡㑦㠲搷捥づ㝡ㄴ㝥㌳攵昱晡㔱攲敡㙤㍣㙥㍤㉡攰㈴散㡢㘸㌱㠴㈶〹敦㘲㡣昵㉥㡢昳㉡㥡敤扣慤㘱㡤㙣㜲搰敡㜲㜸㡣〱捦㘰慣扥㕣挵て㤰昸㜳戵㌰㉦㥢㘱㠴挹慡㐵〴㍣㠷挷㘷㥡㑢㐷昲挳㘳〵㐳㐶㑢㥤戱㕡〶㑤㜷ち㝦㜱㔶㘸㕦㑤㤳攰㘲㠳戲ㄴ晢㈰㌸㍦㐸搹昱〵ㄳ戵ㅤ㈳㥢ㅣ攴㘰㐳㐶㈷㠳㑢搰㡡敤㝥晦㈰㠴㤶捦慡扤㍤㈳㝦㘲㡦㈱慤㠹挵戱㡣换挸敥㉢っ昲㙡昳㠸㉤ㅦ㕤㍥捡挵ㄶて敢攸愲挵摡㈹㝣㠴昳戴㕣愴㈸㠸ㄷ敦搸搵愱㥤㜷昹愵㔷扤戲㙣晥㔹搷㝣昱捤慤敦ㄴ攷㍢㔷ち攷㈱㔸扡ㄲ㑢攱〱㙢挲挶㐵㕢㌹愹㘲挰慦㡤挴ㄶ㌹〶〵㜲挲愶挰㝦㘲ㄹ㜲搶㠴捤㕡扡㔴㍢㌹㠷㤱昷㉣㍥愰昰昰㡣慤攰㔸昵昰㝤〵ㄶ慢摣㍡㠳〹昹攱ぢち捥摣㠸㥡昶摣㈸〴ㄹ㜵㍡〵㔷晢ぢ㜴㔱㘰〶㐸㜰つ〴ㅡ〷㤹〹ㄷ攴㌹㈷っ㤶ㄸ愳敤㉣㌱㔶㡤㑢㔴挱て㘷昰挲挱㌴捣慡愶㜷ㅥぢ㘳敡㑣㤸晤挱㤳㑦捥㘳㝢挴㍡㑦晤㥥㐹㜰㤸昵㜳摦て㜱㌲〴ㅡ㈷挱愷㠰㈷㌱㔵㜶㠱挸㔴㤷愰㠴づ㌵㠹昳㉣ㅡ捥㈱㔷㌷㌱摥ㄵ摣搶㌸ㄷ愰㠶㍦㙣慢㐰㈳㍣〵㝥っ㔰〷㘷捦挴㜸㜷挸愸㝢㔰搰昴ㄷ搸㤳〲㝢㔱㘰㍤〴攴挴㜸㙦攴愶㍣㌱昶㝦挰搸ㄷ㈶㌰㌱㍥捤㔳愷〷摢晤㔸攷晥慣㜳っ〲昸挳㑢㤸捣搹攷ㄲ摣㡣㔴㘳㌸扦㘹愹㐵摡㌳戹攸㌲㔸ㅤㅦ挶㐲ㄷ㤳っ敦㕢㈹㍡ㅦ戳㈱昰戰攸㌰㕡挶㘰搸搱昸㐶㤳慢换㌷㥡愶敦摡昰摢㍦愹挶㤲㑤㘸㑤昰愵㜷㥢㝦摦收敡戳攱戵ㅦ〲㔱㠷㠷㜲㈰捥㘹搷ㄵ挵㝣㜹戴㌲㙡㔶扢〷戱㠴摢捤摦㔲㐲㈰摡ㅦ㝣〱ㄶ㝤敢攴㠹㜵㡣㜰㐳㤱㑤晣㙤㔱攸戴㤱搱搳㐷㘴㙢㠲ㄵ晥愴㤴戵愹搳愶戱ㅡ㡥㤳昲㌸ㄸ攰㐵挶㔱㐲㘵昵㘰㔴㍣愳㍤㜲〶昲散ち捡ㅣ攴てㄹ㔸㌰戰㘶㈸㥡㑡攷攳改戸㘶㈴攳㐶㈲慦挷㜴㈳ㄱ㌷㜳搱㐴㍡㥢挹㈷㜳昱㤸㜲㠸㉢㥡㑦挵㜳㤹㘸捣㡣收攳戹〴搴㜲㤹㥣㤶搲戳戱㌸戶扦挸愷㜳〵攵〳慥㘸戴㤰㠹愷㡣㐲㉥㤹㑤㘸㠹㝣㉣㤳㠹敢昹㐲㉡愷攷戲愶ㄱ㠳昵〸㔷㜱搸ㄲ昵㔰攸愸㠷㤱昴㠰㐴捥㜴昸㠷㤳搵㑢㌲㤷㝣㉥敡㐸㜹㈹㉡㤵㈸ㅦ摣〲晥㔴ㄷ㕣㠸〴㉥戱扣㈸〸愳㘳摡戴愶〹㝥搳㐲㡤晢㍢㌵㐵攱㍡㑤昰㈹㌸愸昱愹挰㕦〹慤昲昸㥦捡戲昱ㅡ捦㈷〶ㄲ㡡㥣㙤㥦㤰ㄲ㐷㜶㤷㠱〵㐳昵ㅢ挹㈸〹戰扢挰㤶昷慦㌵昸㜹慡㤲〴㘷㈶㌸㥥㘵改挸愷ㅤ㔸㔲㈸㤴扢慡挸晤㔵挴㌹攰戳つ㙡ㄶ㝣㈶攴攷㕣㔰㕥㐹攲㌱㥣〸晢㉦ち〲㉡㍢㈵晢㥦㜸ㄴㅣ昶挱晡㍥㜴ㅥㄴ㘴ㅦ㥡〷㌹昴愱昳㤱㤷㝤攸挳挸㕢㝤㈸㤹㑦攰㠷攰愶㥥㉤ㄴ㌲〹〳㕢㙢㐴㜳〵㉤㙡㘸㘶ㄴ㐹㈳㥥㔰㡥㜲㐵ぢ搸㐹㈵㤷㑡㈶戳搸〴㈳㤱㌵㜵㍤㥢㡢㘶捣㐲搲㌴ち㘶㈲ㅢ捤㈸昳㕤㔱㌳㔷㐸㥢戱㙣㈱愷ㄵ㜴㙣晡㤰㐶㈷㐲㐷㑤挵搳昹㠴ㅥ捦挶㜳ㄱ慥づ㐹㔸晢愱愳㉥㈰ㄹ〰㠹㕣攰昰ㅢ晡搰㠵づ摦ㄵ㔵愹㈹㉥〶㥦晤㐸摣㡢㤳愷㡦愵搱㘵戴户ㅣ㈴ㄴ攱戲㡦攴搱㔷㉡㍤愳搲ㄹ㤱慤づ㝦㌵㔹晢ㄲ捣㝤㐰挴㘵㌴挶摣㈰昸㑣挸捦攵愰ㄲ晤慦愲㡡㘶昴㙦〳户ㄹ晤㉢愰㈴搱㍦ㅥ愶㠰晥㤵挸㑢昴㍦㠲扣㠵㝥っ搷㙢㈶㤵捥㈶㜲㐹㌳㤱搲昲㤹㑣㈶ㄵ㑤㥢昱㙣㈶㤹㡣敢㠵㤴㜲㠲㉢ㅡ㑦攸戱㍣㌶㡡㐹㙢昹㔴㈲㤵捤敢㠹㔴ㅥ㔸㙡㌱㈳ㅢ㌵㔳ㄹ㕤㌹搱ㄵ捤愷㡣㘴㌶㘳ㅡ㤹㐴㈶㤶㠸ㄹ㌹㕤㌳㘲搹㙣㈱㥤㡥ㅡ昹㔴捡挸㐷戸愶㈴㐱昹㈸㜴搴㡦㤱㥣〴ㄲ戹捡攱㌷愰扦捤攱搷换㡢㙢挰㤷攸㕦攳㐵摦愰㍤ㄳ㈴ㄴ攱㘲㤱ㅦ晡搷㍡晣㔳㈹㝢㌰昱㍥㠸㔸㕦〷㍥晥昰愳㕥昰㤹㤰㥦敢㐱㈵晡㤷昹愲扦搵ㄷ晤ㅢ愰㈴搱晦㌸㑣〱晤ㅢ㤱㤷攸㤷㤱户搰㑦㈷㔲㐹㐳㐳㔷捤敡㔹昴换㝣㈶㥦搳㑣㍤㘱愶㔲戹㙣㉥㕤挸㈸ㄵ㔷㌴㥥搶攲㌹㉤㥡捦攵ㄳ昱㠴㠹昱㌳㥡搰愲㠹㠲㤹㑢㈴㌵㌳㤹搳㤵慡㉢ち捣愳㐹㌳㘳ㄸ㌱㜴晤㍣㌷㠶㌱搲〵㍤㤹㑢挶㌲㝡㍡ㅢ㌳㈲㌷搹㉤㔱挷愰愳㙥㈲㌹ㅤ㈴㜲戳挳㙦㐰晦㉢づ扦㕥㕥摣〶晥ㄶ㝣挴愷扤攸㥦㐵㝢㕢㐰㐲㤱摢ㅤ挵㠶扥捦㔵㈷改㤵㜳㈸㝢㌸昱敥㈱搶㕦愳㌱收捥〳㥦〹昹戹ㄳ㔴愲扦搹ㄷ晤㑤扥攸摦〵㈵㠹晥㠵㌰〵昴敦㐶㕥愲㝦ㄱ昲ㄶ晡㔹㌳ㄶ㑤㈵㤲㌱㔳搷㜲搸搵㈷㤶㌳愲昱扣愹㘷捣㘴㐱捦㈵愲㌹攵㜳慥愸㤱挰敥㌵㜱㉤㥢挲㕥㌱㠹㔴捡搴㘳㘹搳㐴㙦捥㤸ㄹ慤㤰㠸攵㤵㡢㕤搱㘴㈱㔷㠸㘷㌱㠶攵昳戸㔶㘰㈹ㅦ捤攴㜰㥢㌳愳㈰㤹㝣㈲挲昵㉢㜹昲㤷㐰㐷摤㑡㜲㈹㐸攴ㅥ㠷摦㠰晥㌷ㅤ扥㉢慡㔲㔳摣〷扥㐴㝦㠳ㄷ晤㙤戴㜷㌵㐸㈸昲㉤㐷戱〱晤晢ㅤ晥戵㤴搵㠸㜷㤴㔸㝦ㅢ㝣晣〵搴㉦搳扣㠳晥㜷㤰㤲攸㥦散㡢晥挷㝣搱攷㈲㤴㐴晦㈶㤸〲晡て㈲㉦搱扦ㄹ㜹ぢ㝤㈳ㅦ捦ㅡ〹㈰㤳㉢㐴㜱〷㠸㘱㌴挷㡥㈰㕡㉡㥦㡢㈵搲㐶㍡愶㝣挵ㄵ挵㐸㤳挳愶㌴愶㤶㐶㤷㑦攷搳㤹戸愱㘹㐰㍥㕡㈸愴㘳改扣慥摣攲㡡收㤳改㔴㈶㥦㑦㥢㤹㙣ㅡ㝥㠹敢㘶㍡ㄱ㑦愵㌴摣㘵ㄲㅡ愴㈳て搹㉤㔱㙦㠵㡥㝡ㅢ挹敤㈰㤱㠷ㅤ㝥〳晡㡦㌸㝣㔷㔴㙡㡡挷挰㤷攸慦昴愲晦つ摡扢〷㈴ㄴ昹㥥愳搸㠰㍥㔷戸愴晢敦愳㙣㠶㜸愷㠹昵ㄳ攰攳㉦愰晥㌳昸㑣挸てㄷ慤㈴晡ぢ㝤搱㕦攰㡢㍥㤷慥㈴晡て挰ㄴ搰晦㈱昲ㄲ晤〷㤱户晢㝥㌲ㅥ㌷昲㜹〳扢㐵㤹㠹㡣㤹换㈶戳ㄸ㠳搲㐶㉥㕥搰っ㌳㤷㔴ㅥ㜲㐵㌱㌸㘹扡㘱〲㘸摣㍣㌳㈸㡣ㅢ挰㔳㉦㐴攳㤹ㅣ晡戸愶㍣散㡡愶攲㠹㠴㠹晤戱搰攵㜱㤹㤸㤸改挵愲〵散㈷㤶㠷㕣㌶㕦搰㈲㕣㉢㤳㈷晦〸㜴搴㐷㐹扥ぢㄲ㜹捡攱㌷愰晦㈳㠷敦㡡慡搴ㄴ㍦〶㕦愲㥦昰愲晦〳摡晢㈱㐸㈸昲㡣愳搸㠰晥㑦ㅣ晥搳㤴㍤㡡㜸昳昷㠴攲㔹昰昱ㄷ㔰㥦愱㜹〷晤攷㤰㤲攸ㅦ敥㡢晥㘱扥攸㜳挱㑢愲晦㔳㤸〲晡捦㈳㉦搱㝦づ㜹ぢ㝤㍤㤳㡡挵㌳挹㈸晢㈹㜷敥搲つ㈳㤹㌶㌰愷搱ㄲㄸ㝦㔲㘹攵㘷慥㈸㉥㠷㜸〱㠳て㥣㠵敢㈲愹改㔹摣㕢攳㜱㕤换收㌵戸㈲愶㍣敦㡡敡昹戴㥥挲㐸㘶挴㌳㤸昲攴ㄲ㝡㌴㤹搷搲㌰慣㙢ㄹ㐳㑦挵㈲㕣㘱㤳攸晦ㅣ㍡敡ぢ㈴㉦㠲㐴㕥㜰昸つ攸㜳挱㑤捡㑢㔱愹㐴㜹昱ぢ昰㈵晡㝢㝢搱晦㌵敤晤〶㈴ㄴ攱搲㤹㔴㙣㐰晦㘵㠷晦ㅡ㘵ㄷㄳ敦㐵挴晡ㄵ昰昱㠷㕦㙡搲扣㠳㍥ㄷ挸㈴晡ㄱ㕦昴㘷晡愲捦㘵㌲㠹晥㥢㌰〵昴㝦㡢扣㐴晦㉤攴㉤昴ㄳ昹愴㤱捣ㄷ愲扡㠱㥢愹㤹㠲㈳昰㘵㈴戰㤱㔴搴搰昵㑣㑣昹愳㉢㥡㑢攱搹㈳㥦搷戰愷㕡㉡㔱㐸㙡戹㝣㑣挳换㡣㥡㙥㘲㡣㡦㈵㔲捡摢慥㘸〶挸㈷搳㝡ㄶ摢㠸改㤸挷挲㑥㍥㕤㐸㈴㜲㜱㑣㔴戵㤴㔹㠸扣㙡户㐴晤㙦攸愸敦㤰晣〹㈴挲㌵㌹〹㔶〳晡㕣愶㤳晣㝡㜹昱〶昸ㄲ晤㠰ㄷ㝤〱㔱戵つ㈴ㄴ昹扤愳搸㠰㍥搷攰愴㐱㠵戲晣搵愲摣㕢㑣扣〵㍥晥㄰㘹〱㥦〹昹㜹ㅢ㔴愲晦昶㕦晤㘶㥣㙦㠱摢㍣攳攴攲㥡㐴㝦〶㑣〱晤㜷㤰㘷㤵捡㑣㔰ぢ晤㌴〶攲㜴㉡㥡㠸㙢愹㔴㈲㔷㐸收㜲㤸㝣愶戲㝡〶㑦㠴〵慤㤰㔷挲慥愸㘱收㜳㘹㌳㥢捡愵㌳扣〵㘴搰摤搱戱戱㕢㘹㐶㠳挷捣㠴ㄲ㜱㐵㔳戹㤸㤱挱慥㙥㠵㘴㈱㤶㌰㜳昹㙣㉥㕢㌰㌰敢捦㐶戳㐹㈳㤷㉢㐴戸㥡挷㤶愸扢㠰慡戳㐸㘶㠳㐴晥散昰ㅢ搰攷攲㥥㤴愷㔴㑤㐹扣〷扥㐴晦ㄵ〰攰捥昷昷愱搰扥㈰愱〸㤷改愴㘲〳晡〱昸㕡昲扢㈹扢㤶㑤ㄹ〴〹㜲昵愶昱戹搰昳㑡慥㘷戵〸㈱愷㐰挴戳㠴㘷㍤㘱㥡挷㡥改挳搸㍤㜴ㄵ攲挹㔵戲㜶㠶㐸㘴㠷ㄵ搵㙦昹㜰㉤㑦攱愳㈷昱ㄹ户ㄱ㠳晡㘷㘳晢摣攴挶㉦㍢ㄶ搷っ〵㝦づ㡦㑤慤ㄶ戸搰攷〹摣㡡㐰户挳㕦㔳て㠰搳搲㙣㐴㕢散つ㠳昹㐶㜲敦㌰搶〲愶昰晡昷ㅣ昴ㄳ㈱㈳愸戰愱ㅥ挲ㅣㄲ散㐲㜸挹摤扥㌶㥦昳㕣㥢捡愱㈸㥢㌰㐰㈴㥥昵扤㘰ㄹ㕣㤵ㄷ㙣て㤴㜱挱㠶㤰攷ㄱ㤹敥㈴扡㥣〴愳愷㍣挲㡣㜷昲㌱㕦㤱搹昷㤱㐴ㄸ㈵攵〹慡つ搷づ〳愷㤲㝦〴愸摣扥㑥㙥㘴㈷㘴摣㤳昲㔱昰㠹㡥晣散ち㘹㌹㜲晤㥢〷㥤㕡愴攲〷扥㐰散〶㈵〹㐴〲愶〰〴㈳㥤慣㔲㐹㠲摡㈳ㄷ㙥搸㈶ㅥ㙢戵㑣㌴㠹〷摢㤸㥥挱捤搵搴昴㝣㑡挳挰ㄳ㡤㉢㈹㔷㌴ㄶ㡦㈷㘲戸㐳愴搲㠹㐲㈲㤳㡥敡㠸㘰改摣㜵戲㤰挲搳㜰摥㔴搲慥㘸㈱换㠷㙥〴㉡㌰ㅦ㑢攴愳㜸昲搶戴㕣㔴㡢㐵㡤㐲㈱㥡㡢㈷㈳㝢㌸㈷㥦㠱㡥㥡㈵㌹ㄲ㈴挲㔰㉢扥昱晣㠴㠴㈷摡戵㤷挳愷㤴敡㉡〹〶㔱攵挸昵〰〰㜰㐷慥〵ㄴㅡ〰〹㐵昶㜳ㄴㅢ搰摦摦攱㉦愱慣捥㉡㑦〱㠹ㅣ〰扥㠴散ㄸ昰㘷戴〷て㐶晥㐳ㄳ慦㝢㝢㐲㑦扤㔸㈶慡摢戸㙤ㄱ㌶㘲ㅢ㠷㝡愰ㅤ㉦㠳㕢慦㔰㜷戴ㅤ戹㘳戶㌸愶㜰㜱㤰㥦攰㌷㜱慥㝦㠷ㅤ昶愷㕡㈸㤶ㄶて挰㐷㕤㡥ㄳづ㌲㡥攸扢ㄴ搵戸㐹愵㜷慢㘵㕥㌳扢㤵㤶㔶㄰㤴挳て㉢搷㡥昶扢晢㍤敦攲〴敢㝡㥤晤挴づ愹㜱㥣㔵㕥㐷㙤㔵搹搵挳晥㕣〸敢愲愰㤷扢㡦敤㔶换㜹㕥㐱摦愷挶挵挲㍥㤶ㅣ㡤㠲㘳戱㠲搷挴㍡摡摡㥢㝥愳㈸㙦㐱昶捥捥㝣攷㥣搶戰㔷摥搲挲㉣㥣挱㍥㍥㉦攰㉦㈸㔶攵捦㔷戸捡㉤㔴挶㠸㤵㤵㠰㐹㤹㌷㘷挱㥣㔸㈶㜸ㄷㅣ搱戸散㌲㘱ㅤ昵戰戳㐶昶㡤㤰扡ㅡ〶挵㘱㐸ㄳ㝢愱㌲扡慣慣〱㙦㤷㜹晤ぢ〶て㤳ㄵㅤづ慡愵㝡挴ㅤ愸㡦㜵愲ㄴ㡡㙢愹挸㤸慦愵挸㔸戳㜲ㅣ㜸㜳㈶㝦㘱㝥㑥㍦㥡摥ㄳ扣ㄵ㜶㝣㝦て㘷攳㠳㥤愹ㅣ㠰ㄷ㡤㡣㤵㥡㕢㡦㌶愰ㄱㅦ㘱㈳㜸戱㍡敤ㄲ扤㜶〶㕦〱㌱ㄷ㤴㌵㔱㌸捣㘰㉦摦晤㘹ㄸ㘳摦攰ㄳぢ㡦昹㤲〶㍡敤敦挸晣㌰㈳挳㔲攳㈴㜱攰㘵晤挱㤷捥㙡晣愹㘶攷㠶㠳㠶㍢摦㝢㙣扥昵㝤昳㝣挱戰慦摦て〶㙦㐴㈳㝣户搲戸挱㉥㘸摣㐶㉢㤲㠵㈵㌹ㄲ㥣㡣㔳㥣搱㉥收㈱捦搱㐰㝣ㄹㅡ扣〴攵㔵㜳ち捦㥦㐱㔳换〹ㅦ㐶㑡挹㑤捤〹挹ㅥ昱㈵㤸㜱攰〹愹〵摡㘲㈸搶戲㜵ㄴ㙤㤹攰搵㝡㐲搲改〹摢愰攸㈰ㅥ㔲㌷㔰㜱挰㔵㥣㑦挵㔳挱戳晡㘹㔲㕣㘱㑢㠳て㤷つ愳㈴扣っ改敤昳挵㜲㐷㘳㈲㕦㥣晢敡戱昷摤㌳搰搱㙦㝤扦㍣㕦㌰〸散攷㡢慤㘸㡥慦㉦㉥戱ぢㅡ户敢㡡っ挲㤲昴㐵ㄹ㙤㠷㉦㡥㐷㕥晡攲㜳搰㜰㝤挱晦慦㐰㌰㤸㙡攱挷㠰戰戲〹扣ㅡ㝥㌱〷扦㝦戰ㄱ㐱㈹㄰搹㑣㐵〶㙣㉤挵ㄳ愸㜸〶㜸ㄶ㝥㌱昱㔹㕢ㅡ㝣㐸㥦㐹改㤳㕣㘹㐶㠸㤵㑦㠱㌷㠵敢㉥搶㈳捥㠶慤㥡换户㐰㉦捣搰敥昶昹㠲㜱攰㐹慦㡢扦㝣晦㜵昵摢㤷捣改户扥㍢晡挵愹搰昰昳挵㤹㘸㡥慦㉦㍥㘱ㄷ㌴㙥ぢㄶ㘱㄰㔹晡攲㕣戴ㅤ扥㘰㈴㔸晡㘲ㅣㅡ慥㉦捥㈷㐸っ慤㕡㤰㌲㍣慣㕣〰㕥捤ㄷ㜱挷ㄷ㘳搰慢昵攵㡢愸挸昰慤愵㔸愱攲挵攰㔹扥㠸㡢㡦摢搲攰挳ㄷ㕢㈹㝤扡㉢捤㜸戱㜲ㄹ㜸㔳昰㐵扣㐷㤴㘰慢收㡢换愱ㄷ㍥ぢㄶ戶捦ㄷ㕢ㅣ㡤㠹慥㡢扢㔶㥦㜶昵愲㥢㘶昷㕢摦㙦捥ㄷっ㄰晢昹㘲〳㥡攳敢㡢昵㜶㐱攳昶㘳㤱昳㘰㐹晡攲㙡戴ㅤ扥戸㄰㜹改ぢ〳ㅡ慥㉦慥㈱㐸っ慦㕡㤰㕥㠴㤴㜲敤搴㐰捡昶〸扤づ愴敢㘸㡢㐱㕢换ㄶ愳挹捡昵攰搵晣㥡㜵晣㝡ㄲㄴ㙢㝥扤㤱㡡㡣〹㕢㡡㡣㉤㉢㌷㠳㘷昹㌵㉢㑥戰愵挱㠷㕦㙦㐱㐹㜸ㅢ搲摢攷ぢ挶㠸㈷扤㉥づㄹ㙢扢愰㜸换扡㝥敢㍢搹㉦慥㠵㠶㥦㉦搶愲㌹扥扥ㄸ戴ぢㅡ户㌹㡢㌰挰㉣㝤昱㌵戴ㅤ扥㘰㤴㔸晡攲㔸㘸戸扥戸㤳㌰㌰㑣㙢挱挰搰戱㜲㌷㜸㔳攸戰㤸〰慣㠰愹㕡㠷扤㠷戶㙥㜳㙤㝤㠵戶敥〵慦收㡢㤴攳㡢愵㔰慣昹攲㍥㉡摥敥㉡㌲搲慣摣て㥥攵㡢㤴㔸㘴㑢㠳て㕦㝣ㅢ㈵攱㙦㈰扤㝤扥㘰挴㜸㔲㕦㑣㙦敢㥤㜶搷ㄳㅤ晤搶㌷敥ㄷっㅥ晢昹㘲㍥㥡攳敢㡢愳散㠲挶敤搴㈲っ㌷㑢㕦㍣㡣戶挳ㄷて㈰㉦㝤㌱てㅡ慥㉦ㅥ㈵っ㡦愰挸昲挵㠳㐸㈹㡦㠱㌷〵㕦愴㝢㐴ㄶ愶㙡扥㜸㥣戶ㄸ搰戵㙣㌱搲慣㍣〱㕥捤ㄷ㘹挷ㄷ㐹㈸搶㝣昱㈴ㄵㄹ㉦戶ㄴㄹ㜷㔶㝥〸㥥攵㡢戴搰㙣㘹昰攱㡢愷㔰ㄲ㘶㐸㜸晢㝣挱昸昱愴扥戸敥ㅤ敤㤵昷㝥昲攷昹搶昷㜳昳〵㐳挹㝥扥㤸㡢收昸晡愲搷㉥㘸摣戶㉤挲攰戳昴挵㑦搰㜶昸攲愷挸㑢㕦昴㐰挳昵挵戳㠴㠱搱㔸ぢ〶㠶㤵㤵攷㕣ㄸ㌴㜱㐸ㅤっ捦㔳㥡〱㕣㑢㥡㤱㘵攵〵昰㙡㘸㙢づ摡〷摡㡡㈸〵㝥㉦㔱昱㐵㔷㤱㜱㘶攵ㄷ攰㑤挱攵㕡㡦搸て戶㙡㉥㝦ㄹ㝡攱㕦挳挲昶昹㠲搱攴㐹㝤昱戳㝤捥晣捦搰㐳㠷昵㕢摦㥤晤攲㌵㘸昸昹㘲㑦㌴挷搷ㄷ㝢搸〵㡤摢挳㐵ㄸ㡡㤶扥昸㉤摡づ㕦扣㠹扣昴挵㙥搰㜰㝤昱ㅡ㐱㘲㠰搶㐲㤷㐱㘶攵㜵昰㕣㜴攳㔱〷摤㕤愰㔷敢换㙦㔰㤱㐱㘰㑢㤱㈱㘷攵て攰挹扥ㅣ㡦㡡ㄹ戶㌴昸昰挵㕢㤴晥㤳㉢捤愸戳昲㌶㜸慤㝤㠱㥦㙣〸ㄵ戶㙡扥㜸〷㝡㘱㠶㡢户捦ㄷ㙤㡥挶㐴昷敥㥦捥ㅢ晦挸㠳攷㝦㜷扥昵㝤搳㝣愱㐰挳捦ㄷㅤ㘸㡥慦㉦摡敤㠲挶㙤攸㈲っ㑣㑢㕦扣㠷〴㝣挱攸戲昴㠵㠰㠶敢ぢ㡡〸㠶㜷㉤㐸㘷㈲愵攰㔷搵昶昰㤰㄰敦晥挵㜲㠰〵㈹㜶㜵て㠸㔹慥㌴愳捥㡡〲㕥㙢㐸昱敢つ昱㈷搸慡㐱摡㐹㕢っㄴ㕢㌵㐷㘸㉢〴㥥摢ぢ㘲〹愷ㄷ晣搱㙥〴㐴攰搷㉥〸㠵ㄹ㍣摥㍥㕦散敢㘸㑣攴㡢晤摦ㅡ晥㐹捦㉦㝢晢慤敦改晤愲ㅢㅡ㝥扥㜸〳捤昱昵挵敦散㠲挶敤敥挴ㅣ㔸攲ㄳ慥㍡ぢ㙤攷挱㑣㠴攱㐹收搵搹愰昰㄰挳㠹搲㐳慦挱㡥敢愱摤㔰㈸ㄸ挳慢㌵攵㐴愸㕢㝢昹晣㝡愲愶扣㘲ㄷ㌴敥攵ㄳ㠹㍡㤵敥㘳㔵㥡㜰㉡㝤搹㕢改㝥慣㌴㠳㈲换㌹㡣攷㈹〷㠰㘷摤㌵愲攲㈵〸昳扡戴扡挵㠱㤴㘶㤰捤㤲㑥㔱晡㘰昰愶搰㉤㜰愵㍤て㕢戵㙥㜱〸㙤ㅤ改摡㘲捣㑦㌹ㄴ扣㕡户㜰〷㠷㘷敤㐶㐰〴摤愲〷㐲攱〵㐸㙦㕦户㘰ㄸ㙦搲攱㌲ㅦ㕢㜷㘷㐷㝡慦㝥敢晢㑦昳〵㈳㝡㌵㕦㡣搳㠱㘷㠰㠸㝦㐷㜳㝣扢挵搳㜶㐱搳㥥㐱挷挰㤲㙦㡣㐴晥挰挸晡敦ㄱ㍣晦㈳〵愳㐴㐱㤳敦㔷㑥㌷㉤㌶挳㜶昲昷㈶挳昲攵挴㉥㙣昲㔱挶晦〹戱ㅣ㍢搹㘰㙢て晣㑦㘴昶㍢㙥搸攱㠶敦攳㍡摢㐸愸㌲㐷㘵挵㕣㔵挶扥ㄲ搳捣愵ㄵ晣慡愲搰㠹㍤敤慢搸㔹㜱㘴㘷㔸て挱敢愲ㅤ散㕦〸㜰捡㕤㠴㝣摦搴㌴㔱散ㅢ㈲戳㈰慣攱攱扣㔹摦挶扤㐱㜶㙣㌵㐴昹㈰扡㤸昳愲㜱挱戳搷㑤㠷㜸ち㉥戶㔶昶戶〴㘴㌰㡡搱㌷㔵㠳扣ㄲ〳㘹㐷戴㑢㕥昳㈰搸㍢㠲㍦㘳戳㝥㠷ㄴ㕣㡥㉥搰㜸㘲㝣㙦㜶㌱捦扣攱㍦㙢㤸㍥㥤㘷敢ㅣㅤ慢愱㍡㔹㔰ㄱ挵㠱㘹愵㈱㥤晦摢㘲㘷㘹㘸搸ㄸ㔹㕦摤攰晥て㡢㔸ㄸ挳㥥㘹㙡〲慤㘳㔵晣㠸戵㔰愱㔵㌵〹㉥晥㉣敥㐷ㅣ㙥捡㉢㝢㌲戸散扦㉡㐱改㄰㡦晢〲㤰㐵㤹㑡〰㝣㑦㕥㥣〲㝤〲攰ㅣ愲㠰㡣㙣挰晦昱㔶挵昰㤳攴捥㘳㔵㄰㤶㡤ㅤ㜶戸ㅦ昶捡㤶挱昵㌴敢㐱摦㘶昵㐳㘳㤲㘶㔵㘱愳慥㔹㥢㥤慡ㄶ㝡ㅢ㜰愶挳㕤攴㙤挰ㄶ㠷扢搸换㘵㉣挳搳慣晢㝣㥢戵㜴昲㘶㌱攴㔱搷慣㡢㥣慡㤶㝢㥢戵搵攱慥昰㌶攰㜲㠷扢搲换攵㘳扤愷㔹㜷晡㌶敢搸挹㥢㜵つ㙣搴㌵敢㍡愷慡戵摥慡㙥㜴戸敢挰挵㥦攵㐴㍥㠷㑢搷ㅥ攷㤵攵ㄳ慥愷㔹户昸㌶敢〴㘸㑣攲挴㍢㘱愳慥㔹昷㌸㔵㝤捣㕢搵㝤づ昷㈴㜰昱㘷㌵敢摢づ昷㘴慦㉣ㅦ昶㍣捤扡捥户㔹㍡㌴㈶㘹搶愳戰㔱搷㉣㍥搸㐹〴ち摥慡㥥㜴戸〶戸昸戳㥡昵㤴挳㌵扤戲㝣敥昱㌴敢㉡摦㘶ㄵ愱㌱㐹戳㥥㠵㡤扡㘶㍤敦㔴㌵散慤敡㈵㠷㕢〲ㄷ㝦㔶戳㕥㜶戸㈳㕥搹摦㠲敢㘹搶㔶摦㘶㝤ㅣㅡ㤳㌴敢㌵搸愸㙢搶ㅢ㑥㔵㔵㙦〳摥㜲戸㘳摥〶扣攳㜰㌷㜹戹㥣つ㝢㥡㜵扥㙦戳挶㈷㙦ㄶ㑦扤慥㔹㥣ㄷ㑢㈷㥥改慤㡡㌳㕣挹晤愴㤷换改慢攴㝥ち〹晣㐹っ㈳敥挴㤰㜳㐱戶㑦㌹ぢ㠹摡戶愳㥢戸㘰㔵㘹ㄳ㕢㥣昶扥ㅡ摢慢㜶愳㌹ㅢ戲㉡㘷㠵㠲㐳㈳㙦㌲敡㘷挸慡摤㘸〴愷㤱㙣昳摡㙤昷捦㝦㌷㝥㔲扦攰晣㑦㔶昴㔹㈴晣敦㙡㘷㌸㤵〵扣㜷戵昳㈰㍦㠹捦㌸㜵慣〳㠷戳㐳㜹挲ㄷ㈰攱摥㙢㌸捦㤳摣ぢ扤㕣㑥攲㈴昷㈲㈴昰㈷攵㠳扣㡦㑥昹㈶捦愹昵づ扥㍤昰㌹搴ㄳ收ㅤ㤱㌶㍡〱㔶㈰捣㍢㘱㉤挷㍢愰㥢ㄳ扣扢戱㘹敡挵㈰㘱摥戲摣戲㌰㙦㔵戵ㅣ㙦㔱㙥㑥昰昶㈳昵㉥㐱㈲捣㝢㡡㕢ㄶ收扤愴㤶攳㍤挴捤〹摥ㅦ愴摥㔶㈴挲ㅣ昴摤戲㌰〷晢㕡㡥㠳扣㥢ㄳ挷㈲㈷昵㉥㐵㈲捣㔱搹㉤ぢ㜳㌴慥攵㌸ち扢㌹挱ㄱ㔶敡㕤㠶㐴㤸挳愶㕢ㄶ收㜰㔹换㜱㤸㜴㜳㠲㐳愰搴晢㍣ㄲ㘱㡥㙢㙥㔹㤸攳㔹㉤挷㜱捣捤〹㡥㔱㔲敦㜲㈴挲ㅣ㜸摣戲㌰〷㥣㕡㡥〳㡤㥢ㄳㅦ㐷㑥敡㕤㠱㐴㤸㈳㠳㕢ㄶㅥ慢换㜱㈴㜰换〴慦㜲愹㜷㈵ㄲ㘱㕥扡㙥㔹㤸㤷㙣㉤挷㑢搵捤〹㕥㙤㔲敦ぢ㘴昳㐲㘳㤹㝡㤵㥤㘰㐶昰㈲㤱㌲摢㤰〸戳攷扢晡㘱昶昸㕡㡥㍤摤捤〹㜶㐱收摣㈷㐵愴昱㠳〹㕦㉥扢㑦戳㉣㍢㐷㌳昷㔲㕦㉥ㅤ摢㉣㑢户㌵㜳改㤴㘶㉥㈱㙦收ㄲ搰㘶慥㠴慢昱摣㈲㠴つ㝦昸捦㙤㐰昱ㄴ㑣挰㥡㜵㔹㈸㥦㡤昳ㄸ㤳昸㙣捣昷ち搴㙢㈹㑢㈲愱晥㐷收㈴㘱搹㜵捣㈱挱㑦㠴ㄹ晣攱㌵㙤㔰扣㜶挱慦㐹昶ㄲ慤㍤㌶㜴㔲愹挴ㅦ㠰昳〱㈲㔴攲㕡戵㕣户㔶㑡摣搵㜱㘴ㄷ晢挷扢扤慥捣㉣㤷攳捡捥㜴㔹㔲㘷㉦㙢㑦㍥晥挷㘶ㄴ改慤ㄹ摤慤戱㐴捡摢㙤てㅣ㌴昱扢ㅤ㑥〳㠹㑡愷㤸戲㘰愷戵㘵昶昵愸㐱㠵愶㔰㙢㈹㘶㠳捣㑥挱ㄸ㈱摥挱㈱昷〶搴㈰㈴㠱つ昵㐶攴㌸散昲ㄳ㘱〶㝦搸〴っ㔴扤㤹攴㉢㈰愱㈰昳〷㑦㡣㠵㜴て〱攱て捣戱晤㌵㌷搲㥣㔱戲㜶づ㤴㘵昸㍦攷㔸摣散捣㔹㘴昷搶㠹㠶㉣ㄶ㘹搸㑡扡㕥㥤㙥ㄷ戱ㅢ㙣慦㑢挵㌴㥣〳㍦㘸攱晥ㄳ㥦ち㙢戰㕣㍡㌵㈹换㥦捡㉤㌰摣扥㝣㜰戹㝡㉢ㄲ㝣敢っ㥥慤㈵㘵㕥㄰㑦〲愹摣㐶攱㜵㄰扥扤㈶㕣㑢㕡挲挴㕤ち㝦㤵ㅡ㙢晢搷㉣㔹戴㔶扤愳㈶㕦㑢㑡昹㌰㉢㘳愷㜰摦挴〸搳㘲㍤㠷㍡㜵㥣改晦て㌶愷㘷戴</t>
  </si>
  <si>
    <t>Note:  All land converted has been assumed to be from pastureland</t>
  </si>
  <si>
    <t>This is a Draft! Please do not cite or distribute.  Comments are welcome.</t>
  </si>
  <si>
    <t>Primary Contributors</t>
  </si>
  <si>
    <t>Andrew Jones - GTAP Analyses</t>
  </si>
  <si>
    <t>Also see the charts at the bottom of each scenario sheet to understand regional breakdown of emissions</t>
  </si>
  <si>
    <t>Copyright 2008, UC Regents</t>
  </si>
  <si>
    <r>
      <t>Avg Areal Emissions (Mg CO</t>
    </r>
    <r>
      <rPr>
        <b/>
        <vertAlign val="subscript"/>
        <sz val="10"/>
        <color indexed="8"/>
        <rFont val="Arial"/>
        <family val="2"/>
      </rPr>
      <t>2</t>
    </r>
    <r>
      <rPr>
        <b/>
        <sz val="10"/>
        <color indexed="8"/>
        <rFont val="Arial"/>
        <family val="2"/>
      </rPr>
      <t xml:space="preserve"> / ha)</t>
    </r>
  </si>
  <si>
    <r>
      <t>Total Emissions (Mg CO</t>
    </r>
    <r>
      <rPr>
        <b/>
        <vertAlign val="subscript"/>
        <sz val="10"/>
        <color indexed="8"/>
        <rFont val="Arial"/>
        <family val="2"/>
      </rPr>
      <t>2</t>
    </r>
    <r>
      <rPr>
        <b/>
        <sz val="10"/>
        <color indexed="8"/>
        <rFont val="Arial"/>
        <family val="2"/>
      </rPr>
      <t xml:space="preserve"> / 1000 gal)</t>
    </r>
  </si>
  <si>
    <r>
      <t>Emissions per unit fuel (g CO</t>
    </r>
    <r>
      <rPr>
        <b/>
        <vertAlign val="subscript"/>
        <sz val="10"/>
        <color indexed="8"/>
        <rFont val="Arial"/>
        <family val="2"/>
      </rPr>
      <t>2</t>
    </r>
    <r>
      <rPr>
        <b/>
        <sz val="10"/>
        <color indexed="8"/>
        <rFont val="Arial"/>
        <family val="2"/>
      </rPr>
      <t xml:space="preserve"> / MJ)</t>
    </r>
  </si>
  <si>
    <t xml:space="preserve">These values (to the right of this column) are calculated from the data and do not show up directly in Searchinger's calculation. </t>
  </si>
  <si>
    <t>This scenario assumes that all conversion in US is from grassland.</t>
  </si>
  <si>
    <t>This is a Draft! Please do not cite.  Comments are welcome.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</si>
</sst>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
    <numFmt numFmtId="166" formatCode="0.000"/>
    <numFmt numFmtId="167" formatCode="0.000_)"/>
    <numFmt numFmtId="168" formatCode="0.0%"/>
    <numFmt numFmtId="169" formatCode="#,##0.0"/>
    <numFmt numFmtId="170" formatCode="0.000%"/>
  </numFmts>
  <fonts count="52">
    <font>
      <sz val="11"/>
      <color indexed="8"/>
      <name val="Calibri"/>
      <family val="2"/>
    </font>
    <font>
      <sz val="10"/>
      <color indexed="8"/>
      <name val="Calibri"/>
      <family val="2"/>
    </font>
    <font>
      <b/>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0"/>
      <name val="Arial"/>
      <family val="0"/>
    </font>
    <font>
      <sz val="10"/>
      <color indexed="8"/>
      <name val="Arial"/>
      <family val="2"/>
    </font>
    <font>
      <b/>
      <sz val="9"/>
      <color indexed="8"/>
      <name val="Arial"/>
      <family val="2"/>
    </font>
    <font>
      <sz val="9"/>
      <color indexed="8"/>
      <name val="Arial"/>
      <family val="2"/>
    </font>
    <font>
      <b/>
      <vertAlign val="subscript"/>
      <sz val="9"/>
      <color indexed="8"/>
      <name val="Arial"/>
      <family val="2"/>
    </font>
    <font>
      <vertAlign val="subscript"/>
      <sz val="9"/>
      <color indexed="8"/>
      <name val="Arial"/>
      <family val="2"/>
    </font>
    <font>
      <vertAlign val="superscript"/>
      <sz val="9"/>
      <color indexed="8"/>
      <name val="Arial"/>
      <family val="2"/>
    </font>
    <font>
      <b/>
      <sz val="11"/>
      <color indexed="8"/>
      <name val="Arial"/>
      <family val="2"/>
    </font>
    <font>
      <b/>
      <sz val="10"/>
      <name val="Arial"/>
      <family val="0"/>
    </font>
    <font>
      <b/>
      <sz val="10"/>
      <color indexed="8"/>
      <name val="Arial"/>
      <family val="2"/>
    </font>
    <font>
      <b/>
      <vertAlign val="subscript"/>
      <sz val="10"/>
      <name val="Arial"/>
      <family val="2"/>
    </font>
    <font>
      <vertAlign val="subscript"/>
      <sz val="10"/>
      <color indexed="8"/>
      <name val="Arial"/>
      <family val="2"/>
    </font>
    <font>
      <b/>
      <sz val="12"/>
      <color indexed="8"/>
      <name val="Arial"/>
      <family val="2"/>
    </font>
    <font>
      <i/>
      <sz val="10"/>
      <color indexed="8"/>
      <name val="Arial"/>
      <family val="2"/>
    </font>
    <font>
      <sz val="10"/>
      <name val="Tahoma"/>
      <family val="2"/>
    </font>
    <font>
      <sz val="9"/>
      <name val="Tahoma"/>
      <family val="2"/>
    </font>
    <font>
      <sz val="11"/>
      <color indexed="8"/>
      <name val="Arial"/>
      <family val="2"/>
    </font>
    <font>
      <b/>
      <sz val="11"/>
      <name val="Arial"/>
      <family val="2"/>
    </font>
    <font>
      <b/>
      <vertAlign val="subscript"/>
      <sz val="10"/>
      <color indexed="8"/>
      <name val="Arial"/>
      <family val="2"/>
    </font>
    <font>
      <b/>
      <sz val="8"/>
      <color indexed="8"/>
      <name val="Arial"/>
      <family val="2"/>
    </font>
    <font>
      <sz val="8"/>
      <color indexed="8"/>
      <name val="Arial"/>
      <family val="2"/>
    </font>
    <font>
      <sz val="8"/>
      <color indexed="8"/>
      <name val="Calibri"/>
      <family val="2"/>
    </font>
    <font>
      <b/>
      <sz val="14"/>
      <color indexed="8"/>
      <name val="Calibri"/>
      <family val="2"/>
    </font>
    <font>
      <b/>
      <sz val="12"/>
      <color indexed="8"/>
      <name val="Calibri"/>
      <family val="2"/>
    </font>
    <font>
      <b/>
      <sz val="10"/>
      <color indexed="8"/>
      <name val="Calibri"/>
      <family val="2"/>
    </font>
    <font>
      <sz val="10"/>
      <color indexed="14"/>
      <name val="Calibri"/>
      <family val="2"/>
    </font>
    <font>
      <b/>
      <sz val="10"/>
      <color indexed="63"/>
      <name val="Calibri"/>
      <family val="2"/>
    </font>
    <font>
      <b/>
      <sz val="10"/>
      <color indexed="52"/>
      <name val="Calibri"/>
      <family val="2"/>
    </font>
    <font>
      <sz val="10"/>
      <color indexed="9"/>
      <name val="Calibri"/>
      <family val="2"/>
    </font>
    <font>
      <sz val="12"/>
      <color indexed="8"/>
      <name val="Calibri"/>
      <family val="0"/>
    </font>
    <font>
      <u val="single"/>
      <sz val="11"/>
      <color indexed="12"/>
      <name val="Calibri"/>
      <family val="2"/>
    </font>
    <font>
      <u val="single"/>
      <sz val="11"/>
      <color indexed="61"/>
      <name val="Calibri"/>
      <family val="2"/>
    </font>
    <font>
      <b/>
      <sz val="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4"/>
        <bgColor indexed="64"/>
      </patternFill>
    </fill>
    <fill>
      <patternFill patternType="solid">
        <fgColor indexed="35"/>
        <bgColor indexed="64"/>
      </patternFill>
    </fill>
    <fill>
      <patternFill patternType="solid">
        <fgColor indexed="11"/>
        <bgColor indexed="64"/>
      </patternFill>
    </fill>
    <fill>
      <patternFill patternType="solid">
        <fgColor indexed="1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right style="thin"/>
      <top/>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0" fillId="4" borderId="0" applyNumberFormat="0" applyBorder="0" applyAlignment="0" applyProtection="0"/>
    <xf numFmtId="0" fontId="1"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8" borderId="0" applyNumberFormat="0" applyBorder="0" applyAlignment="0" applyProtection="0"/>
    <xf numFmtId="0" fontId="1"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3" borderId="0" applyNumberFormat="0" applyBorder="0" applyAlignment="0" applyProtection="0"/>
    <xf numFmtId="0" fontId="47" fillId="10"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47" fillId="8" borderId="0" applyNumberFormat="0" applyBorder="0" applyAlignment="0" applyProtection="0"/>
    <xf numFmtId="0" fontId="3" fillId="8" borderId="0" applyNumberFormat="0" applyBorder="0" applyAlignment="0" applyProtection="0"/>
    <xf numFmtId="0" fontId="47" fillId="6"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7" fillId="3" borderId="0" applyNumberFormat="0" applyBorder="0" applyAlignment="0" applyProtection="0"/>
    <xf numFmtId="0" fontId="3" fillId="3" borderId="0" applyNumberFormat="0" applyBorder="0" applyAlignment="0" applyProtection="0"/>
    <xf numFmtId="0" fontId="47" fillId="10" borderId="0" applyNumberFormat="0" applyBorder="0" applyAlignment="0" applyProtection="0"/>
    <xf numFmtId="0" fontId="3" fillId="10" borderId="0" applyNumberFormat="0" applyBorder="0" applyAlignment="0" applyProtection="0"/>
    <xf numFmtId="0" fontId="47" fillId="11" borderId="0" applyNumberFormat="0" applyBorder="0" applyAlignment="0" applyProtection="0"/>
    <xf numFmtId="0" fontId="3" fillId="11" borderId="0" applyNumberFormat="0" applyBorder="0" applyAlignment="0" applyProtection="0"/>
    <xf numFmtId="0" fontId="47" fillId="11" borderId="0" applyNumberFormat="0" applyBorder="0" applyAlignment="0" applyProtection="0"/>
    <xf numFmtId="0" fontId="3" fillId="11" borderId="0" applyNumberFormat="0" applyBorder="0" applyAlignment="0" applyProtection="0"/>
    <xf numFmtId="0" fontId="47" fillId="1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4" fillId="14" borderId="0" applyNumberFormat="0" applyBorder="0" applyAlignment="0" applyProtection="0"/>
    <xf numFmtId="0" fontId="18" fillId="14" borderId="0" applyNumberFormat="0" applyBorder="0" applyAlignment="0" applyProtection="0"/>
    <xf numFmtId="0" fontId="46" fillId="2" borderId="1" applyNumberFormat="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0" fillId="0" borderId="0" applyNumberFormat="0" applyFill="0" applyBorder="0" applyAlignment="0" applyProtection="0"/>
    <xf numFmtId="0" fontId="7" fillId="16"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8" fillId="3" borderId="1" applyNumberFormat="0" applyAlignment="0" applyProtection="0"/>
    <xf numFmtId="0" fontId="9" fillId="0" borderId="6" applyNumberFormat="0" applyFill="0" applyAlignment="0" applyProtection="0"/>
    <xf numFmtId="0" fontId="10" fillId="8" borderId="0" applyNumberFormat="0" applyBorder="0" applyAlignment="0" applyProtection="0"/>
    <xf numFmtId="0" fontId="13" fillId="0" borderId="0">
      <alignment/>
      <protection/>
    </xf>
    <xf numFmtId="0" fontId="13" fillId="0" borderId="0">
      <alignment/>
      <protection/>
    </xf>
    <xf numFmtId="0" fontId="19" fillId="0" borderId="0">
      <alignment/>
      <protection/>
    </xf>
    <xf numFmtId="0" fontId="0" fillId="4" borderId="7" applyNumberFormat="0" applyFont="0" applyAlignment="0" applyProtection="0"/>
    <xf numFmtId="0" fontId="0" fillId="4" borderId="7" applyNumberFormat="0" applyFont="0" applyAlignment="0" applyProtection="0"/>
    <xf numFmtId="0" fontId="45" fillId="2" borderId="8" applyNumberFormat="0" applyAlignment="0" applyProtection="0"/>
    <xf numFmtId="0" fontId="11" fillId="2"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0" borderId="9" applyNumberFormat="0" applyFill="0" applyAlignment="0" applyProtection="0"/>
    <xf numFmtId="0" fontId="2" fillId="0" borderId="9" applyNumberFormat="0" applyFill="0" applyAlignment="0" applyProtection="0"/>
    <xf numFmtId="0" fontId="12"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Alignment="1" quotePrefix="1">
      <alignment/>
    </xf>
    <xf numFmtId="167" fontId="19" fillId="0" borderId="0" xfId="81" applyNumberFormat="1" applyFont="1">
      <alignment/>
      <protection/>
    </xf>
    <xf numFmtId="0" fontId="19" fillId="0" borderId="0" xfId="79" applyFont="1">
      <alignment/>
      <protection/>
    </xf>
    <xf numFmtId="0" fontId="20" fillId="0" borderId="0" xfId="0" applyFont="1" applyAlignment="1">
      <alignment/>
    </xf>
    <xf numFmtId="0" fontId="20" fillId="0" borderId="0" xfId="0" applyFont="1" applyAlignment="1">
      <alignment horizontal="center" wrapText="1"/>
    </xf>
    <xf numFmtId="0" fontId="20" fillId="0" borderId="0" xfId="0" applyFont="1" applyAlignment="1">
      <alignment horizontal="center"/>
    </xf>
    <xf numFmtId="0" fontId="19" fillId="0" borderId="0" xfId="81" applyFont="1" applyAlignment="1">
      <alignment horizontal="center"/>
      <protection/>
    </xf>
    <xf numFmtId="1" fontId="19" fillId="0" borderId="0" xfId="81" applyNumberFormat="1" applyFont="1" applyAlignment="1">
      <alignment horizontal="center"/>
      <protection/>
    </xf>
    <xf numFmtId="0" fontId="22" fillId="0" borderId="0" xfId="0" applyFont="1" applyAlignment="1">
      <alignment/>
    </xf>
    <xf numFmtId="0" fontId="22" fillId="0" borderId="0" xfId="0" applyFont="1" applyAlignment="1">
      <alignment horizontal="center"/>
    </xf>
    <xf numFmtId="1" fontId="22" fillId="0" borderId="0" xfId="0" applyNumberFormat="1" applyFont="1" applyAlignment="1">
      <alignment horizontal="center"/>
    </xf>
    <xf numFmtId="1" fontId="22" fillId="0" borderId="0" xfId="0" applyNumberFormat="1" applyFont="1" applyFill="1" applyAlignment="1">
      <alignment horizontal="center"/>
    </xf>
    <xf numFmtId="0" fontId="21" fillId="0" borderId="0" xfId="0" applyFont="1" applyAlignment="1">
      <alignment/>
    </xf>
    <xf numFmtId="0" fontId="21" fillId="0" borderId="0" xfId="0" applyFont="1" applyAlignment="1">
      <alignment horizontal="center" wrapText="1"/>
    </xf>
    <xf numFmtId="0" fontId="21" fillId="0" borderId="0" xfId="0" applyNumberFormat="1" applyFont="1" applyAlignment="1">
      <alignment horizontal="center" wrapText="1"/>
    </xf>
    <xf numFmtId="0" fontId="22" fillId="0" borderId="0" xfId="0" applyFont="1" applyAlignment="1">
      <alignment horizontal="center" wrapText="1"/>
    </xf>
    <xf numFmtId="4" fontId="22" fillId="0" borderId="10" xfId="60" applyNumberFormat="1" applyFont="1" applyBorder="1" applyAlignment="1">
      <alignment horizontal="center"/>
    </xf>
    <xf numFmtId="0" fontId="22" fillId="0" borderId="0" xfId="0" applyFont="1" applyFill="1" applyBorder="1" applyAlignment="1">
      <alignment horizontal="center"/>
    </xf>
    <xf numFmtId="164" fontId="22" fillId="0" borderId="0" xfId="0" applyNumberFormat="1" applyFont="1" applyAlignment="1">
      <alignment horizontal="center"/>
    </xf>
    <xf numFmtId="0" fontId="19" fillId="0" borderId="0" xfId="79" applyFont="1" applyAlignment="1">
      <alignment horizontal="center" vertical="center" wrapText="1"/>
      <protection/>
    </xf>
    <xf numFmtId="0" fontId="26" fillId="0" borderId="0" xfId="0" applyFont="1" applyAlignment="1">
      <alignment/>
    </xf>
    <xf numFmtId="0" fontId="27" fillId="0" borderId="0" xfId="79" applyFont="1" applyAlignment="1">
      <alignment horizontal="center" vertical="center" wrapText="1"/>
      <protection/>
    </xf>
    <xf numFmtId="0" fontId="28" fillId="0" borderId="0" xfId="0" applyFont="1" applyAlignment="1">
      <alignment/>
    </xf>
    <xf numFmtId="11" fontId="20" fillId="0" borderId="0" xfId="0" applyNumberFormat="1" applyFont="1" applyAlignment="1">
      <alignment horizontal="center"/>
    </xf>
    <xf numFmtId="165" fontId="20" fillId="0" borderId="0" xfId="0" applyNumberFormat="1" applyFont="1" applyAlignment="1">
      <alignment horizontal="center"/>
    </xf>
    <xf numFmtId="0" fontId="20" fillId="0" borderId="0" xfId="0" applyFont="1" applyFill="1" applyAlignment="1">
      <alignment horizontal="center"/>
    </xf>
    <xf numFmtId="168" fontId="20" fillId="0" borderId="0" xfId="86" applyNumberFormat="1" applyFont="1" applyAlignment="1">
      <alignment horizontal="center"/>
    </xf>
    <xf numFmtId="0" fontId="28" fillId="0" borderId="0" xfId="0" applyFont="1" applyAlignment="1">
      <alignment horizontal="left"/>
    </xf>
    <xf numFmtId="0" fontId="28" fillId="0" borderId="0" xfId="0" applyFont="1" applyAlignment="1">
      <alignment horizontal="center"/>
    </xf>
    <xf numFmtId="0" fontId="20" fillId="17" borderId="10" xfId="0" applyFont="1" applyFill="1" applyBorder="1" applyAlignment="1">
      <alignment horizontal="center"/>
    </xf>
    <xf numFmtId="9" fontId="20" fillId="17" borderId="10" xfId="0" applyNumberFormat="1" applyFont="1" applyFill="1" applyBorder="1" applyAlignment="1">
      <alignment horizontal="center"/>
    </xf>
    <xf numFmtId="1" fontId="19" fillId="0" borderId="0" xfId="79" applyNumberFormat="1" applyFont="1" applyFill="1" applyAlignment="1">
      <alignment horizontal="center"/>
      <protection/>
    </xf>
    <xf numFmtId="0" fontId="19" fillId="0" borderId="0" xfId="79" applyFont="1" applyAlignment="1">
      <alignment horizontal="center"/>
      <protection/>
    </xf>
    <xf numFmtId="0" fontId="20" fillId="0" borderId="0" xfId="0" applyFont="1" applyFill="1" applyAlignment="1">
      <alignment horizontal="left"/>
    </xf>
    <xf numFmtId="0" fontId="20" fillId="0" borderId="0" xfId="0" applyFont="1" applyAlignment="1">
      <alignment horizontal="left"/>
    </xf>
    <xf numFmtId="164" fontId="20" fillId="0" borderId="0" xfId="0" applyNumberFormat="1" applyFont="1" applyAlignment="1">
      <alignment horizontal="center"/>
    </xf>
    <xf numFmtId="1" fontId="20" fillId="0" borderId="0" xfId="0" applyNumberFormat="1" applyFont="1" applyAlignment="1">
      <alignment horizontal="center" wrapText="1"/>
    </xf>
    <xf numFmtId="164" fontId="19" fillId="0" borderId="0" xfId="81" applyNumberFormat="1" applyFont="1" applyAlignment="1">
      <alignment horizontal="center"/>
      <protection/>
    </xf>
    <xf numFmtId="9" fontId="20" fillId="0" borderId="0" xfId="0" applyNumberFormat="1" applyFont="1" applyAlignment="1">
      <alignment horizontal="center"/>
    </xf>
    <xf numFmtId="1" fontId="20" fillId="0" borderId="0" xfId="0" applyNumberFormat="1" applyFont="1" applyAlignment="1">
      <alignment horizontal="center"/>
    </xf>
    <xf numFmtId="10" fontId="20" fillId="0" borderId="0" xfId="0" applyNumberFormat="1" applyFont="1" applyAlignment="1">
      <alignment horizontal="center"/>
    </xf>
    <xf numFmtId="0" fontId="20" fillId="17" borderId="0" xfId="0" applyFont="1" applyFill="1" applyAlignment="1">
      <alignment horizontal="center"/>
    </xf>
    <xf numFmtId="10" fontId="20" fillId="0" borderId="0" xfId="0" applyNumberFormat="1" applyFont="1" applyFill="1" applyAlignment="1">
      <alignment horizontal="center"/>
    </xf>
    <xf numFmtId="1" fontId="20" fillId="0" borderId="0" xfId="0" applyNumberFormat="1" applyFont="1" applyFill="1" applyAlignment="1">
      <alignment horizontal="center"/>
    </xf>
    <xf numFmtId="9" fontId="20" fillId="0" borderId="0" xfId="0" applyNumberFormat="1" applyFont="1" applyFill="1" applyAlignment="1">
      <alignment horizontal="center"/>
    </xf>
    <xf numFmtId="164" fontId="20" fillId="0" borderId="0" xfId="0" applyNumberFormat="1" applyFont="1" applyAlignment="1">
      <alignment horizontal="center" wrapText="1"/>
    </xf>
    <xf numFmtId="1" fontId="20" fillId="17" borderId="0" xfId="0" applyNumberFormat="1" applyFont="1" applyFill="1" applyAlignment="1">
      <alignment horizontal="center" wrapText="1"/>
    </xf>
    <xf numFmtId="0" fontId="27" fillId="0" borderId="0" xfId="79" applyFont="1">
      <alignment/>
      <protection/>
    </xf>
    <xf numFmtId="1" fontId="28" fillId="18" borderId="0" xfId="0" applyNumberFormat="1" applyFont="1" applyFill="1" applyAlignment="1">
      <alignment horizontal="center"/>
    </xf>
    <xf numFmtId="0" fontId="20" fillId="9" borderId="0" xfId="0" applyFont="1" applyFill="1" applyAlignment="1">
      <alignment/>
    </xf>
    <xf numFmtId="0" fontId="26" fillId="9" borderId="0" xfId="0" applyFont="1" applyFill="1" applyAlignment="1">
      <alignment/>
    </xf>
    <xf numFmtId="0" fontId="31" fillId="9" borderId="0" xfId="0" applyFont="1" applyFill="1" applyAlignment="1">
      <alignment/>
    </xf>
    <xf numFmtId="0" fontId="28" fillId="0" borderId="0" xfId="0" applyFont="1" applyAlignment="1">
      <alignment horizontal="center"/>
    </xf>
    <xf numFmtId="0" fontId="20" fillId="0" borderId="0" xfId="0" applyFont="1" applyFill="1" applyAlignment="1">
      <alignment/>
    </xf>
    <xf numFmtId="9" fontId="20" fillId="19" borderId="10" xfId="0" applyNumberFormat="1" applyFont="1" applyFill="1" applyBorder="1" applyAlignment="1">
      <alignment horizontal="center"/>
    </xf>
    <xf numFmtId="164" fontId="19" fillId="0" borderId="0" xfId="81" applyNumberFormat="1" applyFont="1" applyFill="1" applyAlignment="1">
      <alignment horizontal="center"/>
      <protection/>
    </xf>
    <xf numFmtId="164" fontId="20" fillId="0" borderId="0" xfId="0" applyNumberFormat="1" applyFont="1" applyFill="1" applyAlignment="1">
      <alignment horizontal="center"/>
    </xf>
    <xf numFmtId="0" fontId="2" fillId="0" borderId="0" xfId="0" applyFont="1" applyAlignment="1">
      <alignment horizontal="center" wrapText="1"/>
    </xf>
    <xf numFmtId="166" fontId="20" fillId="0" borderId="0" xfId="0" applyNumberFormat="1" applyFont="1" applyAlignment="1">
      <alignment horizontal="center"/>
    </xf>
    <xf numFmtId="0" fontId="32" fillId="0" borderId="0" xfId="0" applyFont="1" applyAlignment="1">
      <alignment/>
    </xf>
    <xf numFmtId="11" fontId="20" fillId="0" borderId="0" xfId="0" applyNumberFormat="1" applyFont="1" applyAlignment="1">
      <alignment/>
    </xf>
    <xf numFmtId="165" fontId="20" fillId="0" borderId="0" xfId="0" applyNumberFormat="1" applyFont="1" applyAlignment="1">
      <alignment/>
    </xf>
    <xf numFmtId="0" fontId="20" fillId="0" borderId="0" xfId="0" applyFont="1" applyFill="1" applyAlignment="1">
      <alignment horizontal="center" vertical="top" wrapText="1"/>
    </xf>
    <xf numFmtId="0" fontId="20" fillId="0" borderId="0" xfId="0" applyFont="1" applyFill="1" applyAlignment="1">
      <alignment horizontal="center" wrapText="1"/>
    </xf>
    <xf numFmtId="0" fontId="0" fillId="0" borderId="0" xfId="0" applyAlignment="1">
      <alignment horizontal="center" wrapText="1"/>
    </xf>
    <xf numFmtId="0" fontId="21" fillId="0" borderId="0" xfId="0" applyFont="1" applyFill="1" applyAlignment="1">
      <alignment horizontal="center"/>
    </xf>
    <xf numFmtId="0" fontId="22" fillId="0" borderId="0" xfId="0" applyFont="1" applyFill="1" applyAlignment="1">
      <alignment horizontal="center"/>
    </xf>
    <xf numFmtId="168" fontId="20" fillId="0" borderId="0" xfId="0" applyNumberFormat="1" applyFont="1" applyAlignment="1">
      <alignment/>
    </xf>
    <xf numFmtId="11" fontId="0" fillId="0" borderId="0" xfId="0" applyNumberFormat="1" applyAlignment="1">
      <alignment/>
    </xf>
    <xf numFmtId="3" fontId="20" fillId="0" borderId="0" xfId="0" applyNumberFormat="1" applyFont="1" applyFill="1" applyAlignment="1">
      <alignment horizontal="center"/>
    </xf>
    <xf numFmtId="169" fontId="20" fillId="0" borderId="0" xfId="0" applyNumberFormat="1" applyFont="1" applyFill="1" applyAlignment="1">
      <alignment horizontal="center"/>
    </xf>
    <xf numFmtId="0" fontId="20" fillId="0" borderId="0" xfId="0" applyFont="1" applyAlignment="1">
      <alignment/>
    </xf>
    <xf numFmtId="0" fontId="35" fillId="0" borderId="0" xfId="0" applyFont="1" applyAlignment="1">
      <alignment/>
    </xf>
    <xf numFmtId="0" fontId="26" fillId="0" borderId="0" xfId="0" applyFont="1" applyAlignment="1">
      <alignment horizontal="center" vertical="center" wrapText="1"/>
    </xf>
    <xf numFmtId="38" fontId="26" fillId="0" borderId="0" xfId="0" applyNumberFormat="1" applyFont="1" applyAlignment="1">
      <alignment/>
    </xf>
    <xf numFmtId="11" fontId="35" fillId="0" borderId="0" xfId="0" applyNumberFormat="1" applyFont="1" applyAlignment="1">
      <alignment/>
    </xf>
    <xf numFmtId="165" fontId="35" fillId="0" borderId="0" xfId="0" applyNumberFormat="1" applyFont="1" applyAlignment="1">
      <alignment/>
    </xf>
    <xf numFmtId="2" fontId="35" fillId="0" borderId="0" xfId="0" applyNumberFormat="1" applyFont="1" applyAlignment="1">
      <alignment/>
    </xf>
    <xf numFmtId="1" fontId="35" fillId="0" borderId="0" xfId="0" applyNumberFormat="1" applyFont="1" applyAlignment="1">
      <alignment/>
    </xf>
    <xf numFmtId="0" fontId="36" fillId="0" borderId="0" xfId="79" applyFont="1" applyAlignment="1">
      <alignment horizontal="center" vertical="center" wrapText="1"/>
      <protection/>
    </xf>
    <xf numFmtId="165" fontId="19" fillId="0" borderId="0" xfId="79" applyNumberFormat="1" applyFont="1">
      <alignment/>
      <protection/>
    </xf>
    <xf numFmtId="0" fontId="36" fillId="0" borderId="0" xfId="79" applyFont="1">
      <alignment/>
      <protection/>
    </xf>
    <xf numFmtId="165" fontId="36" fillId="0" borderId="0" xfId="79" applyNumberFormat="1" applyFont="1">
      <alignment/>
      <protection/>
    </xf>
    <xf numFmtId="0" fontId="36" fillId="0" borderId="0" xfId="79" applyFont="1" applyAlignment="1">
      <alignment horizontal="center"/>
      <protection/>
    </xf>
    <xf numFmtId="165" fontId="26" fillId="18" borderId="0" xfId="0" applyNumberFormat="1" applyFont="1" applyFill="1" applyAlignment="1">
      <alignment horizontal="center"/>
    </xf>
    <xf numFmtId="168" fontId="26" fillId="0" borderId="0" xfId="86" applyNumberFormat="1" applyFont="1" applyAlignment="1">
      <alignment horizontal="center"/>
    </xf>
    <xf numFmtId="1" fontId="20" fillId="0" borderId="0" xfId="0" applyNumberFormat="1" applyFont="1" applyAlignment="1">
      <alignment/>
    </xf>
    <xf numFmtId="0" fontId="20" fillId="0" borderId="11" xfId="0" applyFont="1" applyBorder="1" applyAlignment="1">
      <alignment/>
    </xf>
    <xf numFmtId="0" fontId="20" fillId="0" borderId="0" xfId="0" applyFont="1" applyBorder="1" applyAlignment="1">
      <alignment/>
    </xf>
    <xf numFmtId="9" fontId="20" fillId="0" borderId="0" xfId="0" applyNumberFormat="1" applyFont="1" applyBorder="1" applyAlignment="1">
      <alignment/>
    </xf>
    <xf numFmtId="9" fontId="20" fillId="0" borderId="0" xfId="86" applyFont="1" applyAlignment="1">
      <alignment/>
    </xf>
    <xf numFmtId="164" fontId="20" fillId="0" borderId="0" xfId="0" applyNumberFormat="1" applyFont="1" applyBorder="1" applyAlignment="1">
      <alignment/>
    </xf>
    <xf numFmtId="165" fontId="26" fillId="0" borderId="0" xfId="0" applyNumberFormat="1" applyFont="1" applyAlignment="1">
      <alignment/>
    </xf>
    <xf numFmtId="0" fontId="28" fillId="0" borderId="0" xfId="0" applyFont="1" applyAlignment="1">
      <alignment wrapText="1"/>
    </xf>
    <xf numFmtId="0" fontId="28" fillId="0" borderId="0" xfId="0" applyFont="1" applyAlignment="1">
      <alignment/>
    </xf>
    <xf numFmtId="3" fontId="26" fillId="0" borderId="0" xfId="0" applyNumberFormat="1" applyFont="1" applyAlignment="1">
      <alignment horizontal="center" vertical="center" wrapText="1"/>
    </xf>
    <xf numFmtId="166" fontId="19" fillId="0" borderId="0" xfId="79" applyNumberFormat="1" applyFont="1">
      <alignment/>
      <protection/>
    </xf>
    <xf numFmtId="1" fontId="19" fillId="0" borderId="0" xfId="79" applyNumberFormat="1" applyFont="1">
      <alignment/>
      <protection/>
    </xf>
    <xf numFmtId="166" fontId="20" fillId="0" borderId="0" xfId="0" applyNumberFormat="1" applyFont="1" applyAlignment="1">
      <alignment/>
    </xf>
    <xf numFmtId="1" fontId="26" fillId="18" borderId="0" xfId="0" applyNumberFormat="1" applyFont="1" applyFill="1" applyAlignment="1">
      <alignment horizontal="center"/>
    </xf>
    <xf numFmtId="1" fontId="36" fillId="0" borderId="0" xfId="79" applyNumberFormat="1" applyFont="1" applyAlignment="1">
      <alignment horizontal="center"/>
      <protection/>
    </xf>
    <xf numFmtId="1" fontId="26" fillId="0" borderId="0" xfId="0" applyNumberFormat="1" applyFont="1" applyAlignment="1">
      <alignment/>
    </xf>
    <xf numFmtId="166" fontId="36" fillId="0" borderId="0" xfId="79" applyNumberFormat="1" applyFont="1">
      <alignment/>
      <protection/>
    </xf>
    <xf numFmtId="1" fontId="35" fillId="20" borderId="0" xfId="0" applyNumberFormat="1" applyFont="1" applyFill="1" applyAlignment="1">
      <alignment/>
    </xf>
    <xf numFmtId="9" fontId="20" fillId="0" borderId="0" xfId="0" applyNumberFormat="1" applyFont="1" applyAlignment="1">
      <alignment horizontal="left"/>
    </xf>
    <xf numFmtId="38" fontId="19" fillId="0" borderId="0" xfId="79" applyNumberFormat="1" applyFont="1" applyFill="1">
      <alignment/>
      <protection/>
    </xf>
    <xf numFmtId="38" fontId="19" fillId="19" borderId="0" xfId="79" applyNumberFormat="1" applyFont="1" applyFill="1">
      <alignment/>
      <protection/>
    </xf>
    <xf numFmtId="38" fontId="20" fillId="0" borderId="0" xfId="0" applyNumberFormat="1" applyFont="1" applyFill="1" applyAlignment="1">
      <alignment/>
    </xf>
    <xf numFmtId="0" fontId="38" fillId="0" borderId="0" xfId="0" applyFont="1" applyAlignment="1">
      <alignment horizontal="center" vertical="center" wrapText="1"/>
    </xf>
    <xf numFmtId="0" fontId="39" fillId="0" borderId="0" xfId="0" applyFont="1" applyAlignment="1">
      <alignment/>
    </xf>
    <xf numFmtId="0" fontId="41" fillId="0" borderId="0" xfId="0" applyFont="1" applyAlignment="1">
      <alignment/>
    </xf>
    <xf numFmtId="0" fontId="40" fillId="0" borderId="0" xfId="0" applyFont="1" applyAlignment="1">
      <alignment/>
    </xf>
    <xf numFmtId="0" fontId="42" fillId="0" borderId="0" xfId="0" applyFont="1" applyAlignment="1">
      <alignment/>
    </xf>
    <xf numFmtId="0" fontId="2" fillId="0" borderId="0" xfId="0" applyFont="1" applyAlignment="1">
      <alignment/>
    </xf>
    <xf numFmtId="0" fontId="40" fillId="0" borderId="0" xfId="0" applyFont="1" applyAlignment="1">
      <alignment horizontal="center"/>
    </xf>
    <xf numFmtId="1" fontId="28" fillId="18" borderId="0" xfId="0" applyNumberFormat="1" applyFont="1" applyFill="1" applyAlignment="1">
      <alignment horizontal="center"/>
    </xf>
    <xf numFmtId="0" fontId="28" fillId="0" borderId="0" xfId="0" applyFont="1" applyAlignment="1">
      <alignment wrapText="1"/>
    </xf>
    <xf numFmtId="0" fontId="28" fillId="0" borderId="0" xfId="0" applyFont="1" applyAlignment="1">
      <alignment/>
    </xf>
    <xf numFmtId="0" fontId="20" fillId="0" borderId="0" xfId="0" applyFont="1" applyAlignment="1">
      <alignment/>
    </xf>
    <xf numFmtId="0" fontId="41" fillId="0" borderId="10" xfId="0" applyFont="1" applyBorder="1" applyAlignment="1">
      <alignment/>
    </xf>
    <xf numFmtId="0" fontId="0" fillId="0" borderId="10" xfId="0" applyBorder="1" applyAlignment="1">
      <alignment/>
    </xf>
    <xf numFmtId="0" fontId="38" fillId="0" borderId="10" xfId="0" applyFont="1" applyBorder="1" applyAlignment="1">
      <alignment horizontal="center" vertical="center" wrapText="1"/>
    </xf>
    <xf numFmtId="3" fontId="38" fillId="0" borderId="10" xfId="0" applyNumberFormat="1" applyFont="1" applyBorder="1" applyAlignment="1">
      <alignment horizontal="center" vertical="center" wrapText="1"/>
    </xf>
    <xf numFmtId="2" fontId="35" fillId="0" borderId="10" xfId="0" applyNumberFormat="1" applyFont="1" applyBorder="1" applyAlignment="1">
      <alignment horizontal="center"/>
    </xf>
    <xf numFmtId="0" fontId="0" fillId="0" borderId="0" xfId="0" applyAlignment="1">
      <alignment horizontal="center"/>
    </xf>
    <xf numFmtId="2" fontId="35" fillId="0" borderId="0" xfId="0" applyNumberFormat="1" applyFont="1" applyAlignment="1">
      <alignment horizontal="center"/>
    </xf>
    <xf numFmtId="1" fontId="35" fillId="0" borderId="10" xfId="0" applyNumberFormat="1" applyFont="1" applyBorder="1" applyAlignment="1">
      <alignment horizontal="center"/>
    </xf>
    <xf numFmtId="1" fontId="35" fillId="0" borderId="0" xfId="0" applyNumberFormat="1" applyFont="1" applyAlignment="1">
      <alignment horizontal="center"/>
    </xf>
    <xf numFmtId="1" fontId="26" fillId="10" borderId="10" xfId="0" applyNumberFormat="1" applyFont="1" applyFill="1" applyBorder="1" applyAlignment="1">
      <alignment horizontal="center"/>
    </xf>
    <xf numFmtId="9" fontId="20" fillId="0" borderId="0" xfId="86" applyFont="1" applyFill="1" applyAlignment="1">
      <alignment horizontal="center"/>
    </xf>
    <xf numFmtId="9" fontId="20" fillId="0" borderId="0" xfId="0" applyNumberFormat="1" applyFont="1" applyFill="1" applyAlignment="1">
      <alignment horizontal="center" wrapText="1"/>
    </xf>
    <xf numFmtId="1" fontId="19" fillId="0" borderId="0" xfId="81" applyNumberFormat="1" applyFont="1" applyFill="1" applyAlignment="1">
      <alignment horizontal="center"/>
      <protection/>
    </xf>
    <xf numFmtId="1" fontId="20" fillId="0" borderId="0" xfId="0" applyNumberFormat="1" applyFont="1" applyFill="1" applyAlignment="1">
      <alignment horizontal="center" wrapText="1"/>
    </xf>
    <xf numFmtId="164" fontId="20" fillId="0" borderId="0" xfId="0" applyNumberFormat="1" applyFont="1" applyFill="1" applyAlignment="1">
      <alignment horizontal="center" wrapText="1"/>
    </xf>
    <xf numFmtId="0" fontId="19" fillId="0" borderId="0" xfId="81" applyFont="1" applyFill="1" applyAlignment="1">
      <alignment horizontal="center"/>
      <protection/>
    </xf>
    <xf numFmtId="164" fontId="19" fillId="0" borderId="0" xfId="81" applyNumberFormat="1" applyFont="1" applyFill="1" applyAlignment="1">
      <alignment horizontal="center"/>
      <protection/>
    </xf>
    <xf numFmtId="9" fontId="19" fillId="0" borderId="0" xfId="81" applyNumberFormat="1" applyFont="1" applyFill="1" applyAlignment="1">
      <alignment horizontal="center"/>
      <protection/>
    </xf>
    <xf numFmtId="0" fontId="19" fillId="0" borderId="0" xfId="81" applyFont="1" applyFill="1" applyAlignment="1">
      <alignment horizontal="center"/>
      <protection/>
    </xf>
  </cellXfs>
  <cellStyles count="7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1 2" xfId="26"/>
    <cellStyle name="40% - Accent2" xfId="27"/>
    <cellStyle name="40% - Accent3" xfId="28"/>
    <cellStyle name="40% - Accent3 2" xfId="29"/>
    <cellStyle name="40% - Accent4" xfId="30"/>
    <cellStyle name="40% - Accent4 2" xfId="31"/>
    <cellStyle name="40% - Accent5" xfId="32"/>
    <cellStyle name="40% - Accent6" xfId="33"/>
    <cellStyle name="40% - Accent6 2" xfId="34"/>
    <cellStyle name="60% - Accent1" xfId="35"/>
    <cellStyle name="60% - Accent1 2" xfId="36"/>
    <cellStyle name="60% - Accent2" xfId="37"/>
    <cellStyle name="60% - Accent3" xfId="38"/>
    <cellStyle name="60% - Accent3 2" xfId="39"/>
    <cellStyle name="60% - Accent4" xfId="40"/>
    <cellStyle name="60% - Accent4 2" xfId="41"/>
    <cellStyle name="60% - Accent5" xfId="42"/>
    <cellStyle name="60% - Accent6" xfId="43"/>
    <cellStyle name="60% - Accent6 2" xfId="44"/>
    <cellStyle name="Accent1" xfId="45"/>
    <cellStyle name="Accent1 2" xfId="46"/>
    <cellStyle name="Accent2" xfId="47"/>
    <cellStyle name="Accent2 2" xfId="48"/>
    <cellStyle name="Accent3" xfId="49"/>
    <cellStyle name="Accent3 2" xfId="50"/>
    <cellStyle name="Accent4" xfId="51"/>
    <cellStyle name="Accent4 2" xfId="52"/>
    <cellStyle name="Accent5" xfId="53"/>
    <cellStyle name="Accent6" xfId="54"/>
    <cellStyle name="Bad" xfId="55"/>
    <cellStyle name="Bad 2" xfId="56"/>
    <cellStyle name="Calculation" xfId="57"/>
    <cellStyle name="Calculation 2"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1 2" xfId="68"/>
    <cellStyle name="Heading 2" xfId="69"/>
    <cellStyle name="Heading 2 2" xfId="70"/>
    <cellStyle name="Heading 3" xfId="71"/>
    <cellStyle name="Heading 3 2" xfId="72"/>
    <cellStyle name="Heading 4" xfId="73"/>
    <cellStyle name="Heading 4 2" xfId="74"/>
    <cellStyle name="Hyperlink" xfId="75"/>
    <cellStyle name="Input" xfId="76"/>
    <cellStyle name="Linked Cell" xfId="77"/>
    <cellStyle name="Neutral" xfId="78"/>
    <cellStyle name="Normal 2" xfId="79"/>
    <cellStyle name="Normal 3" xfId="80"/>
    <cellStyle name="Normal 4" xfId="81"/>
    <cellStyle name="Note" xfId="82"/>
    <cellStyle name="Note 2" xfId="83"/>
    <cellStyle name="Output" xfId="84"/>
    <cellStyle name="Output 2" xfId="85"/>
    <cellStyle name="Percent" xfId="86"/>
    <cellStyle name="Title" xfId="87"/>
    <cellStyle name="Title 2" xfId="88"/>
    <cellStyle name="Total" xfId="89"/>
    <cellStyle name="Total 2"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38017098"/>
        <c:axId val="6609563"/>
      </c:barChart>
      <c:catAx>
        <c:axId val="38017098"/>
        <c:scaling>
          <c:orientation val="minMax"/>
        </c:scaling>
        <c:axPos val="l"/>
        <c:delete val="0"/>
        <c:numFmt formatCode="General" sourceLinked="1"/>
        <c:majorTickMark val="none"/>
        <c:minorTickMark val="none"/>
        <c:tickLblPos val="low"/>
        <c:spPr>
          <a:ln w="3175">
            <a:solidFill>
              <a:srgbClr val="808080"/>
            </a:solidFill>
          </a:ln>
        </c:spPr>
        <c:crossAx val="6609563"/>
        <c:crosses val="autoZero"/>
        <c:auto val="1"/>
        <c:lblOffset val="100"/>
        <c:tickLblSkip val="1"/>
        <c:noMultiLvlLbl val="0"/>
      </c:catAx>
      <c:valAx>
        <c:axId val="6609563"/>
        <c:scaling>
          <c:orientation val="minMax"/>
        </c:scaling>
        <c:axPos val="b"/>
        <c:delete val="1"/>
        <c:majorTickMark val="out"/>
        <c:minorTickMark val="none"/>
        <c:tickLblPos val="nextTo"/>
        <c:crossAx val="380170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75"/>
          <c:w val="0.97425"/>
          <c:h val="0.972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29182276"/>
        <c:axId val="61313893"/>
      </c:barChart>
      <c:catAx>
        <c:axId val="29182276"/>
        <c:scaling>
          <c:orientation val="minMax"/>
        </c:scaling>
        <c:axPos val="l"/>
        <c:delete val="0"/>
        <c:numFmt formatCode="General" sourceLinked="1"/>
        <c:majorTickMark val="none"/>
        <c:minorTickMark val="none"/>
        <c:tickLblPos val="low"/>
        <c:spPr>
          <a:ln w="3175">
            <a:solidFill>
              <a:srgbClr val="808080"/>
            </a:solidFill>
          </a:ln>
        </c:spPr>
        <c:crossAx val="61313893"/>
        <c:crosses val="autoZero"/>
        <c:auto val="1"/>
        <c:lblOffset val="100"/>
        <c:tickLblSkip val="1"/>
        <c:noMultiLvlLbl val="0"/>
      </c:catAx>
      <c:valAx>
        <c:axId val="61313893"/>
        <c:scaling>
          <c:orientation val="minMax"/>
        </c:scaling>
        <c:axPos val="b"/>
        <c:delete val="1"/>
        <c:majorTickMark val="none"/>
        <c:minorTickMark val="none"/>
        <c:tickLblPos val="nextTo"/>
        <c:crossAx val="2918227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14954126"/>
        <c:axId val="369407"/>
      </c:barChart>
      <c:catAx>
        <c:axId val="14954126"/>
        <c:scaling>
          <c:orientation val="minMax"/>
        </c:scaling>
        <c:axPos val="l"/>
        <c:delete val="0"/>
        <c:numFmt formatCode="General" sourceLinked="1"/>
        <c:majorTickMark val="none"/>
        <c:minorTickMark val="none"/>
        <c:tickLblPos val="low"/>
        <c:spPr>
          <a:ln w="3175">
            <a:solidFill>
              <a:srgbClr val="808080"/>
            </a:solidFill>
          </a:ln>
        </c:spPr>
        <c:crossAx val="369407"/>
        <c:crosses val="autoZero"/>
        <c:auto val="1"/>
        <c:lblOffset val="100"/>
        <c:tickLblSkip val="1"/>
        <c:noMultiLvlLbl val="0"/>
      </c:catAx>
      <c:valAx>
        <c:axId val="369407"/>
        <c:scaling>
          <c:orientation val="minMax"/>
        </c:scaling>
        <c:axPos val="b"/>
        <c:delete val="1"/>
        <c:majorTickMark val="out"/>
        <c:minorTickMark val="none"/>
        <c:tickLblPos val="nextTo"/>
        <c:crossAx val="149541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25"/>
          <c:w val="0.97475"/>
          <c:h val="0.96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3324664"/>
        <c:axId val="29921977"/>
      </c:barChart>
      <c:catAx>
        <c:axId val="3324664"/>
        <c:scaling>
          <c:orientation val="minMax"/>
        </c:scaling>
        <c:axPos val="l"/>
        <c:delete val="0"/>
        <c:numFmt formatCode="General" sourceLinked="1"/>
        <c:majorTickMark val="none"/>
        <c:minorTickMark val="none"/>
        <c:tickLblPos val="low"/>
        <c:spPr>
          <a:ln w="3175">
            <a:solidFill>
              <a:srgbClr val="808080"/>
            </a:solidFill>
          </a:ln>
        </c:spPr>
        <c:crossAx val="29921977"/>
        <c:crosses val="autoZero"/>
        <c:auto val="1"/>
        <c:lblOffset val="100"/>
        <c:tickLblSkip val="1"/>
        <c:noMultiLvlLbl val="0"/>
      </c:catAx>
      <c:valAx>
        <c:axId val="29921977"/>
        <c:scaling>
          <c:orientation val="minMax"/>
        </c:scaling>
        <c:axPos val="b"/>
        <c:delete val="1"/>
        <c:majorTickMark val="none"/>
        <c:minorTickMark val="none"/>
        <c:tickLblPos val="nextTo"/>
        <c:crossAx val="332466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05"/>
          <c:w val="0.67475"/>
          <c:h val="0.97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862338"/>
        <c:axId val="7761043"/>
      </c:barChart>
      <c:catAx>
        <c:axId val="862338"/>
        <c:scaling>
          <c:orientation val="minMax"/>
        </c:scaling>
        <c:axPos val="l"/>
        <c:delete val="0"/>
        <c:numFmt formatCode="General" sourceLinked="1"/>
        <c:majorTickMark val="none"/>
        <c:minorTickMark val="none"/>
        <c:tickLblPos val="low"/>
        <c:spPr>
          <a:ln w="3175">
            <a:solidFill>
              <a:srgbClr val="808080"/>
            </a:solidFill>
          </a:ln>
        </c:spPr>
        <c:crossAx val="7761043"/>
        <c:crosses val="autoZero"/>
        <c:auto val="1"/>
        <c:lblOffset val="100"/>
        <c:tickLblSkip val="1"/>
        <c:noMultiLvlLbl val="0"/>
      </c:catAx>
      <c:valAx>
        <c:axId val="7761043"/>
        <c:scaling>
          <c:orientation val="minMax"/>
        </c:scaling>
        <c:axPos val="b"/>
        <c:delete val="1"/>
        <c:majorTickMark val="none"/>
        <c:minorTickMark val="none"/>
        <c:tickLblPos val="nextTo"/>
        <c:crossAx val="86233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2740524"/>
        <c:axId val="24664717"/>
      </c:barChart>
      <c:catAx>
        <c:axId val="2740524"/>
        <c:scaling>
          <c:orientation val="minMax"/>
        </c:scaling>
        <c:axPos val="l"/>
        <c:delete val="0"/>
        <c:numFmt formatCode="General" sourceLinked="1"/>
        <c:majorTickMark val="none"/>
        <c:minorTickMark val="none"/>
        <c:tickLblPos val="low"/>
        <c:spPr>
          <a:ln w="3175">
            <a:solidFill>
              <a:srgbClr val="808080"/>
            </a:solidFill>
          </a:ln>
        </c:spPr>
        <c:crossAx val="24664717"/>
        <c:crosses val="autoZero"/>
        <c:auto val="1"/>
        <c:lblOffset val="100"/>
        <c:tickLblSkip val="1"/>
        <c:noMultiLvlLbl val="0"/>
      </c:catAx>
      <c:valAx>
        <c:axId val="24664717"/>
        <c:scaling>
          <c:orientation val="minMax"/>
        </c:scaling>
        <c:axPos val="b"/>
        <c:delete val="1"/>
        <c:majorTickMark val="out"/>
        <c:minorTickMark val="none"/>
        <c:tickLblPos val="nextTo"/>
        <c:crossAx val="274052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
          <c:w val="0.97475"/>
          <c:h val="0.956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20655862"/>
        <c:axId val="51685031"/>
      </c:barChart>
      <c:catAx>
        <c:axId val="20655862"/>
        <c:scaling>
          <c:orientation val="minMax"/>
        </c:scaling>
        <c:axPos val="l"/>
        <c:delete val="0"/>
        <c:numFmt formatCode="General" sourceLinked="1"/>
        <c:majorTickMark val="none"/>
        <c:minorTickMark val="none"/>
        <c:tickLblPos val="low"/>
        <c:spPr>
          <a:ln w="3175">
            <a:solidFill>
              <a:srgbClr val="808080"/>
            </a:solidFill>
          </a:ln>
        </c:spPr>
        <c:crossAx val="51685031"/>
        <c:crosses val="autoZero"/>
        <c:auto val="1"/>
        <c:lblOffset val="100"/>
        <c:tickLblSkip val="1"/>
        <c:noMultiLvlLbl val="0"/>
      </c:catAx>
      <c:valAx>
        <c:axId val="51685031"/>
        <c:scaling>
          <c:orientation val="minMax"/>
        </c:scaling>
        <c:axPos val="b"/>
        <c:delete val="1"/>
        <c:majorTickMark val="none"/>
        <c:minorTickMark val="none"/>
        <c:tickLblPos val="nextTo"/>
        <c:crossAx val="206558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75"/>
          <c:w val="0.97425"/>
          <c:h val="0.972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62512096"/>
        <c:axId val="25737953"/>
      </c:barChart>
      <c:catAx>
        <c:axId val="62512096"/>
        <c:scaling>
          <c:orientation val="minMax"/>
        </c:scaling>
        <c:axPos val="l"/>
        <c:delete val="0"/>
        <c:numFmt formatCode="General" sourceLinked="1"/>
        <c:majorTickMark val="none"/>
        <c:minorTickMark val="none"/>
        <c:tickLblPos val="low"/>
        <c:spPr>
          <a:ln w="3175">
            <a:solidFill>
              <a:srgbClr val="808080"/>
            </a:solidFill>
          </a:ln>
        </c:spPr>
        <c:crossAx val="25737953"/>
        <c:crosses val="autoZero"/>
        <c:auto val="1"/>
        <c:lblOffset val="100"/>
        <c:tickLblSkip val="1"/>
        <c:noMultiLvlLbl val="0"/>
      </c:catAx>
      <c:valAx>
        <c:axId val="25737953"/>
        <c:scaling>
          <c:orientation val="minMax"/>
        </c:scaling>
        <c:axPos val="b"/>
        <c:delete val="1"/>
        <c:majorTickMark val="none"/>
        <c:minorTickMark val="none"/>
        <c:tickLblPos val="nextTo"/>
        <c:crossAx val="6251209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30314986"/>
        <c:axId val="4399419"/>
      </c:barChart>
      <c:catAx>
        <c:axId val="30314986"/>
        <c:scaling>
          <c:orientation val="minMax"/>
        </c:scaling>
        <c:axPos val="l"/>
        <c:delete val="0"/>
        <c:numFmt formatCode="General" sourceLinked="1"/>
        <c:majorTickMark val="none"/>
        <c:minorTickMark val="none"/>
        <c:tickLblPos val="low"/>
        <c:spPr>
          <a:ln w="3175">
            <a:solidFill>
              <a:srgbClr val="808080"/>
            </a:solidFill>
          </a:ln>
        </c:spPr>
        <c:crossAx val="4399419"/>
        <c:crosses val="autoZero"/>
        <c:auto val="1"/>
        <c:lblOffset val="100"/>
        <c:tickLblSkip val="1"/>
        <c:noMultiLvlLbl val="0"/>
      </c:catAx>
      <c:valAx>
        <c:axId val="4399419"/>
        <c:scaling>
          <c:orientation val="minMax"/>
        </c:scaling>
        <c:axPos val="b"/>
        <c:delete val="1"/>
        <c:majorTickMark val="out"/>
        <c:minorTickMark val="none"/>
        <c:tickLblPos val="nextTo"/>
        <c:crossAx val="3031498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25"/>
          <c:w val="0.97475"/>
          <c:h val="0.96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39594772"/>
        <c:axId val="20808629"/>
      </c:barChart>
      <c:catAx>
        <c:axId val="39594772"/>
        <c:scaling>
          <c:orientation val="minMax"/>
        </c:scaling>
        <c:axPos val="l"/>
        <c:delete val="0"/>
        <c:numFmt formatCode="General" sourceLinked="1"/>
        <c:majorTickMark val="none"/>
        <c:minorTickMark val="none"/>
        <c:tickLblPos val="low"/>
        <c:spPr>
          <a:ln w="3175">
            <a:solidFill>
              <a:srgbClr val="808080"/>
            </a:solidFill>
          </a:ln>
        </c:spPr>
        <c:crossAx val="20808629"/>
        <c:crosses val="autoZero"/>
        <c:auto val="1"/>
        <c:lblOffset val="100"/>
        <c:tickLblSkip val="1"/>
        <c:noMultiLvlLbl val="0"/>
      </c:catAx>
      <c:valAx>
        <c:axId val="20808629"/>
        <c:scaling>
          <c:orientation val="minMax"/>
        </c:scaling>
        <c:axPos val="b"/>
        <c:delete val="1"/>
        <c:majorTickMark val="none"/>
        <c:minorTickMark val="none"/>
        <c:tickLblPos val="nextTo"/>
        <c:crossAx val="3959477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05"/>
          <c:w val="0.67475"/>
          <c:h val="0.97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53059934"/>
        <c:axId val="7777359"/>
      </c:barChart>
      <c:catAx>
        <c:axId val="53059934"/>
        <c:scaling>
          <c:orientation val="minMax"/>
        </c:scaling>
        <c:axPos val="l"/>
        <c:delete val="0"/>
        <c:numFmt formatCode="General" sourceLinked="1"/>
        <c:majorTickMark val="none"/>
        <c:minorTickMark val="none"/>
        <c:tickLblPos val="low"/>
        <c:spPr>
          <a:ln w="3175">
            <a:solidFill>
              <a:srgbClr val="808080"/>
            </a:solidFill>
          </a:ln>
        </c:spPr>
        <c:crossAx val="7777359"/>
        <c:crosses val="autoZero"/>
        <c:auto val="1"/>
        <c:lblOffset val="100"/>
        <c:tickLblSkip val="1"/>
        <c:noMultiLvlLbl val="0"/>
      </c:catAx>
      <c:valAx>
        <c:axId val="7777359"/>
        <c:scaling>
          <c:orientation val="minMax"/>
        </c:scaling>
        <c:axPos val="b"/>
        <c:delete val="1"/>
        <c:majorTickMark val="none"/>
        <c:minorTickMark val="none"/>
        <c:tickLblPos val="nextTo"/>
        <c:crossAx val="5305993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75"/>
          <c:w val="0.97475"/>
          <c:h val="0.965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59486068"/>
        <c:axId val="65612565"/>
      </c:barChart>
      <c:catAx>
        <c:axId val="59486068"/>
        <c:scaling>
          <c:orientation val="minMax"/>
        </c:scaling>
        <c:axPos val="l"/>
        <c:delete val="0"/>
        <c:numFmt formatCode="General" sourceLinked="1"/>
        <c:majorTickMark val="none"/>
        <c:minorTickMark val="none"/>
        <c:tickLblPos val="low"/>
        <c:spPr>
          <a:ln w="3175">
            <a:solidFill>
              <a:srgbClr val="808080"/>
            </a:solidFill>
          </a:ln>
        </c:spPr>
        <c:crossAx val="65612565"/>
        <c:crosses val="autoZero"/>
        <c:auto val="1"/>
        <c:lblOffset val="100"/>
        <c:tickLblSkip val="1"/>
        <c:noMultiLvlLbl val="0"/>
      </c:catAx>
      <c:valAx>
        <c:axId val="65612565"/>
        <c:scaling>
          <c:orientation val="minMax"/>
        </c:scaling>
        <c:axPos val="b"/>
        <c:delete val="1"/>
        <c:majorTickMark val="none"/>
        <c:minorTickMark val="none"/>
        <c:tickLblPos val="nextTo"/>
        <c:crossAx val="594860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2887368"/>
        <c:axId val="25986313"/>
      </c:barChart>
      <c:catAx>
        <c:axId val="2887368"/>
        <c:scaling>
          <c:orientation val="minMax"/>
        </c:scaling>
        <c:axPos val="l"/>
        <c:delete val="0"/>
        <c:numFmt formatCode="General" sourceLinked="1"/>
        <c:majorTickMark val="none"/>
        <c:minorTickMark val="none"/>
        <c:tickLblPos val="low"/>
        <c:spPr>
          <a:ln w="3175">
            <a:solidFill>
              <a:srgbClr val="808080"/>
            </a:solidFill>
          </a:ln>
        </c:spPr>
        <c:crossAx val="25986313"/>
        <c:crosses val="autoZero"/>
        <c:auto val="1"/>
        <c:lblOffset val="100"/>
        <c:tickLblSkip val="1"/>
        <c:noMultiLvlLbl val="0"/>
      </c:catAx>
      <c:valAx>
        <c:axId val="25986313"/>
        <c:scaling>
          <c:orientation val="minMax"/>
        </c:scaling>
        <c:axPos val="b"/>
        <c:delete val="1"/>
        <c:majorTickMark val="out"/>
        <c:minorTickMark val="none"/>
        <c:tickLblPos val="nextTo"/>
        <c:crossAx val="28873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
          <c:w val="0.97475"/>
          <c:h val="0.966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32550226"/>
        <c:axId val="24516579"/>
      </c:barChart>
      <c:catAx>
        <c:axId val="32550226"/>
        <c:scaling>
          <c:orientation val="minMax"/>
        </c:scaling>
        <c:axPos val="l"/>
        <c:delete val="0"/>
        <c:numFmt formatCode="General" sourceLinked="1"/>
        <c:majorTickMark val="none"/>
        <c:minorTickMark val="none"/>
        <c:tickLblPos val="low"/>
        <c:spPr>
          <a:ln w="3175">
            <a:solidFill>
              <a:srgbClr val="808080"/>
            </a:solidFill>
          </a:ln>
        </c:spPr>
        <c:crossAx val="24516579"/>
        <c:crosses val="autoZero"/>
        <c:auto val="1"/>
        <c:lblOffset val="100"/>
        <c:tickLblSkip val="1"/>
        <c:noMultiLvlLbl val="0"/>
      </c:catAx>
      <c:valAx>
        <c:axId val="24516579"/>
        <c:scaling>
          <c:orientation val="minMax"/>
        </c:scaling>
        <c:axPos val="b"/>
        <c:delete val="1"/>
        <c:majorTickMark val="none"/>
        <c:minorTickMark val="none"/>
        <c:tickLblPos val="nextTo"/>
        <c:crossAx val="325502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19322620"/>
        <c:axId val="39685853"/>
      </c:barChart>
      <c:catAx>
        <c:axId val="19322620"/>
        <c:scaling>
          <c:orientation val="minMax"/>
        </c:scaling>
        <c:axPos val="l"/>
        <c:delete val="0"/>
        <c:numFmt formatCode="General" sourceLinked="1"/>
        <c:majorTickMark val="none"/>
        <c:minorTickMark val="none"/>
        <c:tickLblPos val="low"/>
        <c:spPr>
          <a:ln w="3175">
            <a:solidFill>
              <a:srgbClr val="808080"/>
            </a:solidFill>
          </a:ln>
        </c:spPr>
        <c:crossAx val="39685853"/>
        <c:crosses val="autoZero"/>
        <c:auto val="1"/>
        <c:lblOffset val="100"/>
        <c:tickLblSkip val="1"/>
        <c:noMultiLvlLbl val="0"/>
      </c:catAx>
      <c:valAx>
        <c:axId val="39685853"/>
        <c:scaling>
          <c:orientation val="minMax"/>
        </c:scaling>
        <c:axPos val="b"/>
        <c:delete val="1"/>
        <c:majorTickMark val="none"/>
        <c:minorTickMark val="none"/>
        <c:tickLblPos val="nextTo"/>
        <c:crossAx val="193226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1628358"/>
        <c:axId val="60437495"/>
      </c:barChart>
      <c:catAx>
        <c:axId val="21628358"/>
        <c:scaling>
          <c:orientation val="minMax"/>
        </c:scaling>
        <c:axPos val="l"/>
        <c:delete val="0"/>
        <c:numFmt formatCode="General" sourceLinked="1"/>
        <c:majorTickMark val="none"/>
        <c:minorTickMark val="none"/>
        <c:tickLblPos val="low"/>
        <c:spPr>
          <a:ln w="3175">
            <a:solidFill>
              <a:srgbClr val="808080"/>
            </a:solidFill>
          </a:ln>
        </c:spPr>
        <c:crossAx val="60437495"/>
        <c:crosses val="autoZero"/>
        <c:auto val="1"/>
        <c:lblOffset val="100"/>
        <c:tickLblSkip val="1"/>
        <c:noMultiLvlLbl val="0"/>
      </c:catAx>
      <c:valAx>
        <c:axId val="60437495"/>
        <c:scaling>
          <c:orientation val="minMax"/>
        </c:scaling>
        <c:axPos val="b"/>
        <c:delete val="1"/>
        <c:majorTickMark val="out"/>
        <c:minorTickMark val="none"/>
        <c:tickLblPos val="nextTo"/>
        <c:crossAx val="216283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925"/>
          <c:w val="0.97475"/>
          <c:h val="0.960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7066544"/>
        <c:axId val="63598897"/>
      </c:barChart>
      <c:catAx>
        <c:axId val="7066544"/>
        <c:scaling>
          <c:orientation val="minMax"/>
        </c:scaling>
        <c:axPos val="l"/>
        <c:delete val="0"/>
        <c:numFmt formatCode="General" sourceLinked="1"/>
        <c:majorTickMark val="none"/>
        <c:minorTickMark val="none"/>
        <c:tickLblPos val="low"/>
        <c:spPr>
          <a:ln w="3175">
            <a:solidFill>
              <a:srgbClr val="808080"/>
            </a:solidFill>
          </a:ln>
        </c:spPr>
        <c:crossAx val="63598897"/>
        <c:crosses val="autoZero"/>
        <c:auto val="1"/>
        <c:lblOffset val="100"/>
        <c:tickLblSkip val="1"/>
        <c:noMultiLvlLbl val="0"/>
      </c:catAx>
      <c:valAx>
        <c:axId val="63598897"/>
        <c:scaling>
          <c:orientation val="minMax"/>
        </c:scaling>
        <c:axPos val="b"/>
        <c:delete val="1"/>
        <c:majorTickMark val="none"/>
        <c:minorTickMark val="none"/>
        <c:tickLblPos val="nextTo"/>
        <c:crossAx val="70665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35519162"/>
        <c:axId val="51237003"/>
      </c:barChart>
      <c:catAx>
        <c:axId val="35519162"/>
        <c:scaling>
          <c:orientation val="minMax"/>
        </c:scaling>
        <c:axPos val="l"/>
        <c:delete val="0"/>
        <c:numFmt formatCode="General" sourceLinked="1"/>
        <c:majorTickMark val="none"/>
        <c:minorTickMark val="none"/>
        <c:tickLblPos val="low"/>
        <c:spPr>
          <a:ln w="3175">
            <a:solidFill>
              <a:srgbClr val="808080"/>
            </a:solidFill>
          </a:ln>
        </c:spPr>
        <c:crossAx val="51237003"/>
        <c:crosses val="autoZero"/>
        <c:auto val="1"/>
        <c:lblOffset val="100"/>
        <c:tickLblSkip val="1"/>
        <c:noMultiLvlLbl val="0"/>
      </c:catAx>
      <c:valAx>
        <c:axId val="51237003"/>
        <c:scaling>
          <c:orientation val="minMax"/>
        </c:scaling>
        <c:axPos val="b"/>
        <c:delete val="1"/>
        <c:majorTickMark val="none"/>
        <c:minorTickMark val="none"/>
        <c:tickLblPos val="nextTo"/>
        <c:crossAx val="355191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58479844"/>
        <c:axId val="56556549"/>
      </c:barChart>
      <c:catAx>
        <c:axId val="58479844"/>
        <c:scaling>
          <c:orientation val="minMax"/>
        </c:scaling>
        <c:axPos val="l"/>
        <c:delete val="0"/>
        <c:numFmt formatCode="General" sourceLinked="1"/>
        <c:majorTickMark val="none"/>
        <c:minorTickMark val="none"/>
        <c:tickLblPos val="low"/>
        <c:spPr>
          <a:ln w="3175">
            <a:solidFill>
              <a:srgbClr val="808080"/>
            </a:solidFill>
          </a:ln>
        </c:spPr>
        <c:crossAx val="56556549"/>
        <c:crosses val="autoZero"/>
        <c:auto val="1"/>
        <c:lblOffset val="100"/>
        <c:tickLblSkip val="1"/>
        <c:noMultiLvlLbl val="0"/>
      </c:catAx>
      <c:valAx>
        <c:axId val="56556549"/>
        <c:scaling>
          <c:orientation val="minMax"/>
        </c:scaling>
        <c:axPos val="b"/>
        <c:delete val="1"/>
        <c:majorTickMark val="out"/>
        <c:minorTickMark val="none"/>
        <c:tickLblPos val="nextTo"/>
        <c:crossAx val="584798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25"/>
          <c:w val="0.97475"/>
          <c:h val="0.966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39246894"/>
        <c:axId val="17677727"/>
      </c:barChart>
      <c:catAx>
        <c:axId val="39246894"/>
        <c:scaling>
          <c:orientation val="minMax"/>
        </c:scaling>
        <c:axPos val="l"/>
        <c:delete val="0"/>
        <c:numFmt formatCode="General" sourceLinked="1"/>
        <c:majorTickMark val="none"/>
        <c:minorTickMark val="none"/>
        <c:tickLblPos val="low"/>
        <c:spPr>
          <a:ln w="3175">
            <a:solidFill>
              <a:srgbClr val="808080"/>
            </a:solidFill>
          </a:ln>
        </c:spPr>
        <c:crossAx val="17677727"/>
        <c:crosses val="autoZero"/>
        <c:auto val="1"/>
        <c:lblOffset val="100"/>
        <c:tickLblSkip val="1"/>
        <c:noMultiLvlLbl val="0"/>
      </c:catAx>
      <c:valAx>
        <c:axId val="17677727"/>
        <c:scaling>
          <c:orientation val="minMax"/>
        </c:scaling>
        <c:axPos val="b"/>
        <c:delete val="1"/>
        <c:majorTickMark val="none"/>
        <c:minorTickMark val="none"/>
        <c:tickLblPos val="nextTo"/>
        <c:crossAx val="3924689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24881816"/>
        <c:axId val="22609753"/>
      </c:barChart>
      <c:catAx>
        <c:axId val="24881816"/>
        <c:scaling>
          <c:orientation val="minMax"/>
        </c:scaling>
        <c:axPos val="l"/>
        <c:delete val="0"/>
        <c:numFmt formatCode="General" sourceLinked="1"/>
        <c:majorTickMark val="none"/>
        <c:minorTickMark val="none"/>
        <c:tickLblPos val="low"/>
        <c:spPr>
          <a:ln w="3175">
            <a:solidFill>
              <a:srgbClr val="808080"/>
            </a:solidFill>
          </a:ln>
        </c:spPr>
        <c:crossAx val="22609753"/>
        <c:crosses val="autoZero"/>
        <c:auto val="1"/>
        <c:lblOffset val="100"/>
        <c:tickLblSkip val="1"/>
        <c:noMultiLvlLbl val="0"/>
      </c:catAx>
      <c:valAx>
        <c:axId val="22609753"/>
        <c:scaling>
          <c:orientation val="minMax"/>
        </c:scaling>
        <c:axPos val="b"/>
        <c:delete val="1"/>
        <c:majorTickMark val="none"/>
        <c:minorTickMark val="none"/>
        <c:tickLblPos val="nextTo"/>
        <c:crossAx val="248818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161186"/>
        <c:axId val="19450675"/>
      </c:barChart>
      <c:catAx>
        <c:axId val="2161186"/>
        <c:scaling>
          <c:orientation val="minMax"/>
        </c:scaling>
        <c:axPos val="l"/>
        <c:delete val="0"/>
        <c:numFmt formatCode="General" sourceLinked="1"/>
        <c:majorTickMark val="none"/>
        <c:minorTickMark val="none"/>
        <c:tickLblPos val="low"/>
        <c:spPr>
          <a:ln w="3175">
            <a:solidFill>
              <a:srgbClr val="808080"/>
            </a:solidFill>
          </a:ln>
        </c:spPr>
        <c:crossAx val="19450675"/>
        <c:crosses val="autoZero"/>
        <c:auto val="1"/>
        <c:lblOffset val="100"/>
        <c:tickLblSkip val="1"/>
        <c:noMultiLvlLbl val="0"/>
      </c:catAx>
      <c:valAx>
        <c:axId val="19450675"/>
        <c:scaling>
          <c:orientation val="minMax"/>
        </c:scaling>
        <c:axPos val="b"/>
        <c:delete val="1"/>
        <c:majorTickMark val="out"/>
        <c:minorTickMark val="none"/>
        <c:tickLblPos val="nextTo"/>
        <c:crossAx val="216118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53642174"/>
        <c:axId val="13017519"/>
      </c:barChart>
      <c:catAx>
        <c:axId val="53642174"/>
        <c:scaling>
          <c:orientation val="minMax"/>
        </c:scaling>
        <c:axPos val="l"/>
        <c:delete val="0"/>
        <c:numFmt formatCode="General" sourceLinked="1"/>
        <c:majorTickMark val="none"/>
        <c:minorTickMark val="none"/>
        <c:tickLblPos val="low"/>
        <c:spPr>
          <a:ln w="3175">
            <a:solidFill>
              <a:srgbClr val="808080"/>
            </a:solidFill>
          </a:ln>
        </c:spPr>
        <c:crossAx val="13017519"/>
        <c:crosses val="autoZero"/>
        <c:auto val="1"/>
        <c:lblOffset val="100"/>
        <c:tickLblSkip val="1"/>
        <c:noMultiLvlLbl val="0"/>
      </c:catAx>
      <c:valAx>
        <c:axId val="13017519"/>
        <c:scaling>
          <c:orientation val="minMax"/>
        </c:scaling>
        <c:axPos val="b"/>
        <c:delete val="1"/>
        <c:majorTickMark val="none"/>
        <c:minorTickMark val="none"/>
        <c:tickLblPos val="nextTo"/>
        <c:crossAx val="536421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925"/>
          <c:w val="0.97475"/>
          <c:h val="0.960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40838348"/>
        <c:axId val="32000813"/>
      </c:barChart>
      <c:catAx>
        <c:axId val="40838348"/>
        <c:scaling>
          <c:orientation val="minMax"/>
        </c:scaling>
        <c:axPos val="l"/>
        <c:delete val="0"/>
        <c:numFmt formatCode="General" sourceLinked="1"/>
        <c:majorTickMark val="none"/>
        <c:minorTickMark val="none"/>
        <c:tickLblPos val="low"/>
        <c:spPr>
          <a:ln w="3175">
            <a:solidFill>
              <a:srgbClr val="808080"/>
            </a:solidFill>
          </a:ln>
        </c:spPr>
        <c:crossAx val="32000813"/>
        <c:crosses val="autoZero"/>
        <c:auto val="1"/>
        <c:lblOffset val="100"/>
        <c:tickLblSkip val="1"/>
        <c:noMultiLvlLbl val="0"/>
      </c:catAx>
      <c:valAx>
        <c:axId val="32000813"/>
        <c:scaling>
          <c:orientation val="minMax"/>
        </c:scaling>
        <c:axPos val="b"/>
        <c:delete val="1"/>
        <c:majorTickMark val="none"/>
        <c:minorTickMark val="none"/>
        <c:tickLblPos val="nextTo"/>
        <c:crossAx val="408383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19571862"/>
        <c:axId val="41929031"/>
      </c:barChart>
      <c:catAx>
        <c:axId val="19571862"/>
        <c:scaling>
          <c:orientation val="minMax"/>
        </c:scaling>
        <c:axPos val="l"/>
        <c:delete val="0"/>
        <c:numFmt formatCode="General" sourceLinked="1"/>
        <c:majorTickMark val="none"/>
        <c:minorTickMark val="none"/>
        <c:tickLblPos val="low"/>
        <c:spPr>
          <a:ln w="3175">
            <a:solidFill>
              <a:srgbClr val="808080"/>
            </a:solidFill>
          </a:ln>
        </c:spPr>
        <c:crossAx val="41929031"/>
        <c:crosses val="autoZero"/>
        <c:auto val="1"/>
        <c:lblOffset val="100"/>
        <c:tickLblSkip val="1"/>
        <c:noMultiLvlLbl val="0"/>
      </c:catAx>
      <c:valAx>
        <c:axId val="41929031"/>
        <c:scaling>
          <c:orientation val="minMax"/>
        </c:scaling>
        <c:axPos val="b"/>
        <c:delete val="1"/>
        <c:majorTickMark val="none"/>
        <c:minorTickMark val="none"/>
        <c:tickLblPos val="nextTo"/>
        <c:crossAx val="195718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41816960"/>
        <c:axId val="40808321"/>
      </c:barChart>
      <c:catAx>
        <c:axId val="41816960"/>
        <c:scaling>
          <c:orientation val="minMax"/>
        </c:scaling>
        <c:axPos val="l"/>
        <c:delete val="0"/>
        <c:numFmt formatCode="General" sourceLinked="1"/>
        <c:majorTickMark val="none"/>
        <c:minorTickMark val="none"/>
        <c:tickLblPos val="low"/>
        <c:spPr>
          <a:ln w="3175">
            <a:solidFill>
              <a:srgbClr val="808080"/>
            </a:solidFill>
          </a:ln>
        </c:spPr>
        <c:crossAx val="40808321"/>
        <c:crosses val="autoZero"/>
        <c:auto val="1"/>
        <c:lblOffset val="100"/>
        <c:tickLblSkip val="1"/>
        <c:noMultiLvlLbl val="0"/>
      </c:catAx>
      <c:valAx>
        <c:axId val="40808321"/>
        <c:scaling>
          <c:orientation val="minMax"/>
        </c:scaling>
        <c:axPos val="b"/>
        <c:delete val="1"/>
        <c:majorTickMark val="out"/>
        <c:minorTickMark val="none"/>
        <c:tickLblPos val="nextTo"/>
        <c:crossAx val="4181696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75"/>
          <c:w val="0.97475"/>
          <c:h val="0.965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31730570"/>
        <c:axId val="17139675"/>
      </c:barChart>
      <c:catAx>
        <c:axId val="31730570"/>
        <c:scaling>
          <c:orientation val="minMax"/>
        </c:scaling>
        <c:axPos val="l"/>
        <c:delete val="0"/>
        <c:numFmt formatCode="General" sourceLinked="1"/>
        <c:majorTickMark val="none"/>
        <c:minorTickMark val="none"/>
        <c:tickLblPos val="low"/>
        <c:spPr>
          <a:ln w="3175">
            <a:solidFill>
              <a:srgbClr val="808080"/>
            </a:solidFill>
          </a:ln>
        </c:spPr>
        <c:crossAx val="17139675"/>
        <c:crosses val="autoZero"/>
        <c:auto val="1"/>
        <c:lblOffset val="100"/>
        <c:tickLblSkip val="1"/>
        <c:noMultiLvlLbl val="0"/>
      </c:catAx>
      <c:valAx>
        <c:axId val="17139675"/>
        <c:scaling>
          <c:orientation val="minMax"/>
        </c:scaling>
        <c:axPos val="b"/>
        <c:delete val="1"/>
        <c:majorTickMark val="none"/>
        <c:minorTickMark val="none"/>
        <c:tickLblPos val="nextTo"/>
        <c:crossAx val="3173057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125"/>
          <c:w val="0.97425"/>
          <c:h val="0.97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311.19136280134074</c:v>
                </c:pt>
                <c:pt idx="1">
                  <c:v>288.3658221573948</c:v>
                </c:pt>
                <c:pt idx="2">
                  <c:v>262.2082967542748</c:v>
                </c:pt>
                <c:pt idx="3">
                  <c:v>196.8970314740751</c:v>
                </c:pt>
                <c:pt idx="4">
                  <c:v>336.94663425745836</c:v>
                </c:pt>
                <c:pt idx="5">
                  <c:v>94.33250125986899</c:v>
                </c:pt>
                <c:pt idx="6">
                  <c:v>232.36918865770357</c:v>
                </c:pt>
                <c:pt idx="7">
                  <c:v>199.0975</c:v>
                </c:pt>
                <c:pt idx="8">
                  <c:v>1018.571569905798</c:v>
                </c:pt>
                <c:pt idx="9">
                  <c:v>383.57656193365597</c:v>
                </c:pt>
                <c:pt idx="10">
                  <c:v>351.4268</c:v>
                </c:pt>
              </c:numCache>
            </c:numRef>
          </c:val>
        </c:ser>
        <c:overlap val="-25"/>
        <c:axId val="20039348"/>
        <c:axId val="46136405"/>
      </c:barChart>
      <c:catAx>
        <c:axId val="20039348"/>
        <c:scaling>
          <c:orientation val="minMax"/>
        </c:scaling>
        <c:axPos val="l"/>
        <c:delete val="0"/>
        <c:numFmt formatCode="General" sourceLinked="1"/>
        <c:majorTickMark val="none"/>
        <c:minorTickMark val="none"/>
        <c:tickLblPos val="low"/>
        <c:spPr>
          <a:ln w="3175">
            <a:solidFill>
              <a:srgbClr val="808080"/>
            </a:solidFill>
          </a:ln>
        </c:spPr>
        <c:crossAx val="46136405"/>
        <c:crosses val="autoZero"/>
        <c:auto val="1"/>
        <c:lblOffset val="100"/>
        <c:tickLblSkip val="1"/>
        <c:noMultiLvlLbl val="0"/>
      </c:catAx>
      <c:valAx>
        <c:axId val="46136405"/>
        <c:scaling>
          <c:orientation val="minMax"/>
        </c:scaling>
        <c:axPos val="b"/>
        <c:delete val="1"/>
        <c:majorTickMark val="none"/>
        <c:minorTickMark val="none"/>
        <c:tickLblPos val="nextTo"/>
        <c:crossAx val="200393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12574462"/>
        <c:axId val="46061295"/>
      </c:barChart>
      <c:catAx>
        <c:axId val="12574462"/>
        <c:scaling>
          <c:orientation val="minMax"/>
        </c:scaling>
        <c:axPos val="l"/>
        <c:delete val="0"/>
        <c:numFmt formatCode="General" sourceLinked="1"/>
        <c:majorTickMark val="none"/>
        <c:minorTickMark val="none"/>
        <c:tickLblPos val="low"/>
        <c:spPr>
          <a:ln w="3175">
            <a:solidFill>
              <a:srgbClr val="808080"/>
            </a:solidFill>
          </a:ln>
        </c:spPr>
        <c:crossAx val="46061295"/>
        <c:crosses val="autoZero"/>
        <c:auto val="1"/>
        <c:lblOffset val="100"/>
        <c:tickLblSkip val="1"/>
        <c:noMultiLvlLbl val="0"/>
      </c:catAx>
      <c:valAx>
        <c:axId val="46061295"/>
        <c:scaling>
          <c:orientation val="minMax"/>
        </c:scaling>
        <c:axPos val="b"/>
        <c:delete val="1"/>
        <c:majorTickMark val="out"/>
        <c:minorTickMark val="none"/>
        <c:tickLblPos val="nextTo"/>
        <c:crossAx val="125744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75"/>
          <c:w val="0.97475"/>
          <c:h val="0.960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11898472"/>
        <c:axId val="39977385"/>
      </c:barChart>
      <c:catAx>
        <c:axId val="11898472"/>
        <c:scaling>
          <c:orientation val="minMax"/>
        </c:scaling>
        <c:axPos val="l"/>
        <c:delete val="0"/>
        <c:numFmt formatCode="General" sourceLinked="1"/>
        <c:majorTickMark val="none"/>
        <c:minorTickMark val="none"/>
        <c:tickLblPos val="low"/>
        <c:spPr>
          <a:ln w="3175">
            <a:solidFill>
              <a:srgbClr val="808080"/>
            </a:solidFill>
          </a:ln>
        </c:spPr>
        <c:crossAx val="39977385"/>
        <c:crosses val="autoZero"/>
        <c:auto val="1"/>
        <c:lblOffset val="100"/>
        <c:tickLblSkip val="1"/>
        <c:noMultiLvlLbl val="0"/>
      </c:catAx>
      <c:valAx>
        <c:axId val="39977385"/>
        <c:scaling>
          <c:orientation val="minMax"/>
        </c:scaling>
        <c:axPos val="b"/>
        <c:delete val="1"/>
        <c:majorTickMark val="none"/>
        <c:minorTickMark val="none"/>
        <c:tickLblPos val="nextTo"/>
        <c:crossAx val="1189847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4252146"/>
        <c:axId val="16942723"/>
      </c:barChart>
      <c:catAx>
        <c:axId val="24252146"/>
        <c:scaling>
          <c:orientation val="minMax"/>
        </c:scaling>
        <c:axPos val="l"/>
        <c:delete val="0"/>
        <c:numFmt formatCode="General" sourceLinked="1"/>
        <c:majorTickMark val="none"/>
        <c:minorTickMark val="none"/>
        <c:tickLblPos val="low"/>
        <c:spPr>
          <a:ln w="3175">
            <a:solidFill>
              <a:srgbClr val="808080"/>
            </a:solidFill>
          </a:ln>
        </c:spPr>
        <c:crossAx val="16942723"/>
        <c:crosses val="autoZero"/>
        <c:auto val="1"/>
        <c:lblOffset val="100"/>
        <c:tickLblSkip val="1"/>
        <c:noMultiLvlLbl val="0"/>
      </c:catAx>
      <c:valAx>
        <c:axId val="16942723"/>
        <c:scaling>
          <c:orientation val="minMax"/>
        </c:scaling>
        <c:axPos val="b"/>
        <c:delete val="1"/>
        <c:majorTickMark val="none"/>
        <c:minorTickMark val="none"/>
        <c:tickLblPos val="nextTo"/>
        <c:crossAx val="2425214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75"/>
          <c:w val="0.9735"/>
          <c:h val="0.954"/>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50048808"/>
        <c:axId val="47786089"/>
      </c:barChart>
      <c:catAx>
        <c:axId val="50048808"/>
        <c:scaling>
          <c:orientation val="minMax"/>
        </c:scaling>
        <c:axPos val="l"/>
        <c:delete val="0"/>
        <c:numFmt formatCode="General" sourceLinked="1"/>
        <c:majorTickMark val="none"/>
        <c:minorTickMark val="none"/>
        <c:tickLblPos val="low"/>
        <c:spPr>
          <a:ln w="3175">
            <a:solidFill>
              <a:srgbClr val="808080"/>
            </a:solidFill>
          </a:ln>
        </c:spPr>
        <c:crossAx val="47786089"/>
        <c:crosses val="autoZero"/>
        <c:auto val="1"/>
        <c:lblOffset val="100"/>
        <c:tickLblSkip val="1"/>
        <c:noMultiLvlLbl val="0"/>
      </c:catAx>
      <c:valAx>
        <c:axId val="47786089"/>
        <c:scaling>
          <c:orientation val="minMax"/>
        </c:scaling>
        <c:axPos val="b"/>
        <c:delete val="1"/>
        <c:majorTickMark val="out"/>
        <c:minorTickMark val="none"/>
        <c:tickLblPos val="nextTo"/>
        <c:crossAx val="5004880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75"/>
          <c:w val="0.97475"/>
          <c:h val="0.960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27421618"/>
        <c:axId val="45467971"/>
      </c:barChart>
      <c:catAx>
        <c:axId val="27421618"/>
        <c:scaling>
          <c:orientation val="minMax"/>
        </c:scaling>
        <c:axPos val="l"/>
        <c:delete val="0"/>
        <c:numFmt formatCode="General" sourceLinked="1"/>
        <c:majorTickMark val="none"/>
        <c:minorTickMark val="none"/>
        <c:tickLblPos val="low"/>
        <c:spPr>
          <a:ln w="3175">
            <a:solidFill>
              <a:srgbClr val="808080"/>
            </a:solidFill>
          </a:ln>
        </c:spPr>
        <c:crossAx val="45467971"/>
        <c:crosses val="autoZero"/>
        <c:auto val="1"/>
        <c:lblOffset val="100"/>
        <c:tickLblSkip val="1"/>
        <c:noMultiLvlLbl val="0"/>
      </c:catAx>
      <c:valAx>
        <c:axId val="45467971"/>
        <c:scaling>
          <c:orientation val="minMax"/>
        </c:scaling>
        <c:axPos val="b"/>
        <c:delete val="1"/>
        <c:majorTickMark val="none"/>
        <c:minorTickMark val="none"/>
        <c:tickLblPos val="nextTo"/>
        <c:crossAx val="274216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033"/>
          <c:w val="0.67475"/>
          <c:h val="0.970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overlap val="-25"/>
        <c:axId val="6558556"/>
        <c:axId val="59027005"/>
      </c:barChart>
      <c:catAx>
        <c:axId val="6558556"/>
        <c:scaling>
          <c:orientation val="minMax"/>
        </c:scaling>
        <c:axPos val="l"/>
        <c:delete val="0"/>
        <c:numFmt formatCode="General" sourceLinked="1"/>
        <c:majorTickMark val="none"/>
        <c:minorTickMark val="none"/>
        <c:tickLblPos val="low"/>
        <c:spPr>
          <a:ln w="3175">
            <a:solidFill>
              <a:srgbClr val="808080"/>
            </a:solidFill>
          </a:ln>
        </c:spPr>
        <c:crossAx val="59027005"/>
        <c:crosses val="autoZero"/>
        <c:auto val="1"/>
        <c:lblOffset val="100"/>
        <c:tickLblSkip val="1"/>
        <c:noMultiLvlLbl val="0"/>
      </c:catAx>
      <c:valAx>
        <c:axId val="59027005"/>
        <c:scaling>
          <c:orientation val="minMax"/>
        </c:scaling>
        <c:axPos val="b"/>
        <c:delete val="1"/>
        <c:majorTickMark val="none"/>
        <c:minorTickMark val="none"/>
        <c:tickLblPos val="nextTo"/>
        <c:crossAx val="65585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375"/>
          <c:w val="0.97425"/>
          <c:h val="0.9005"/>
        </c:manualLayout>
      </c:layout>
      <c:barChart>
        <c:barDir val="bar"/>
        <c:grouping val="clustered"/>
        <c:varyColors val="0"/>
        <c:ser>
          <c:idx val="0"/>
          <c:order val="0"/>
          <c:tx>
            <c:v>Forestland Emission Rate</c:v>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Grassland Emission Rate</c:v>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61480998"/>
        <c:axId val="16458071"/>
      </c:barChart>
      <c:catAx>
        <c:axId val="61480998"/>
        <c:scaling>
          <c:orientation val="minMax"/>
        </c:scaling>
        <c:axPos val="l"/>
        <c:delete val="0"/>
        <c:numFmt formatCode="General" sourceLinked="1"/>
        <c:majorTickMark val="none"/>
        <c:minorTickMark val="none"/>
        <c:tickLblPos val="low"/>
        <c:spPr>
          <a:ln w="3175">
            <a:solidFill>
              <a:srgbClr val="808080"/>
            </a:solidFill>
          </a:ln>
        </c:spPr>
        <c:crossAx val="16458071"/>
        <c:crosses val="autoZero"/>
        <c:auto val="1"/>
        <c:lblOffset val="100"/>
        <c:tickLblSkip val="1"/>
        <c:noMultiLvlLbl val="0"/>
      </c:catAx>
      <c:valAx>
        <c:axId val="16458071"/>
        <c:scaling>
          <c:orientation val="minMax"/>
        </c:scaling>
        <c:axPos val="b"/>
        <c:delete val="0"/>
        <c:numFmt formatCode="#,##0" sourceLinked="0"/>
        <c:majorTickMark val="out"/>
        <c:minorTickMark val="none"/>
        <c:tickLblPos val="nextTo"/>
        <c:spPr>
          <a:ln w="3175">
            <a:solidFill>
              <a:srgbClr val="808080"/>
            </a:solidFill>
          </a:ln>
        </c:spPr>
        <c:crossAx val="61480998"/>
        <c:crossesAt val="1"/>
        <c:crossBetween val="between"/>
        <c:dispUnits/>
      </c:valAx>
      <c:spPr>
        <a:solidFill>
          <a:srgbClr val="FFFFFF"/>
        </a:solidFill>
        <a:ln w="3175">
          <a:noFill/>
        </a:ln>
      </c:spPr>
    </c:plotArea>
    <c:legend>
      <c:legendPos val="r"/>
      <c:layout>
        <c:manualLayout>
          <c:xMode val="edge"/>
          <c:yMode val="edge"/>
          <c:x val="0.77825"/>
          <c:y val="0.443"/>
          <c:w val="0.2025"/>
          <c:h val="0.1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15"/>
          <c:w val="0.9735"/>
          <c:h val="0.953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0.0031749437162876238</c:v>
                </c:pt>
                <c:pt idx="1">
                  <c:v>0.086567129364075</c:v>
                </c:pt>
                <c:pt idx="2">
                  <c:v>0.018189952274020506</c:v>
                </c:pt>
                <c:pt idx="3">
                  <c:v>-0.007932945376142654</c:v>
                </c:pt>
                <c:pt idx="4">
                  <c:v>0.29773261091137965</c:v>
                </c:pt>
                <c:pt idx="5">
                  <c:v>0.009472215368479362</c:v>
                </c:pt>
                <c:pt idx="6">
                  <c:v>0.006358900586449617</c:v>
                </c:pt>
                <c:pt idx="7">
                  <c:v>0.12741949206984832</c:v>
                </c:pt>
                <c:pt idx="8">
                  <c:v>0.21324652611325173</c:v>
                </c:pt>
                <c:pt idx="9">
                  <c:v>0.22656283909933975</c:v>
                </c:pt>
                <c:pt idx="10">
                  <c:v>0.019208335873011104</c:v>
                </c:pt>
              </c:numCache>
            </c:numRef>
          </c:val>
        </c:ser>
        <c:overlap val="-25"/>
        <c:axId val="13904912"/>
        <c:axId val="58035345"/>
      </c:barChart>
      <c:catAx>
        <c:axId val="13904912"/>
        <c:scaling>
          <c:orientation val="minMax"/>
        </c:scaling>
        <c:axPos val="l"/>
        <c:delete val="0"/>
        <c:numFmt formatCode="General" sourceLinked="1"/>
        <c:majorTickMark val="none"/>
        <c:minorTickMark val="none"/>
        <c:tickLblPos val="low"/>
        <c:spPr>
          <a:ln w="3175">
            <a:solidFill>
              <a:srgbClr val="808080"/>
            </a:solidFill>
          </a:ln>
        </c:spPr>
        <c:crossAx val="58035345"/>
        <c:crosses val="autoZero"/>
        <c:auto val="1"/>
        <c:lblOffset val="100"/>
        <c:tickLblSkip val="1"/>
        <c:noMultiLvlLbl val="0"/>
      </c:catAx>
      <c:valAx>
        <c:axId val="58035345"/>
        <c:scaling>
          <c:orientation val="minMax"/>
        </c:scaling>
        <c:axPos val="b"/>
        <c:delete val="1"/>
        <c:majorTickMark val="out"/>
        <c:minorTickMark val="none"/>
        <c:tickLblPos val="nextTo"/>
        <c:crossAx val="1390491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
          <c:w val="0.97475"/>
          <c:h val="0.956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'Amortization table'!#REF!</c:f>
              <c:strCache>
                <c:ptCount val="11"/>
                <c:pt idx="0">
                  <c:v>Canada</c:v>
                </c:pt>
                <c:pt idx="1">
                  <c:v>Africa</c:v>
                </c:pt>
                <c:pt idx="2">
                  <c:v>Europe</c:v>
                </c:pt>
                <c:pt idx="3">
                  <c:v>Soviet Union</c:v>
                </c:pt>
                <c:pt idx="4">
                  <c:v>Latin America</c:v>
                </c:pt>
                <c:pt idx="5">
                  <c:v>North Africa and Middle East</c:v>
                </c:pt>
                <c:pt idx="6">
                  <c:v>Developed Pacific</c:v>
                </c:pt>
                <c:pt idx="7">
                  <c:v>China/India/Pakistan</c:v>
                </c:pt>
                <c:pt idx="8">
                  <c:v>Southeast Asia</c:v>
                </c:pt>
                <c:pt idx="9">
                  <c:v>United States</c:v>
                </c:pt>
                <c:pt idx="10">
                  <c:v>Rest of World</c:v>
                </c:pt>
              </c:strCache>
            </c:strRef>
          </c:cat>
          <c:val>
            <c:numRef>
              <c:f>'Amortization table'!#REF!</c:f>
              <c:numCache>
                <c:ptCount val="11"/>
                <c:pt idx="0">
                  <c:v>0.0035854478264274185</c:v>
                </c:pt>
                <c:pt idx="1">
                  <c:v>0.105497979429762</c:v>
                </c:pt>
                <c:pt idx="2">
                  <c:v>0.024379233173463397</c:v>
                </c:pt>
                <c:pt idx="3">
                  <c:v>-0.014158922557303883</c:v>
                </c:pt>
                <c:pt idx="4">
                  <c:v>0.31052759113136497</c:v>
                </c:pt>
                <c:pt idx="5">
                  <c:v>0.03528784400796524</c:v>
                </c:pt>
                <c:pt idx="6">
                  <c:v>0.009616973178294904</c:v>
                </c:pt>
                <c:pt idx="7">
                  <c:v>0.22490803634188172</c:v>
                </c:pt>
                <c:pt idx="8">
                  <c:v>0.0735741622914841</c:v>
                </c:pt>
                <c:pt idx="9">
                  <c:v>0.20757331784095429</c:v>
                </c:pt>
                <c:pt idx="10">
                  <c:v>0.019208337335705882</c:v>
                </c:pt>
              </c:numCache>
            </c:numRef>
          </c:val>
        </c:ser>
        <c:overlap val="-25"/>
        <c:axId val="52556058"/>
        <c:axId val="3242475"/>
      </c:barChart>
      <c:catAx>
        <c:axId val="52556058"/>
        <c:scaling>
          <c:orientation val="minMax"/>
        </c:scaling>
        <c:axPos val="l"/>
        <c:delete val="0"/>
        <c:numFmt formatCode="General" sourceLinked="1"/>
        <c:majorTickMark val="none"/>
        <c:minorTickMark val="none"/>
        <c:tickLblPos val="low"/>
        <c:spPr>
          <a:ln w="3175">
            <a:solidFill>
              <a:srgbClr val="808080"/>
            </a:solidFill>
          </a:ln>
        </c:spPr>
        <c:crossAx val="3242475"/>
        <c:crosses val="autoZero"/>
        <c:auto val="1"/>
        <c:lblOffset val="100"/>
        <c:tickLblSkip val="1"/>
        <c:noMultiLvlLbl val="0"/>
      </c:catAx>
      <c:valAx>
        <c:axId val="3242475"/>
        <c:scaling>
          <c:orientation val="minMax"/>
        </c:scaling>
        <c:axPos val="b"/>
        <c:delete val="1"/>
        <c:majorTickMark val="none"/>
        <c:minorTickMark val="none"/>
        <c:tickLblPos val="nextTo"/>
        <c:crossAx val="525560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 Id="rId10" Type="http://schemas.openxmlformats.org/officeDocument/2006/relationships/chart" Target="/xl/charts/chart17.xml" /><Relationship Id="rId11" Type="http://schemas.openxmlformats.org/officeDocument/2006/relationships/chart" Target="/xl/charts/chart18.xml" /><Relationship Id="rId12" Type="http://schemas.openxmlformats.org/officeDocument/2006/relationships/chart" Target="/xl/charts/chart19.xml" /><Relationship Id="rId13" Type="http://schemas.openxmlformats.org/officeDocument/2006/relationships/chart" Target="/xl/charts/chart20.xml" /><Relationship Id="rId14" Type="http://schemas.openxmlformats.org/officeDocument/2006/relationships/chart" Target="/xl/charts/chart21.xml" /><Relationship Id="rId15" Type="http://schemas.openxmlformats.org/officeDocument/2006/relationships/chart" Target="/xl/charts/chart22.xml" /><Relationship Id="rId16" Type="http://schemas.openxmlformats.org/officeDocument/2006/relationships/chart" Target="/xl/charts/chart23.xml" /><Relationship Id="rId17" Type="http://schemas.openxmlformats.org/officeDocument/2006/relationships/chart" Target="/xl/charts/chart24.xml" /><Relationship Id="rId18"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30</xdr:row>
      <xdr:rowOff>95250</xdr:rowOff>
    </xdr:from>
    <xdr:to>
      <xdr:col>35</xdr:col>
      <xdr:colOff>352425</xdr:colOff>
      <xdr:row>51</xdr:row>
      <xdr:rowOff>161925</xdr:rowOff>
    </xdr:to>
    <xdr:graphicFrame>
      <xdr:nvGraphicFramePr>
        <xdr:cNvPr id="1" name="Chart 1"/>
        <xdr:cNvGraphicFramePr/>
      </xdr:nvGraphicFramePr>
      <xdr:xfrm>
        <a:off x="20069175" y="5962650"/>
        <a:ext cx="6734175" cy="4352925"/>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2" name="Chart 2"/>
        <xdr:cNvGraphicFramePr/>
      </xdr:nvGraphicFramePr>
      <xdr:xfrm>
        <a:off x="20059650" y="0"/>
        <a:ext cx="6838950" cy="5819775"/>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3" name="Chart 3"/>
        <xdr:cNvGraphicFramePr/>
      </xdr:nvGraphicFramePr>
      <xdr:xfrm>
        <a:off x="20097750" y="10429875"/>
        <a:ext cx="6629400" cy="7667625"/>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4" name="Chart 4"/>
        <xdr:cNvGraphicFramePr/>
      </xdr:nvGraphicFramePr>
      <xdr:xfrm>
        <a:off x="20069175" y="5962650"/>
        <a:ext cx="6734175" cy="4352925"/>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5" name="Chart 5"/>
        <xdr:cNvGraphicFramePr/>
      </xdr:nvGraphicFramePr>
      <xdr:xfrm>
        <a:off x="20602575" y="4133850"/>
        <a:ext cx="6838950" cy="5076825"/>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6" name="Chart 6"/>
        <xdr:cNvGraphicFramePr/>
      </xdr:nvGraphicFramePr>
      <xdr:xfrm>
        <a:off x="20821650" y="10429875"/>
        <a:ext cx="5905500" cy="7124700"/>
      </xdr:xfrm>
      <a:graphic>
        <a:graphicData uri="http://schemas.openxmlformats.org/drawingml/2006/chart">
          <c:chart xmlns:c="http://schemas.openxmlformats.org/drawingml/2006/chart" r:id="rId6"/>
        </a:graphicData>
      </a:graphic>
    </xdr:graphicFrame>
    <xdr:clientData/>
  </xdr:twoCellAnchor>
  <xdr:twoCellAnchor>
    <xdr:from>
      <xdr:col>15</xdr:col>
      <xdr:colOff>0</xdr:colOff>
      <xdr:row>102</xdr:row>
      <xdr:rowOff>0</xdr:rowOff>
    </xdr:from>
    <xdr:to>
      <xdr:col>25</xdr:col>
      <xdr:colOff>533400</xdr:colOff>
      <xdr:row>124</xdr:row>
      <xdr:rowOff>38100</xdr:rowOff>
    </xdr:to>
    <xdr:graphicFrame>
      <xdr:nvGraphicFramePr>
        <xdr:cNvPr id="7" name="Chart 9"/>
        <xdr:cNvGraphicFramePr/>
      </xdr:nvGraphicFramePr>
      <xdr:xfrm>
        <a:off x="14258925" y="20126325"/>
        <a:ext cx="6629400" cy="42291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24</xdr:row>
      <xdr:rowOff>95250</xdr:rowOff>
    </xdr:from>
    <xdr:to>
      <xdr:col>35</xdr:col>
      <xdr:colOff>352425</xdr:colOff>
      <xdr:row>45</xdr:row>
      <xdr:rowOff>171450</xdr:rowOff>
    </xdr:to>
    <xdr:graphicFrame>
      <xdr:nvGraphicFramePr>
        <xdr:cNvPr id="1" name="Chart 1"/>
        <xdr:cNvGraphicFramePr/>
      </xdr:nvGraphicFramePr>
      <xdr:xfrm>
        <a:off x="19992975" y="4867275"/>
        <a:ext cx="6734175" cy="4362450"/>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23</xdr:row>
      <xdr:rowOff>133350</xdr:rowOff>
    </xdr:to>
    <xdr:graphicFrame>
      <xdr:nvGraphicFramePr>
        <xdr:cNvPr id="2" name="Chart 2"/>
        <xdr:cNvGraphicFramePr/>
      </xdr:nvGraphicFramePr>
      <xdr:xfrm>
        <a:off x="19983450" y="0"/>
        <a:ext cx="6838950" cy="4724400"/>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46</xdr:row>
      <xdr:rowOff>85725</xdr:rowOff>
    </xdr:from>
    <xdr:to>
      <xdr:col>35</xdr:col>
      <xdr:colOff>276225</xdr:colOff>
      <xdr:row>83</xdr:row>
      <xdr:rowOff>0</xdr:rowOff>
    </xdr:to>
    <xdr:graphicFrame>
      <xdr:nvGraphicFramePr>
        <xdr:cNvPr id="3" name="Chart 3"/>
        <xdr:cNvGraphicFramePr/>
      </xdr:nvGraphicFramePr>
      <xdr:xfrm>
        <a:off x="20021550" y="9324975"/>
        <a:ext cx="6629400" cy="6934200"/>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24</xdr:row>
      <xdr:rowOff>95250</xdr:rowOff>
    </xdr:from>
    <xdr:to>
      <xdr:col>35</xdr:col>
      <xdr:colOff>352425</xdr:colOff>
      <xdr:row>45</xdr:row>
      <xdr:rowOff>171450</xdr:rowOff>
    </xdr:to>
    <xdr:graphicFrame>
      <xdr:nvGraphicFramePr>
        <xdr:cNvPr id="4" name="Chart 4"/>
        <xdr:cNvGraphicFramePr/>
      </xdr:nvGraphicFramePr>
      <xdr:xfrm>
        <a:off x="19992975" y="4867275"/>
        <a:ext cx="6734175" cy="4362450"/>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14</xdr:row>
      <xdr:rowOff>85725</xdr:rowOff>
    </xdr:from>
    <xdr:to>
      <xdr:col>36</xdr:col>
      <xdr:colOff>381000</xdr:colOff>
      <xdr:row>39</xdr:row>
      <xdr:rowOff>152400</xdr:rowOff>
    </xdr:to>
    <xdr:graphicFrame>
      <xdr:nvGraphicFramePr>
        <xdr:cNvPr id="5" name="Chart 5"/>
        <xdr:cNvGraphicFramePr/>
      </xdr:nvGraphicFramePr>
      <xdr:xfrm>
        <a:off x="20526375" y="2638425"/>
        <a:ext cx="6838950" cy="5486400"/>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46</xdr:row>
      <xdr:rowOff>85725</xdr:rowOff>
    </xdr:from>
    <xdr:to>
      <xdr:col>35</xdr:col>
      <xdr:colOff>276225</xdr:colOff>
      <xdr:row>79</xdr:row>
      <xdr:rowOff>190500</xdr:rowOff>
    </xdr:to>
    <xdr:graphicFrame>
      <xdr:nvGraphicFramePr>
        <xdr:cNvPr id="6" name="Chart 6"/>
        <xdr:cNvGraphicFramePr/>
      </xdr:nvGraphicFramePr>
      <xdr:xfrm>
        <a:off x="20745450" y="9324975"/>
        <a:ext cx="5905500" cy="6362700"/>
      </xdr:xfrm>
      <a:graphic>
        <a:graphicData uri="http://schemas.openxmlformats.org/drawingml/2006/chart">
          <c:chart xmlns:c="http://schemas.openxmlformats.org/drawingml/2006/chart" r:id="rId6"/>
        </a:graphicData>
      </a:graphic>
    </xdr:graphicFrame>
    <xdr:clientData/>
  </xdr:twoCellAnchor>
  <xdr:twoCellAnchor>
    <xdr:from>
      <xdr:col>24</xdr:col>
      <xdr:colOff>323850</xdr:colOff>
      <xdr:row>24</xdr:row>
      <xdr:rowOff>95250</xdr:rowOff>
    </xdr:from>
    <xdr:to>
      <xdr:col>35</xdr:col>
      <xdr:colOff>352425</xdr:colOff>
      <xdr:row>45</xdr:row>
      <xdr:rowOff>171450</xdr:rowOff>
    </xdr:to>
    <xdr:graphicFrame>
      <xdr:nvGraphicFramePr>
        <xdr:cNvPr id="7" name="Chart 7"/>
        <xdr:cNvGraphicFramePr/>
      </xdr:nvGraphicFramePr>
      <xdr:xfrm>
        <a:off x="19992975" y="4867275"/>
        <a:ext cx="6734175" cy="4362450"/>
      </xdr:xfrm>
      <a:graphic>
        <a:graphicData uri="http://schemas.openxmlformats.org/drawingml/2006/chart">
          <c:chart xmlns:c="http://schemas.openxmlformats.org/drawingml/2006/chart" r:id="rId7"/>
        </a:graphicData>
      </a:graphic>
    </xdr:graphicFrame>
    <xdr:clientData/>
  </xdr:twoCellAnchor>
  <xdr:twoCellAnchor>
    <xdr:from>
      <xdr:col>24</xdr:col>
      <xdr:colOff>314325</xdr:colOff>
      <xdr:row>0</xdr:row>
      <xdr:rowOff>0</xdr:rowOff>
    </xdr:from>
    <xdr:to>
      <xdr:col>35</xdr:col>
      <xdr:colOff>447675</xdr:colOff>
      <xdr:row>23</xdr:row>
      <xdr:rowOff>133350</xdr:rowOff>
    </xdr:to>
    <xdr:graphicFrame>
      <xdr:nvGraphicFramePr>
        <xdr:cNvPr id="8" name="Chart 8"/>
        <xdr:cNvGraphicFramePr/>
      </xdr:nvGraphicFramePr>
      <xdr:xfrm>
        <a:off x="19983450" y="0"/>
        <a:ext cx="6838950" cy="4724400"/>
      </xdr:xfrm>
      <a:graphic>
        <a:graphicData uri="http://schemas.openxmlformats.org/drawingml/2006/chart">
          <c:chart xmlns:c="http://schemas.openxmlformats.org/drawingml/2006/chart" r:id="rId8"/>
        </a:graphicData>
      </a:graphic>
    </xdr:graphicFrame>
    <xdr:clientData/>
  </xdr:twoCellAnchor>
  <xdr:twoCellAnchor>
    <xdr:from>
      <xdr:col>24</xdr:col>
      <xdr:colOff>352425</xdr:colOff>
      <xdr:row>46</xdr:row>
      <xdr:rowOff>85725</xdr:rowOff>
    </xdr:from>
    <xdr:to>
      <xdr:col>35</xdr:col>
      <xdr:colOff>276225</xdr:colOff>
      <xdr:row>83</xdr:row>
      <xdr:rowOff>0</xdr:rowOff>
    </xdr:to>
    <xdr:graphicFrame>
      <xdr:nvGraphicFramePr>
        <xdr:cNvPr id="9" name="Chart 9"/>
        <xdr:cNvGraphicFramePr/>
      </xdr:nvGraphicFramePr>
      <xdr:xfrm>
        <a:off x="20021550" y="9324975"/>
        <a:ext cx="6629400" cy="6934200"/>
      </xdr:xfrm>
      <a:graphic>
        <a:graphicData uri="http://schemas.openxmlformats.org/drawingml/2006/chart">
          <c:chart xmlns:c="http://schemas.openxmlformats.org/drawingml/2006/chart" r:id="rId9"/>
        </a:graphicData>
      </a:graphic>
    </xdr:graphicFrame>
    <xdr:clientData/>
  </xdr:twoCellAnchor>
  <xdr:twoCellAnchor>
    <xdr:from>
      <xdr:col>24</xdr:col>
      <xdr:colOff>323850</xdr:colOff>
      <xdr:row>24</xdr:row>
      <xdr:rowOff>95250</xdr:rowOff>
    </xdr:from>
    <xdr:to>
      <xdr:col>35</xdr:col>
      <xdr:colOff>352425</xdr:colOff>
      <xdr:row>45</xdr:row>
      <xdr:rowOff>171450</xdr:rowOff>
    </xdr:to>
    <xdr:graphicFrame>
      <xdr:nvGraphicFramePr>
        <xdr:cNvPr id="10" name="Chart 10"/>
        <xdr:cNvGraphicFramePr/>
      </xdr:nvGraphicFramePr>
      <xdr:xfrm>
        <a:off x="19992975" y="4867275"/>
        <a:ext cx="6734175" cy="4362450"/>
      </xdr:xfrm>
      <a:graphic>
        <a:graphicData uri="http://schemas.openxmlformats.org/drawingml/2006/chart">
          <c:chart xmlns:c="http://schemas.openxmlformats.org/drawingml/2006/chart" r:id="rId10"/>
        </a:graphicData>
      </a:graphic>
    </xdr:graphicFrame>
    <xdr:clientData/>
  </xdr:twoCellAnchor>
  <xdr:twoCellAnchor>
    <xdr:from>
      <xdr:col>25</xdr:col>
      <xdr:colOff>247650</xdr:colOff>
      <xdr:row>14</xdr:row>
      <xdr:rowOff>85725</xdr:rowOff>
    </xdr:from>
    <xdr:to>
      <xdr:col>36</xdr:col>
      <xdr:colOff>381000</xdr:colOff>
      <xdr:row>39</xdr:row>
      <xdr:rowOff>152400</xdr:rowOff>
    </xdr:to>
    <xdr:graphicFrame>
      <xdr:nvGraphicFramePr>
        <xdr:cNvPr id="11" name="Chart 11"/>
        <xdr:cNvGraphicFramePr/>
      </xdr:nvGraphicFramePr>
      <xdr:xfrm>
        <a:off x="20526375" y="2638425"/>
        <a:ext cx="6838950" cy="5486400"/>
      </xdr:xfrm>
      <a:graphic>
        <a:graphicData uri="http://schemas.openxmlformats.org/drawingml/2006/chart">
          <c:chart xmlns:c="http://schemas.openxmlformats.org/drawingml/2006/chart" r:id="rId11"/>
        </a:graphicData>
      </a:graphic>
    </xdr:graphicFrame>
    <xdr:clientData/>
  </xdr:twoCellAnchor>
  <xdr:twoCellAnchor>
    <xdr:from>
      <xdr:col>25</xdr:col>
      <xdr:colOff>466725</xdr:colOff>
      <xdr:row>46</xdr:row>
      <xdr:rowOff>85725</xdr:rowOff>
    </xdr:from>
    <xdr:to>
      <xdr:col>35</xdr:col>
      <xdr:colOff>276225</xdr:colOff>
      <xdr:row>79</xdr:row>
      <xdr:rowOff>190500</xdr:rowOff>
    </xdr:to>
    <xdr:graphicFrame>
      <xdr:nvGraphicFramePr>
        <xdr:cNvPr id="12" name="Chart 12"/>
        <xdr:cNvGraphicFramePr/>
      </xdr:nvGraphicFramePr>
      <xdr:xfrm>
        <a:off x="20745450" y="9324975"/>
        <a:ext cx="5905500" cy="6362700"/>
      </xdr:xfrm>
      <a:graphic>
        <a:graphicData uri="http://schemas.openxmlformats.org/drawingml/2006/chart">
          <c:chart xmlns:c="http://schemas.openxmlformats.org/drawingml/2006/chart" r:id="rId12"/>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13" name="Chart 13"/>
        <xdr:cNvGraphicFramePr/>
      </xdr:nvGraphicFramePr>
      <xdr:xfrm>
        <a:off x="19992975" y="5962650"/>
        <a:ext cx="6734175" cy="4352925"/>
      </xdr:xfrm>
      <a:graphic>
        <a:graphicData uri="http://schemas.openxmlformats.org/drawingml/2006/chart">
          <c:chart xmlns:c="http://schemas.openxmlformats.org/drawingml/2006/chart" r:id="rId13"/>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14" name="Chart 14"/>
        <xdr:cNvGraphicFramePr/>
      </xdr:nvGraphicFramePr>
      <xdr:xfrm>
        <a:off x="19983450" y="0"/>
        <a:ext cx="6838950" cy="5819775"/>
      </xdr:xfrm>
      <a:graphic>
        <a:graphicData uri="http://schemas.openxmlformats.org/drawingml/2006/chart">
          <c:chart xmlns:c="http://schemas.openxmlformats.org/drawingml/2006/chart" r:id="rId14"/>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15" name="Chart 15"/>
        <xdr:cNvGraphicFramePr/>
      </xdr:nvGraphicFramePr>
      <xdr:xfrm>
        <a:off x="20021550" y="10429875"/>
        <a:ext cx="6629400" cy="7667625"/>
      </xdr:xfrm>
      <a:graphic>
        <a:graphicData uri="http://schemas.openxmlformats.org/drawingml/2006/chart">
          <c:chart xmlns:c="http://schemas.openxmlformats.org/drawingml/2006/chart" r:id="rId15"/>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16" name="Chart 16"/>
        <xdr:cNvGraphicFramePr/>
      </xdr:nvGraphicFramePr>
      <xdr:xfrm>
        <a:off x="19992975" y="5962650"/>
        <a:ext cx="6734175" cy="4352925"/>
      </xdr:xfrm>
      <a:graphic>
        <a:graphicData uri="http://schemas.openxmlformats.org/drawingml/2006/chart">
          <c:chart xmlns:c="http://schemas.openxmlformats.org/drawingml/2006/chart" r:id="rId16"/>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17" name="Chart 17"/>
        <xdr:cNvGraphicFramePr/>
      </xdr:nvGraphicFramePr>
      <xdr:xfrm>
        <a:off x="20526375" y="4133850"/>
        <a:ext cx="6838950" cy="5076825"/>
      </xdr:xfrm>
      <a:graphic>
        <a:graphicData uri="http://schemas.openxmlformats.org/drawingml/2006/chart">
          <c:chart xmlns:c="http://schemas.openxmlformats.org/drawingml/2006/chart" r:id="rId17"/>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18" name="Chart 18"/>
        <xdr:cNvGraphicFramePr/>
      </xdr:nvGraphicFramePr>
      <xdr:xfrm>
        <a:off x="20745450" y="10429875"/>
        <a:ext cx="5905500" cy="7124700"/>
      </xdr:xfrm>
      <a:graphic>
        <a:graphicData uri="http://schemas.openxmlformats.org/drawingml/2006/chart">
          <c:chart xmlns:c="http://schemas.openxmlformats.org/drawingml/2006/chart" r:id="rId1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30</xdr:row>
      <xdr:rowOff>95250</xdr:rowOff>
    </xdr:from>
    <xdr:to>
      <xdr:col>35</xdr:col>
      <xdr:colOff>352425</xdr:colOff>
      <xdr:row>51</xdr:row>
      <xdr:rowOff>161925</xdr:rowOff>
    </xdr:to>
    <xdr:graphicFrame>
      <xdr:nvGraphicFramePr>
        <xdr:cNvPr id="1" name="Chart 2"/>
        <xdr:cNvGraphicFramePr/>
      </xdr:nvGraphicFramePr>
      <xdr:xfrm>
        <a:off x="19992975" y="5962650"/>
        <a:ext cx="6734175" cy="4352925"/>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2" name="Chart 3"/>
        <xdr:cNvGraphicFramePr/>
      </xdr:nvGraphicFramePr>
      <xdr:xfrm>
        <a:off x="19983450" y="0"/>
        <a:ext cx="6838950" cy="5819775"/>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3" name="Chart 4"/>
        <xdr:cNvGraphicFramePr/>
      </xdr:nvGraphicFramePr>
      <xdr:xfrm>
        <a:off x="20021550" y="10429875"/>
        <a:ext cx="6629400" cy="7667625"/>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4" name="Chart 5"/>
        <xdr:cNvGraphicFramePr/>
      </xdr:nvGraphicFramePr>
      <xdr:xfrm>
        <a:off x="19992975" y="5962650"/>
        <a:ext cx="6734175" cy="4352925"/>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5" name="Chart 6"/>
        <xdr:cNvGraphicFramePr/>
      </xdr:nvGraphicFramePr>
      <xdr:xfrm>
        <a:off x="20526375" y="4133850"/>
        <a:ext cx="6838950" cy="5076825"/>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6" name="Chart 7"/>
        <xdr:cNvGraphicFramePr/>
      </xdr:nvGraphicFramePr>
      <xdr:xfrm>
        <a:off x="20745450" y="10429875"/>
        <a:ext cx="5905500" cy="712470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30</xdr:row>
      <xdr:rowOff>95250</xdr:rowOff>
    </xdr:from>
    <xdr:to>
      <xdr:col>35</xdr:col>
      <xdr:colOff>352425</xdr:colOff>
      <xdr:row>51</xdr:row>
      <xdr:rowOff>161925</xdr:rowOff>
    </xdr:to>
    <xdr:graphicFrame>
      <xdr:nvGraphicFramePr>
        <xdr:cNvPr id="1" name="Chart 1"/>
        <xdr:cNvGraphicFramePr/>
      </xdr:nvGraphicFramePr>
      <xdr:xfrm>
        <a:off x="20069175" y="5962650"/>
        <a:ext cx="6734175" cy="4352925"/>
      </xdr:xfrm>
      <a:graphic>
        <a:graphicData uri="http://schemas.openxmlformats.org/drawingml/2006/chart">
          <c:chart xmlns:c="http://schemas.openxmlformats.org/drawingml/2006/chart" r:id="rId1"/>
        </a:graphicData>
      </a:graphic>
    </xdr:graphicFrame>
    <xdr:clientData/>
  </xdr:twoCellAnchor>
  <xdr:twoCellAnchor>
    <xdr:from>
      <xdr:col>24</xdr:col>
      <xdr:colOff>314325</xdr:colOff>
      <xdr:row>0</xdr:row>
      <xdr:rowOff>0</xdr:rowOff>
    </xdr:from>
    <xdr:to>
      <xdr:col>35</xdr:col>
      <xdr:colOff>447675</xdr:colOff>
      <xdr:row>29</xdr:row>
      <xdr:rowOff>142875</xdr:rowOff>
    </xdr:to>
    <xdr:graphicFrame>
      <xdr:nvGraphicFramePr>
        <xdr:cNvPr id="2" name="Chart 2"/>
        <xdr:cNvGraphicFramePr/>
      </xdr:nvGraphicFramePr>
      <xdr:xfrm>
        <a:off x="20059650" y="0"/>
        <a:ext cx="6838950" cy="5819775"/>
      </xdr:xfrm>
      <a:graphic>
        <a:graphicData uri="http://schemas.openxmlformats.org/drawingml/2006/chart">
          <c:chart xmlns:c="http://schemas.openxmlformats.org/drawingml/2006/chart" r:id="rId2"/>
        </a:graphicData>
      </a:graphic>
    </xdr:graphicFrame>
    <xdr:clientData/>
  </xdr:twoCellAnchor>
  <xdr:twoCellAnchor>
    <xdr:from>
      <xdr:col>24</xdr:col>
      <xdr:colOff>352425</xdr:colOff>
      <xdr:row>52</xdr:row>
      <xdr:rowOff>85725</xdr:rowOff>
    </xdr:from>
    <xdr:to>
      <xdr:col>35</xdr:col>
      <xdr:colOff>276225</xdr:colOff>
      <xdr:row>91</xdr:row>
      <xdr:rowOff>0</xdr:rowOff>
    </xdr:to>
    <xdr:graphicFrame>
      <xdr:nvGraphicFramePr>
        <xdr:cNvPr id="3" name="Chart 3"/>
        <xdr:cNvGraphicFramePr/>
      </xdr:nvGraphicFramePr>
      <xdr:xfrm>
        <a:off x="20097750" y="10429875"/>
        <a:ext cx="6629400" cy="7667625"/>
      </xdr:xfrm>
      <a:graphic>
        <a:graphicData uri="http://schemas.openxmlformats.org/drawingml/2006/chart">
          <c:chart xmlns:c="http://schemas.openxmlformats.org/drawingml/2006/chart" r:id="rId3"/>
        </a:graphicData>
      </a:graphic>
    </xdr:graphicFrame>
    <xdr:clientData/>
  </xdr:twoCellAnchor>
  <xdr:twoCellAnchor>
    <xdr:from>
      <xdr:col>24</xdr:col>
      <xdr:colOff>323850</xdr:colOff>
      <xdr:row>30</xdr:row>
      <xdr:rowOff>95250</xdr:rowOff>
    </xdr:from>
    <xdr:to>
      <xdr:col>35</xdr:col>
      <xdr:colOff>352425</xdr:colOff>
      <xdr:row>51</xdr:row>
      <xdr:rowOff>161925</xdr:rowOff>
    </xdr:to>
    <xdr:graphicFrame>
      <xdr:nvGraphicFramePr>
        <xdr:cNvPr id="4" name="Chart 4"/>
        <xdr:cNvGraphicFramePr/>
      </xdr:nvGraphicFramePr>
      <xdr:xfrm>
        <a:off x="20069175" y="5962650"/>
        <a:ext cx="6734175" cy="4352925"/>
      </xdr:xfrm>
      <a:graphic>
        <a:graphicData uri="http://schemas.openxmlformats.org/drawingml/2006/chart">
          <c:chart xmlns:c="http://schemas.openxmlformats.org/drawingml/2006/chart" r:id="rId4"/>
        </a:graphicData>
      </a:graphic>
    </xdr:graphicFrame>
    <xdr:clientData/>
  </xdr:twoCellAnchor>
  <xdr:twoCellAnchor>
    <xdr:from>
      <xdr:col>25</xdr:col>
      <xdr:colOff>247650</xdr:colOff>
      <xdr:row>20</xdr:row>
      <xdr:rowOff>85725</xdr:rowOff>
    </xdr:from>
    <xdr:to>
      <xdr:col>36</xdr:col>
      <xdr:colOff>381000</xdr:colOff>
      <xdr:row>45</xdr:row>
      <xdr:rowOff>152400</xdr:rowOff>
    </xdr:to>
    <xdr:graphicFrame>
      <xdr:nvGraphicFramePr>
        <xdr:cNvPr id="5" name="Chart 5"/>
        <xdr:cNvGraphicFramePr/>
      </xdr:nvGraphicFramePr>
      <xdr:xfrm>
        <a:off x="20602575" y="4133850"/>
        <a:ext cx="6838950" cy="5076825"/>
      </xdr:xfrm>
      <a:graphic>
        <a:graphicData uri="http://schemas.openxmlformats.org/drawingml/2006/chart">
          <c:chart xmlns:c="http://schemas.openxmlformats.org/drawingml/2006/chart" r:id="rId5"/>
        </a:graphicData>
      </a:graphic>
    </xdr:graphicFrame>
    <xdr:clientData/>
  </xdr:twoCellAnchor>
  <xdr:twoCellAnchor>
    <xdr:from>
      <xdr:col>25</xdr:col>
      <xdr:colOff>466725</xdr:colOff>
      <xdr:row>52</xdr:row>
      <xdr:rowOff>85725</xdr:rowOff>
    </xdr:from>
    <xdr:to>
      <xdr:col>35</xdr:col>
      <xdr:colOff>276225</xdr:colOff>
      <xdr:row>87</xdr:row>
      <xdr:rowOff>180975</xdr:rowOff>
    </xdr:to>
    <xdr:graphicFrame>
      <xdr:nvGraphicFramePr>
        <xdr:cNvPr id="6" name="Chart 6"/>
        <xdr:cNvGraphicFramePr/>
      </xdr:nvGraphicFramePr>
      <xdr:xfrm>
        <a:off x="20821650" y="10429875"/>
        <a:ext cx="5905500" cy="71247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
    </sheetView>
  </sheetViews>
  <sheetFormatPr defaultColWidth="8.7109375" defaultRowHeight="15"/>
  <cols>
    <col min="1" max="11" width="36.7109375" style="0" customWidth="1"/>
  </cols>
  <sheetData>
    <row r="1" ht="15">
      <c r="A1" s="1" t="s">
        <v>121</v>
      </c>
    </row>
    <row r="3" spans="1:3" ht="14.25">
      <c r="A3" t="s">
        <v>122</v>
      </c>
      <c r="B3" t="s">
        <v>123</v>
      </c>
      <c r="C3">
        <v>0</v>
      </c>
    </row>
    <row r="4" ht="14.25">
      <c r="A4" t="s">
        <v>124</v>
      </c>
    </row>
    <row r="5" ht="14.25">
      <c r="A5" t="s">
        <v>125</v>
      </c>
    </row>
    <row r="7" spans="1:2" ht="15">
      <c r="A7" s="1" t="s">
        <v>126</v>
      </c>
      <c r="B7" t="s">
        <v>127</v>
      </c>
    </row>
    <row r="8" ht="14.25">
      <c r="B8">
        <v>11</v>
      </c>
    </row>
    <row r="10" ht="14.25">
      <c r="A10" t="s">
        <v>128</v>
      </c>
    </row>
    <row r="11" spans="1:11" ht="14.25">
      <c r="A11" t="e">
        <f>CB_DATA_!#REF!</f>
        <v>#REF!</v>
      </c>
      <c r="B11" t="e">
        <f>Corn!#REF!</f>
        <v>#REF!</v>
      </c>
      <c r="C11" t="e">
        <f>#REF!</f>
        <v>#REF!</v>
      </c>
      <c r="D11" t="e">
        <f>#REF!</f>
        <v>#REF!</v>
      </c>
      <c r="E11" t="e">
        <f>Carbon!#REF!</f>
        <v>#REF!</v>
      </c>
      <c r="F11" t="e">
        <f>'Amortization table'!#REF!</f>
        <v>#REF!</v>
      </c>
      <c r="G11" t="e">
        <f>#REF!</f>
        <v>#REF!</v>
      </c>
      <c r="H11" t="e">
        <f>#REF!</f>
        <v>#REF!</v>
      </c>
      <c r="I11" t="e">
        <f>'Scenario C'!#REF!</f>
        <v>#REF!</v>
      </c>
      <c r="J11" t="e">
        <f>'Scenario B'!#REF!</f>
        <v>#REF!</v>
      </c>
      <c r="K11" t="e">
        <f>'Scenario A'!#REF!</f>
        <v>#REF!</v>
      </c>
    </row>
    <row r="13" ht="14.25">
      <c r="A13" t="s">
        <v>129</v>
      </c>
    </row>
    <row r="14" spans="1:11" ht="14.25">
      <c r="A14" t="s">
        <v>133</v>
      </c>
      <c r="B14" t="s">
        <v>136</v>
      </c>
      <c r="C14" t="s">
        <v>87</v>
      </c>
      <c r="D14" t="s">
        <v>297</v>
      </c>
      <c r="E14" t="s">
        <v>222</v>
      </c>
      <c r="F14" t="s">
        <v>228</v>
      </c>
      <c r="G14" t="s">
        <v>28</v>
      </c>
      <c r="H14" t="s">
        <v>289</v>
      </c>
      <c r="I14" t="s">
        <v>292</v>
      </c>
      <c r="J14" t="s">
        <v>294</v>
      </c>
      <c r="K14" s="70" t="s">
        <v>298</v>
      </c>
    </row>
    <row r="16" ht="14.25">
      <c r="A16" t="s">
        <v>130</v>
      </c>
    </row>
    <row r="19" ht="14.25">
      <c r="A19" t="s">
        <v>131</v>
      </c>
    </row>
    <row r="20" spans="1:11" ht="14.25">
      <c r="A20">
        <v>34</v>
      </c>
      <c r="B20">
        <v>26</v>
      </c>
      <c r="C20">
        <v>26</v>
      </c>
      <c r="D20">
        <v>31</v>
      </c>
      <c r="E20">
        <v>61</v>
      </c>
      <c r="F20">
        <v>31</v>
      </c>
      <c r="G20">
        <v>26</v>
      </c>
      <c r="H20">
        <v>31</v>
      </c>
      <c r="I20">
        <v>31</v>
      </c>
      <c r="J20">
        <v>34</v>
      </c>
      <c r="K20">
        <v>31</v>
      </c>
    </row>
    <row r="25" ht="15">
      <c r="A25" s="1" t="s">
        <v>132</v>
      </c>
    </row>
    <row r="26" spans="1:11" ht="14.25">
      <c r="A26" s="2" t="s">
        <v>134</v>
      </c>
      <c r="D26" s="2" t="s">
        <v>137</v>
      </c>
      <c r="E26" s="2" t="s">
        <v>5</v>
      </c>
      <c r="F26" s="2" t="s">
        <v>137</v>
      </c>
      <c r="H26" s="2" t="s">
        <v>137</v>
      </c>
      <c r="I26" s="2" t="s">
        <v>137</v>
      </c>
      <c r="J26" s="2" t="s">
        <v>137</v>
      </c>
      <c r="K26" s="2" t="s">
        <v>137</v>
      </c>
    </row>
    <row r="27" spans="1:11" ht="14.25">
      <c r="A27" t="s">
        <v>231</v>
      </c>
      <c r="D27" t="s">
        <v>311</v>
      </c>
      <c r="E27" t="s">
        <v>300</v>
      </c>
      <c r="F27" t="s">
        <v>313</v>
      </c>
      <c r="H27" t="s">
        <v>312</v>
      </c>
      <c r="I27" t="s">
        <v>314</v>
      </c>
      <c r="J27" t="s">
        <v>315</v>
      </c>
      <c r="K27" t="s">
        <v>316</v>
      </c>
    </row>
    <row r="28" spans="1:11" ht="14.25">
      <c r="A28" s="2" t="s">
        <v>135</v>
      </c>
      <c r="D28" s="2" t="s">
        <v>135</v>
      </c>
      <c r="E28" s="2" t="s">
        <v>135</v>
      </c>
      <c r="F28" s="2" t="s">
        <v>135</v>
      </c>
      <c r="H28" s="2" t="s">
        <v>135</v>
      </c>
      <c r="I28" s="2" t="s">
        <v>135</v>
      </c>
      <c r="J28" s="2" t="s">
        <v>135</v>
      </c>
      <c r="K28" s="2" t="s">
        <v>135</v>
      </c>
    </row>
    <row r="29" spans="1:11" ht="14.25">
      <c r="A29" s="2" t="s">
        <v>223</v>
      </c>
      <c r="D29" s="2" t="s">
        <v>134</v>
      </c>
      <c r="E29" s="2" t="s">
        <v>134</v>
      </c>
      <c r="F29" s="2" t="s">
        <v>134</v>
      </c>
      <c r="H29" s="2" t="s">
        <v>134</v>
      </c>
      <c r="I29" s="2" t="s">
        <v>134</v>
      </c>
      <c r="K29" s="2" t="s">
        <v>134</v>
      </c>
    </row>
    <row r="30" spans="1:11" ht="14.25">
      <c r="A30" t="s">
        <v>287</v>
      </c>
      <c r="D30" t="s">
        <v>291</v>
      </c>
      <c r="E30" t="s">
        <v>230</v>
      </c>
      <c r="F30" t="s">
        <v>229</v>
      </c>
      <c r="H30" t="s">
        <v>290</v>
      </c>
      <c r="I30" t="s">
        <v>293</v>
      </c>
      <c r="K30" t="s">
        <v>299</v>
      </c>
    </row>
    <row r="31" spans="1:11" ht="14.25">
      <c r="A31" s="2" t="s">
        <v>135</v>
      </c>
      <c r="D31" s="2" t="s">
        <v>135</v>
      </c>
      <c r="E31" s="2" t="s">
        <v>135</v>
      </c>
      <c r="F31" s="2" t="s">
        <v>135</v>
      </c>
      <c r="H31" s="2" t="s">
        <v>135</v>
      </c>
      <c r="I31" s="2" t="s">
        <v>135</v>
      </c>
      <c r="K31" s="2" t="s">
        <v>135</v>
      </c>
    </row>
    <row r="32" spans="1:10" ht="14.25">
      <c r="A32" s="2" t="s">
        <v>31</v>
      </c>
      <c r="E32" s="2" t="s">
        <v>4</v>
      </c>
      <c r="J32" s="2" t="s">
        <v>134</v>
      </c>
    </row>
    <row r="33" spans="1:10" ht="14.25">
      <c r="A33" t="s">
        <v>288</v>
      </c>
      <c r="E33" t="s">
        <v>301</v>
      </c>
      <c r="J33" t="s">
        <v>295</v>
      </c>
    </row>
    <row r="34" spans="1:10" ht="14.25">
      <c r="A34" s="2" t="s">
        <v>30</v>
      </c>
      <c r="E34" s="2" t="s">
        <v>135</v>
      </c>
      <c r="J34" s="2" t="s">
        <v>135</v>
      </c>
    </row>
    <row r="35" ht="14.25">
      <c r="E35" s="2" t="s">
        <v>3</v>
      </c>
    </row>
    <row r="36" ht="14.25">
      <c r="E36" t="s">
        <v>302</v>
      </c>
    </row>
    <row r="37" ht="14.25">
      <c r="E37" s="2" t="s">
        <v>135</v>
      </c>
    </row>
    <row r="38" ht="14.25">
      <c r="E38" s="2" t="s">
        <v>1</v>
      </c>
    </row>
    <row r="39" ht="14.25">
      <c r="E39" t="s">
        <v>303</v>
      </c>
    </row>
    <row r="40" ht="14.25">
      <c r="E40" s="2" t="s">
        <v>135</v>
      </c>
    </row>
    <row r="41" ht="14.25">
      <c r="E41" s="2" t="s">
        <v>86</v>
      </c>
    </row>
    <row r="42" ht="14.25">
      <c r="E42" t="s">
        <v>304</v>
      </c>
    </row>
    <row r="43" ht="14.25">
      <c r="E43" s="2" t="s">
        <v>135</v>
      </c>
    </row>
    <row r="44" ht="14.25">
      <c r="E44" s="2" t="s">
        <v>227</v>
      </c>
    </row>
    <row r="45" ht="14.25">
      <c r="E45" t="s">
        <v>305</v>
      </c>
    </row>
    <row r="46" ht="14.25">
      <c r="E46" s="2" t="s">
        <v>135</v>
      </c>
    </row>
    <row r="47" ht="14.25">
      <c r="E47" s="2" t="s">
        <v>226</v>
      </c>
    </row>
    <row r="48" ht="14.25">
      <c r="E48" t="s">
        <v>306</v>
      </c>
    </row>
    <row r="49" ht="14.25">
      <c r="E49" s="2" t="s">
        <v>135</v>
      </c>
    </row>
    <row r="50" ht="14.25">
      <c r="E50" s="2" t="s">
        <v>225</v>
      </c>
    </row>
    <row r="51" ht="14.25">
      <c r="E51" t="s">
        <v>307</v>
      </c>
    </row>
    <row r="52" ht="14.25">
      <c r="E52" s="2" t="s">
        <v>135</v>
      </c>
    </row>
    <row r="53" ht="14.25">
      <c r="E53" s="2" t="s">
        <v>224</v>
      </c>
    </row>
    <row r="54" ht="14.25">
      <c r="E54" t="s">
        <v>308</v>
      </c>
    </row>
    <row r="55" ht="14.25">
      <c r="E55" s="2" t="s">
        <v>135</v>
      </c>
    </row>
    <row r="56" ht="14.25">
      <c r="E56" s="2" t="s">
        <v>223</v>
      </c>
    </row>
    <row r="57" ht="14.25">
      <c r="E57" t="s">
        <v>309</v>
      </c>
    </row>
    <row r="58" ht="14.25">
      <c r="E58" s="2" t="s">
        <v>135</v>
      </c>
    </row>
    <row r="59" ht="14.25">
      <c r="E59" s="2" t="s">
        <v>137</v>
      </c>
    </row>
    <row r="60" ht="14.25">
      <c r="E60" t="s">
        <v>310</v>
      </c>
    </row>
    <row r="61" ht="14.25">
      <c r="E61" s="2" t="s">
        <v>135</v>
      </c>
    </row>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1"/>
  <sheetViews>
    <sheetView zoomScalePageLayoutView="0" workbookViewId="0" topLeftCell="A1">
      <selection activeCell="D13" sqref="D13"/>
    </sheetView>
  </sheetViews>
  <sheetFormatPr defaultColWidth="8.7109375" defaultRowHeight="15"/>
  <cols>
    <col min="1" max="1" width="21.7109375" style="5" customWidth="1"/>
    <col min="2" max="2" width="16.57421875" style="5" customWidth="1"/>
    <col min="3" max="3" width="15.7109375" style="5" customWidth="1"/>
    <col min="4" max="4" width="15.57421875" style="5" customWidth="1"/>
    <col min="5" max="16384" width="8.7109375" style="5" customWidth="1"/>
  </cols>
  <sheetData>
    <row r="1" spans="1:4" ht="12.75">
      <c r="A1" s="29" t="s">
        <v>176</v>
      </c>
      <c r="C1" s="30"/>
      <c r="D1" s="54"/>
    </row>
    <row r="2" spans="1:4" ht="12.75">
      <c r="A2" s="29"/>
      <c r="C2" s="30"/>
      <c r="D2" s="54"/>
    </row>
    <row r="3" spans="1:4" ht="12.75">
      <c r="A3" s="29" t="s">
        <v>93</v>
      </c>
      <c r="B3" s="54" t="s">
        <v>94</v>
      </c>
      <c r="C3" s="30" t="s">
        <v>142</v>
      </c>
      <c r="D3" s="54"/>
    </row>
    <row r="4" spans="1:3" ht="12.75">
      <c r="A4" s="5" t="s">
        <v>9</v>
      </c>
      <c r="B4" s="7">
        <v>948.452</v>
      </c>
      <c r="C4" s="5" t="s">
        <v>167</v>
      </c>
    </row>
    <row r="5" spans="2:3" ht="12.75">
      <c r="B5" s="7">
        <v>56</v>
      </c>
      <c r="C5" s="5" t="s">
        <v>168</v>
      </c>
    </row>
    <row r="6" spans="2:3" ht="12.75">
      <c r="B6" s="7">
        <v>25.401</v>
      </c>
      <c r="C6" s="5" t="s">
        <v>169</v>
      </c>
    </row>
    <row r="7" spans="2:3" ht="12.75">
      <c r="B7" s="7">
        <v>2.2046</v>
      </c>
      <c r="C7" s="5" t="s">
        <v>170</v>
      </c>
    </row>
    <row r="8" spans="1:3" ht="12.75">
      <c r="A8" s="5" t="s">
        <v>95</v>
      </c>
      <c r="B8" s="7">
        <v>2.471</v>
      </c>
      <c r="C8" s="5" t="s">
        <v>171</v>
      </c>
    </row>
    <row r="9" spans="2:3" ht="12.75">
      <c r="B9" s="7">
        <v>3012.05</v>
      </c>
      <c r="C9" s="5" t="s">
        <v>172</v>
      </c>
    </row>
    <row r="10" spans="1:3" ht="12.75">
      <c r="A10" s="5" t="s">
        <v>96</v>
      </c>
      <c r="B10" s="7">
        <v>3.785</v>
      </c>
      <c r="C10" s="5" t="s">
        <v>173</v>
      </c>
    </row>
    <row r="11" spans="2:3" ht="12.75">
      <c r="B11" s="7">
        <v>3.6</v>
      </c>
      <c r="C11" s="5" t="s">
        <v>174</v>
      </c>
    </row>
    <row r="12" spans="2:3" ht="12.75">
      <c r="B12" s="7">
        <v>907.185</v>
      </c>
      <c r="C12" s="5" t="s">
        <v>175</v>
      </c>
    </row>
    <row r="13" spans="1:4" ht="12.75" customHeight="1">
      <c r="A13" s="5" t="s">
        <v>97</v>
      </c>
      <c r="B13" s="60">
        <v>3.67</v>
      </c>
      <c r="C13" s="5" t="s">
        <v>70</v>
      </c>
      <c r="D13" s="5" t="s">
        <v>16</v>
      </c>
    </row>
    <row r="15" ht="12.75">
      <c r="A15" s="24" t="s">
        <v>69</v>
      </c>
    </row>
    <row r="16" spans="1:10" ht="12.75">
      <c r="A16" s="55" t="s">
        <v>12</v>
      </c>
      <c r="B16" s="46">
        <v>0.04</v>
      </c>
      <c r="C16" s="55"/>
      <c r="D16" s="55" t="s">
        <v>13</v>
      </c>
      <c r="E16" s="55"/>
      <c r="F16" s="55"/>
      <c r="G16" s="55"/>
      <c r="H16" s="55"/>
      <c r="I16" s="55"/>
      <c r="J16" s="55"/>
    </row>
    <row r="17" spans="1:10" ht="12.75">
      <c r="A17" s="55"/>
      <c r="B17" s="71">
        <v>76330</v>
      </c>
      <c r="C17" s="55" t="s">
        <v>92</v>
      </c>
      <c r="D17" s="55" t="s">
        <v>100</v>
      </c>
      <c r="E17" s="55"/>
      <c r="F17" s="55"/>
      <c r="G17" s="55"/>
      <c r="H17" s="55"/>
      <c r="I17" s="55"/>
      <c r="J17" s="55"/>
    </row>
    <row r="18" spans="1:10" ht="12.75">
      <c r="A18" s="55" t="s">
        <v>71</v>
      </c>
      <c r="B18" s="58">
        <f>B17/BtuPerMJ/LiterPerGal</f>
        <v>21.262485080256564</v>
      </c>
      <c r="C18" s="35" t="s">
        <v>118</v>
      </c>
      <c r="D18" s="55" t="s">
        <v>101</v>
      </c>
      <c r="E18" s="55"/>
      <c r="F18" s="55"/>
      <c r="G18" s="55"/>
      <c r="H18" s="55"/>
      <c r="I18" s="55"/>
      <c r="J18" s="55"/>
    </row>
    <row r="19" spans="1:10" ht="12.75">
      <c r="A19" s="55"/>
      <c r="B19" s="71">
        <v>116920</v>
      </c>
      <c r="C19" s="35" t="s">
        <v>92</v>
      </c>
      <c r="D19" s="55" t="s">
        <v>11</v>
      </c>
      <c r="E19" s="55"/>
      <c r="F19" s="55"/>
      <c r="G19" s="55"/>
      <c r="H19" s="55"/>
      <c r="I19" s="55"/>
      <c r="J19" s="55"/>
    </row>
    <row r="20" spans="1:10" ht="12.75">
      <c r="A20" s="55" t="s">
        <v>10</v>
      </c>
      <c r="B20" s="72">
        <f>B19/BtuPerMJ/LiterPerGal</f>
        <v>32.56923562928858</v>
      </c>
      <c r="C20" s="55" t="s">
        <v>118</v>
      </c>
      <c r="D20" s="55" t="s">
        <v>14</v>
      </c>
      <c r="E20" s="55"/>
      <c r="F20" s="55"/>
      <c r="G20" s="55"/>
      <c r="H20" s="55"/>
      <c r="I20" s="55"/>
      <c r="J20" s="55"/>
    </row>
    <row r="21" spans="1:10" ht="12.75">
      <c r="A21" s="55" t="s">
        <v>15</v>
      </c>
      <c r="B21" s="58">
        <f>(1-DenaturantVolume)*EthanolLHV+DenaturantVolume*DenaturantLHV</f>
        <v>21.714755102217843</v>
      </c>
      <c r="C21" s="55" t="s">
        <v>118</v>
      </c>
      <c r="D21" s="55" t="s">
        <v>102</v>
      </c>
      <c r="E21" s="55"/>
      <c r="F21" s="55"/>
      <c r="G21" s="55"/>
      <c r="H21" s="55"/>
      <c r="I21" s="55"/>
      <c r="J21" s="55"/>
    </row>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8.7109375" defaultRowHeight="15"/>
  <cols>
    <col min="1" max="1" width="19.8515625" style="10" customWidth="1"/>
    <col min="2" max="2" width="12.421875" style="10" customWidth="1"/>
    <col min="3" max="3" width="8.7109375" style="10" customWidth="1"/>
    <col min="4" max="4" width="12.7109375" style="10" customWidth="1"/>
    <col min="5" max="5" width="11.28125" style="10" customWidth="1"/>
    <col min="6" max="6" width="8.7109375" style="10" customWidth="1"/>
    <col min="7" max="7" width="13.421875" style="10" customWidth="1"/>
    <col min="8" max="8" width="11.421875" style="10" customWidth="1"/>
    <col min="9" max="16384" width="8.7109375" style="10" customWidth="1"/>
  </cols>
  <sheetData>
    <row r="1" ht="12">
      <c r="B1" s="11" t="s">
        <v>110</v>
      </c>
    </row>
    <row r="2" spans="1:2" ht="12">
      <c r="A2" s="10" t="s">
        <v>108</v>
      </c>
      <c r="B2" s="12">
        <f>C31</f>
        <v>34.140240927442605</v>
      </c>
    </row>
    <row r="3" spans="1:3" ht="12">
      <c r="A3" s="10" t="s">
        <v>109</v>
      </c>
      <c r="B3" s="11">
        <v>40</v>
      </c>
      <c r="C3" s="10" t="s">
        <v>6</v>
      </c>
    </row>
    <row r="4" spans="1:2" ht="12">
      <c r="A4" s="10" t="s">
        <v>119</v>
      </c>
      <c r="B4" s="13">
        <f>B3+B2</f>
        <v>74.1402409274426</v>
      </c>
    </row>
    <row r="5" spans="1:2" ht="12">
      <c r="A5" s="10" t="s">
        <v>120</v>
      </c>
      <c r="B5" s="13">
        <f>'Amortization table'!B26</f>
        <v>0</v>
      </c>
    </row>
    <row r="6" spans="1:2" ht="12">
      <c r="A6" s="10" t="s">
        <v>29</v>
      </c>
      <c r="B6" s="13">
        <f>B4+B5</f>
        <v>74.1402409274426</v>
      </c>
    </row>
    <row r="9" spans="1:9" ht="29.25" customHeight="1">
      <c r="A9" s="14" t="s">
        <v>138</v>
      </c>
      <c r="B9" s="15" t="s">
        <v>155</v>
      </c>
      <c r="C9" s="14" t="s">
        <v>140</v>
      </c>
      <c r="D9" s="16" t="s">
        <v>38</v>
      </c>
      <c r="E9" s="15" t="s">
        <v>39</v>
      </c>
      <c r="H9" s="17" t="s">
        <v>160</v>
      </c>
      <c r="I9" s="11" t="s">
        <v>142</v>
      </c>
    </row>
    <row r="10" spans="1:5" ht="12">
      <c r="A10" s="10" t="s">
        <v>139</v>
      </c>
      <c r="B10" s="11" t="s">
        <v>156</v>
      </c>
      <c r="C10" s="11">
        <v>24</v>
      </c>
      <c r="D10" s="11"/>
      <c r="E10" s="11"/>
    </row>
    <row r="11" spans="1:5" ht="12">
      <c r="A11" s="10" t="s">
        <v>141</v>
      </c>
      <c r="B11" s="11" t="s">
        <v>156</v>
      </c>
      <c r="C11" s="11">
        <v>150</v>
      </c>
      <c r="D11" s="11"/>
      <c r="E11" s="11"/>
    </row>
    <row r="12" spans="1:5" ht="13.5">
      <c r="A12" s="10" t="s">
        <v>40</v>
      </c>
      <c r="B12" s="11" t="s">
        <v>156</v>
      </c>
      <c r="C12" s="11">
        <v>99</v>
      </c>
      <c r="D12" s="11"/>
      <c r="E12" s="11"/>
    </row>
    <row r="13" spans="1:5" ht="13.5">
      <c r="A13" s="10" t="s">
        <v>41</v>
      </c>
      <c r="B13" s="11" t="s">
        <v>156</v>
      </c>
      <c r="C13" s="11">
        <v>64</v>
      </c>
      <c r="D13" s="11"/>
      <c r="E13" s="11"/>
    </row>
    <row r="14" spans="1:5" ht="12">
      <c r="A14" s="10" t="s">
        <v>150</v>
      </c>
      <c r="B14" s="11" t="s">
        <v>156</v>
      </c>
      <c r="C14" s="11">
        <v>450</v>
      </c>
      <c r="D14" s="11"/>
      <c r="E14" s="11"/>
    </row>
    <row r="15" spans="1:5" ht="12">
      <c r="A15" s="10" t="s">
        <v>151</v>
      </c>
      <c r="B15" s="11" t="s">
        <v>156</v>
      </c>
      <c r="C15" s="11">
        <v>3</v>
      </c>
      <c r="D15" s="11"/>
      <c r="E15" s="11"/>
    </row>
    <row r="16" spans="1:5" ht="12">
      <c r="A16" s="10" t="s">
        <v>149</v>
      </c>
      <c r="B16" s="11" t="s">
        <v>156</v>
      </c>
      <c r="C16" s="11">
        <v>0</v>
      </c>
      <c r="D16" s="11"/>
      <c r="E16" s="11"/>
    </row>
    <row r="17" spans="1:9" ht="12">
      <c r="A17" s="10" t="s">
        <v>143</v>
      </c>
      <c r="B17" s="11" t="s">
        <v>157</v>
      </c>
      <c r="C17" s="12">
        <f>H17*LiterPerGal*AcrePerHa</f>
        <v>64.5338715</v>
      </c>
      <c r="D17" s="11"/>
      <c r="E17" s="11"/>
      <c r="H17" s="10">
        <v>6.9</v>
      </c>
      <c r="I17" s="10" t="s">
        <v>161</v>
      </c>
    </row>
    <row r="18" spans="1:9" ht="12">
      <c r="A18" s="10" t="s">
        <v>144</v>
      </c>
      <c r="B18" s="11" t="s">
        <v>157</v>
      </c>
      <c r="C18" s="12">
        <f>H18*LiterPerGal*AcrePerHa</f>
        <v>31.799299</v>
      </c>
      <c r="D18" s="11"/>
      <c r="E18" s="11"/>
      <c r="H18" s="10">
        <v>3.4</v>
      </c>
      <c r="I18" s="10" t="s">
        <v>161</v>
      </c>
    </row>
    <row r="19" spans="1:9" ht="12">
      <c r="A19" s="10" t="s">
        <v>145</v>
      </c>
      <c r="B19" s="11" t="s">
        <v>157</v>
      </c>
      <c r="C19" s="12">
        <f>H19*LiterPerGal*AcrePerHa</f>
        <v>31.799299</v>
      </c>
      <c r="D19" s="11"/>
      <c r="E19" s="11"/>
      <c r="H19" s="10">
        <v>3.4</v>
      </c>
      <c r="I19" s="10" t="s">
        <v>161</v>
      </c>
    </row>
    <row r="20" spans="1:9" ht="13.5">
      <c r="A20" s="10" t="s">
        <v>146</v>
      </c>
      <c r="B20" s="11" t="s">
        <v>158</v>
      </c>
      <c r="C20" s="11"/>
      <c r="D20" s="11"/>
      <c r="E20" s="11"/>
      <c r="H20" s="10">
        <v>246</v>
      </c>
      <c r="I20" s="10" t="s">
        <v>42</v>
      </c>
    </row>
    <row r="21" spans="1:9" ht="12">
      <c r="A21" s="10" t="s">
        <v>147</v>
      </c>
      <c r="B21" s="11" t="s">
        <v>159</v>
      </c>
      <c r="C21" s="11"/>
      <c r="D21" s="11"/>
      <c r="E21" s="11"/>
      <c r="H21" s="10">
        <v>34</v>
      </c>
      <c r="I21" s="10" t="s">
        <v>162</v>
      </c>
    </row>
    <row r="22" spans="1:9" ht="12">
      <c r="A22" s="10" t="s">
        <v>152</v>
      </c>
      <c r="B22" s="11"/>
      <c r="C22" s="11"/>
      <c r="D22" s="11"/>
      <c r="E22" s="11"/>
      <c r="G22" s="10" t="s">
        <v>164</v>
      </c>
      <c r="H22" s="10">
        <v>2.7</v>
      </c>
      <c r="I22" s="10" t="s">
        <v>163</v>
      </c>
    </row>
    <row r="23" spans="1:9" ht="12">
      <c r="A23" s="10" t="s">
        <v>153</v>
      </c>
      <c r="B23" s="11"/>
      <c r="G23" s="10" t="s">
        <v>165</v>
      </c>
      <c r="H23" s="10">
        <v>10.12</v>
      </c>
      <c r="I23" s="10" t="s">
        <v>166</v>
      </c>
    </row>
    <row r="24" spans="1:3" ht="12">
      <c r="A24" s="10" t="s">
        <v>154</v>
      </c>
      <c r="B24" s="11" t="s">
        <v>148</v>
      </c>
      <c r="C24" s="11">
        <f>SUM(C10:C16)</f>
        <v>790</v>
      </c>
    </row>
    <row r="25" spans="1:4" ht="13.5">
      <c r="A25" s="14" t="s">
        <v>43</v>
      </c>
      <c r="B25" s="11" t="s">
        <v>44</v>
      </c>
      <c r="C25" s="67">
        <v>2700</v>
      </c>
      <c r="D25" s="10" t="s">
        <v>114</v>
      </c>
    </row>
    <row r="26" spans="1:3" ht="12">
      <c r="A26" s="10" t="s">
        <v>115</v>
      </c>
      <c r="B26" s="11" t="s">
        <v>148</v>
      </c>
      <c r="C26" s="12">
        <f>C38</f>
        <v>9414.947367</v>
      </c>
    </row>
    <row r="27" spans="2:5" ht="12">
      <c r="B27" s="11"/>
      <c r="C27" s="11"/>
      <c r="D27" s="11"/>
      <c r="E27" s="11"/>
    </row>
    <row r="28" spans="1:3" ht="13.5">
      <c r="A28" s="14" t="s">
        <v>45</v>
      </c>
      <c r="B28" s="11" t="s">
        <v>46</v>
      </c>
      <c r="C28" s="18">
        <f>C25/C26</f>
        <v>0.2867780237905179</v>
      </c>
    </row>
    <row r="29" spans="1:3" ht="13.5">
      <c r="A29" s="10" t="s">
        <v>116</v>
      </c>
      <c r="B29" s="19" t="s">
        <v>47</v>
      </c>
      <c r="C29" s="68">
        <v>0.4</v>
      </c>
    </row>
    <row r="30" spans="1:3" ht="12">
      <c r="A30" s="10" t="s">
        <v>117</v>
      </c>
      <c r="B30" s="19" t="s">
        <v>118</v>
      </c>
      <c r="C30" s="11">
        <v>21</v>
      </c>
    </row>
    <row r="31" spans="1:3" ht="13.5">
      <c r="A31" s="10" t="s">
        <v>48</v>
      </c>
      <c r="B31" s="11" t="s">
        <v>49</v>
      </c>
      <c r="C31" s="13">
        <f>C28*1000/C29/C30</f>
        <v>34.140240927442605</v>
      </c>
    </row>
    <row r="32" spans="2:3" ht="12">
      <c r="B32" s="19"/>
      <c r="C32" s="11"/>
    </row>
    <row r="34" ht="12">
      <c r="A34" s="14" t="s">
        <v>107</v>
      </c>
    </row>
    <row r="35" spans="2:3" ht="12">
      <c r="B35" s="11" t="s">
        <v>111</v>
      </c>
      <c r="C35" s="68">
        <v>150</v>
      </c>
    </row>
    <row r="36" spans="2:3" ht="12">
      <c r="B36" s="11" t="s">
        <v>112</v>
      </c>
      <c r="C36" s="11">
        <v>56</v>
      </c>
    </row>
    <row r="37" spans="2:3" ht="12">
      <c r="B37" s="11" t="s">
        <v>113</v>
      </c>
      <c r="C37" s="11">
        <f>C36*C35/2000</f>
        <v>4.2</v>
      </c>
    </row>
    <row r="38" spans="2:3" ht="12">
      <c r="B38" s="11" t="s">
        <v>148</v>
      </c>
      <c r="C38" s="12">
        <f>C37*Factors!B12*AcrePerHa</f>
        <v>9414.947367</v>
      </c>
    </row>
    <row r="39" spans="2:3" ht="12">
      <c r="B39" s="11"/>
      <c r="C39" s="20"/>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6"/>
  <sheetViews>
    <sheetView tabSelected="1" zoomScalePageLayoutView="0" workbookViewId="0" topLeftCell="A1">
      <selection activeCell="E5" sqref="E5"/>
    </sheetView>
  </sheetViews>
  <sheetFormatPr defaultColWidth="9.140625" defaultRowHeight="15"/>
  <cols>
    <col min="1" max="16384" width="8.7109375" style="0" customWidth="1"/>
  </cols>
  <sheetData>
    <row r="1" ht="15">
      <c r="A1" s="115" t="s">
        <v>328</v>
      </c>
    </row>
    <row r="3" ht="14.25">
      <c r="A3" t="s">
        <v>319</v>
      </c>
    </row>
    <row r="4" ht="14.25">
      <c r="B4" t="s">
        <v>320</v>
      </c>
    </row>
    <row r="6" ht="14.25">
      <c r="A6" t="s">
        <v>322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0"/>
  <sheetViews>
    <sheetView zoomScalePageLayoutView="0" workbookViewId="0" topLeftCell="A1">
      <selection activeCell="B35" sqref="B35"/>
    </sheetView>
  </sheetViews>
  <sheetFormatPr defaultColWidth="9.140625" defaultRowHeight="15"/>
  <cols>
    <col min="1" max="1" width="34.8515625" style="0" customWidth="1"/>
    <col min="2" max="4" width="10.140625" style="0" customWidth="1"/>
    <col min="5" max="5" width="1.7109375" style="0" customWidth="1"/>
    <col min="6" max="8" width="10.57421875" style="0" customWidth="1"/>
    <col min="9" max="9" width="2.28125" style="0" customWidth="1"/>
    <col min="10" max="12" width="10.421875" style="0" customWidth="1"/>
    <col min="13" max="13" width="2.57421875" style="0" customWidth="1"/>
    <col min="14" max="14" width="11.00390625" style="0" customWidth="1"/>
    <col min="15" max="16" width="10.421875" style="0" customWidth="1"/>
    <col min="17" max="17" width="2.00390625" style="0" customWidth="1"/>
    <col min="18" max="16384" width="8.7109375" style="0" customWidth="1"/>
  </cols>
  <sheetData>
    <row r="1" ht="15">
      <c r="A1" s="115" t="s">
        <v>318</v>
      </c>
    </row>
    <row r="3" spans="2:17" ht="18">
      <c r="B3" s="121" t="s">
        <v>21</v>
      </c>
      <c r="C3" s="122"/>
      <c r="D3" s="122"/>
      <c r="F3" s="121" t="s">
        <v>22</v>
      </c>
      <c r="G3" s="122"/>
      <c r="H3" s="122"/>
      <c r="J3" s="121" t="s">
        <v>23</v>
      </c>
      <c r="K3" s="122"/>
      <c r="L3" s="122"/>
      <c r="N3" s="121" t="s">
        <v>24</v>
      </c>
      <c r="O3" s="122"/>
      <c r="P3" s="122"/>
      <c r="Q3" s="112"/>
    </row>
    <row r="4" spans="1:17" ht="22.5">
      <c r="A4" s="22"/>
      <c r="B4" s="123" t="str">
        <f>'Scenario A'!B78</f>
        <v>New Cropland</v>
      </c>
      <c r="C4" s="124" t="str">
        <f>'Scenario A'!C78</f>
        <v>From Forestland</v>
      </c>
      <c r="D4" s="123" t="str">
        <f>'Scenario A'!D78</f>
        <v>From Pastureland</v>
      </c>
      <c r="E4" s="116"/>
      <c r="F4" s="123" t="str">
        <f>'Scenario B'!B78</f>
        <v>New Cropland</v>
      </c>
      <c r="G4" s="124" t="str">
        <f>'Scenario B'!C78</f>
        <v>From Forestland</v>
      </c>
      <c r="H4" s="123" t="str">
        <f>'Scenario B'!D78</f>
        <v>From Pastureland</v>
      </c>
      <c r="I4" s="116"/>
      <c r="J4" s="123" t="str">
        <f>'Scenario C'!B78</f>
        <v>New Cropland</v>
      </c>
      <c r="K4" s="124" t="str">
        <f>'Scenario C'!C78</f>
        <v>From Forestland</v>
      </c>
      <c r="L4" s="123" t="str">
        <f>'Scenario C'!D78</f>
        <v>From Pastureland</v>
      </c>
      <c r="M4" s="110"/>
      <c r="N4" s="123" t="s">
        <v>277</v>
      </c>
      <c r="O4" s="123" t="s">
        <v>269</v>
      </c>
      <c r="P4" s="123" t="s">
        <v>270</v>
      </c>
      <c r="Q4" s="113"/>
    </row>
    <row r="5" spans="1:16" ht="14.25">
      <c r="A5" s="95" t="str">
        <f>'Scenario A'!A79</f>
        <v>Land Area Converted (ha / 1000 gal)</v>
      </c>
      <c r="B5" s="125">
        <f>'Scenario A'!B79</f>
        <v>0.7003963265056603</v>
      </c>
      <c r="C5" s="125">
        <f>'Scenario A'!C79</f>
        <v>0.3250859471622642</v>
      </c>
      <c r="D5" s="125">
        <f>'Scenario A'!D79</f>
        <v>0.37531045039245287</v>
      </c>
      <c r="E5" s="126"/>
      <c r="F5" s="125">
        <f>'Scenario B'!B79</f>
        <v>0.6901277791999999</v>
      </c>
      <c r="G5" s="125">
        <f>'Scenario B'!C79</f>
        <v>0.3149723489</v>
      </c>
      <c r="H5" s="125">
        <f>'Scenario B'!D79</f>
        <v>0.37515502265</v>
      </c>
      <c r="I5" s="126"/>
      <c r="J5" s="125">
        <f>'Scenario C'!B79</f>
        <v>0.7003963265056603</v>
      </c>
      <c r="K5" s="125">
        <f>'Scenario C'!C79</f>
        <v>0.3250859471622642</v>
      </c>
      <c r="L5" s="125">
        <f>'Scenario C'!D79</f>
        <v>0.37531045039245287</v>
      </c>
      <c r="M5" s="127"/>
      <c r="N5" s="125">
        <f>'Scenario D'!B79</f>
        <v>0.7003963265056603</v>
      </c>
      <c r="O5" s="125">
        <f>'Scenario D'!C79</f>
        <v>0.05575303555471701</v>
      </c>
      <c r="P5" s="125">
        <f>'Scenario D'!D79</f>
        <v>0.6446432825509434</v>
      </c>
    </row>
    <row r="6" spans="1:16" ht="14.25">
      <c r="A6" s="96" t="str">
        <f>'Scenario A'!A80</f>
        <v>Avg Areal Emissions (Mg CO2 / ha)</v>
      </c>
      <c r="B6" s="128">
        <f>'Scenario A'!B80</f>
        <v>411.3334687336855</v>
      </c>
      <c r="C6" s="128">
        <f>'Scenario A'!C80</f>
        <v>765.4854677421679</v>
      </c>
      <c r="D6" s="128">
        <f>'Scenario A'!D80</f>
        <v>104.57444525979011</v>
      </c>
      <c r="E6" s="126"/>
      <c r="F6" s="128">
        <f>'Scenario B'!B80</f>
        <v>404.4846600776494</v>
      </c>
      <c r="G6" s="128">
        <f>'Scenario B'!C80</f>
        <v>761.6178868898957</v>
      </c>
      <c r="H6" s="128">
        <f>'Scenario B'!D80</f>
        <v>104.64347539474467</v>
      </c>
      <c r="I6" s="126"/>
      <c r="J6" s="128">
        <f>'Scenario C'!B80</f>
        <v>240.44556414898702</v>
      </c>
      <c r="K6" s="128">
        <f>'Scenario C'!C80</f>
        <v>398.43855705625396</v>
      </c>
      <c r="L6" s="128">
        <f>'Scenario C'!D80</f>
        <v>103.59534115630713</v>
      </c>
      <c r="M6" s="129"/>
      <c r="N6" s="128">
        <f>'Scenario D'!B80</f>
        <v>137.2007098239589</v>
      </c>
      <c r="O6" s="128">
        <f>'Scenario D'!C80</f>
        <v>487.7482035622072</v>
      </c>
      <c r="P6" s="128">
        <f>'Scenario D'!D80</f>
        <v>106.8830345164914</v>
      </c>
    </row>
    <row r="7" spans="1:16" ht="14.25">
      <c r="A7" s="24" t="str">
        <f>'Scenario A'!A81</f>
        <v>Total Emissions (Mg CO2 / 1000 gal)</v>
      </c>
      <c r="B7" s="128">
        <f>'Scenario A'!B81</f>
        <v>288.0964504699042</v>
      </c>
      <c r="C7" s="128">
        <f>'Scenario A'!C81</f>
        <v>248.84856831991146</v>
      </c>
      <c r="D7" s="128">
        <f>'Scenario A'!D81</f>
        <v>39.24788214999273</v>
      </c>
      <c r="E7" s="126"/>
      <c r="F7" s="128">
        <f>'Scenario B'!B81</f>
        <v>279.146100179855</v>
      </c>
      <c r="G7" s="128">
        <f>'Scenario B'!C81</f>
        <v>239.88857479796494</v>
      </c>
      <c r="H7" s="128">
        <f>'Scenario B'!D81</f>
        <v>39.257525381890154</v>
      </c>
      <c r="I7" s="126"/>
      <c r="J7" s="128">
        <f>'Scenario C'!B81</f>
        <v>168.4071898545316</v>
      </c>
      <c r="K7" s="128">
        <f>'Scenario C'!C81</f>
        <v>129.52677570659816</v>
      </c>
      <c r="L7" s="128">
        <f>'Scenario C'!D81</f>
        <v>38.880414147933436</v>
      </c>
      <c r="M7" s="129"/>
      <c r="N7" s="128">
        <f>'Scenario D'!B81</f>
        <v>96.09487315466988</v>
      </c>
      <c r="O7" s="128">
        <f>'Scenario D'!C81</f>
        <v>27.193442934953087</v>
      </c>
      <c r="P7" s="128">
        <f>'Scenario D'!D81</f>
        <v>68.9014302197168</v>
      </c>
    </row>
    <row r="8" spans="1:16" ht="15">
      <c r="A8" s="96" t="str">
        <f>'Scenario A'!A82</f>
        <v>Emissions per unit fuel (g CO2 / MJ)</v>
      </c>
      <c r="B8" s="130">
        <f>'Scenario A'!B82</f>
        <v>116.84115278878785</v>
      </c>
      <c r="C8" s="128">
        <f>'Scenario A'!C82</f>
        <v>100.9236786670347</v>
      </c>
      <c r="D8" s="128">
        <f>'Scenario A'!D82</f>
        <v>15.917474121753157</v>
      </c>
      <c r="E8" s="126"/>
      <c r="F8" s="130">
        <f>'Scenario B'!B82</f>
        <v>113.21122522790648</v>
      </c>
      <c r="G8" s="128">
        <f>'Scenario B'!C82</f>
        <v>97.28984017170876</v>
      </c>
      <c r="H8" s="128">
        <f>'Scenario B'!D82</f>
        <v>15.921385056197742</v>
      </c>
      <c r="I8" s="126"/>
      <c r="J8" s="130">
        <f>'Scenario C'!B82</f>
        <v>68.2996620348131</v>
      </c>
      <c r="K8" s="128">
        <f>'Scenario C'!C82</f>
        <v>52.531219200684525</v>
      </c>
      <c r="L8" s="128">
        <f>'Scenario C'!D82</f>
        <v>15.768442834128576</v>
      </c>
      <c r="M8" s="129"/>
      <c r="N8" s="130">
        <f>'Scenario D'!B82</f>
        <v>38.972489033345035</v>
      </c>
      <c r="O8" s="128">
        <f>'Scenario D'!C82</f>
        <v>11.028644107324583</v>
      </c>
      <c r="P8" s="128">
        <f>'Scenario D'!D82</f>
        <v>27.943844926020454</v>
      </c>
    </row>
    <row r="10" ht="15.75">
      <c r="A10" s="114" t="s">
        <v>321</v>
      </c>
    </row>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J99"/>
  <sheetViews>
    <sheetView zoomScalePageLayoutView="0" workbookViewId="0" topLeftCell="A1">
      <selection activeCell="A4" sqref="A4"/>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10.281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25:36" ht="14.25">
      <c r="Y3" s="5"/>
      <c r="Z3" s="5"/>
      <c r="AA3" s="5"/>
      <c r="AB3" s="5"/>
      <c r="AC3" s="5"/>
      <c r="AD3" s="5"/>
      <c r="AE3" s="5"/>
      <c r="AF3" s="5"/>
      <c r="AG3" s="5"/>
      <c r="AH3" s="5"/>
      <c r="AI3" s="5"/>
      <c r="AJ3" s="5"/>
    </row>
    <row r="4" spans="1:36" ht="15">
      <c r="A4" s="52" t="s">
        <v>274</v>
      </c>
      <c r="B4" s="51" t="s">
        <v>296</v>
      </c>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1.75*10^9</f>
        <v>1750000000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13250000000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C15"/>
      <c r="D15"/>
      <c r="Y15" s="5"/>
      <c r="Z15" s="5"/>
      <c r="AA15" s="5"/>
      <c r="AB15" s="5"/>
      <c r="AC15" s="5"/>
      <c r="AD15" s="5"/>
      <c r="AE15" s="5"/>
      <c r="AF15" s="5"/>
      <c r="AG15" s="5"/>
      <c r="AH15" s="5"/>
      <c r="AI15" s="5"/>
      <c r="AJ15" s="5"/>
    </row>
    <row r="16" spans="1:36" ht="15">
      <c r="A16" s="22"/>
      <c r="F16"/>
      <c r="G16"/>
      <c r="H16"/>
      <c r="I16"/>
      <c r="J16"/>
      <c r="K16"/>
      <c r="L16"/>
      <c r="M16"/>
      <c r="Y16" s="5"/>
      <c r="Z16" s="5"/>
      <c r="AA16" s="5"/>
      <c r="AB16" s="5"/>
      <c r="AC16" s="5"/>
      <c r="AD16" s="5"/>
      <c r="AE16" s="5"/>
      <c r="AF16" s="5"/>
      <c r="AG16" s="5"/>
      <c r="AH16" s="5"/>
      <c r="AI16" s="5"/>
      <c r="AJ16" s="5"/>
    </row>
    <row r="17" spans="1:24" ht="45">
      <c r="A17" s="81" t="s">
        <v>177</v>
      </c>
      <c r="B17" s="75" t="s">
        <v>281</v>
      </c>
      <c r="C17" s="75" t="s">
        <v>272</v>
      </c>
      <c r="D17" s="75" t="s">
        <v>273</v>
      </c>
      <c r="F17"/>
      <c r="G17"/>
      <c r="H17"/>
      <c r="I17"/>
      <c r="J17"/>
      <c r="K17"/>
      <c r="L17"/>
      <c r="M17"/>
      <c r="O17" s="74"/>
      <c r="P17" s="74"/>
      <c r="Q17" s="74"/>
      <c r="R17" s="74"/>
      <c r="S17" s="74"/>
      <c r="T17" s="74"/>
      <c r="U17" s="74"/>
      <c r="V17" s="74"/>
      <c r="W17" s="74"/>
      <c r="X17" s="74"/>
    </row>
    <row r="18" spans="1:36" ht="15">
      <c r="A18" s="23"/>
      <c r="B18" s="75" t="s">
        <v>235</v>
      </c>
      <c r="C18" s="75" t="s">
        <v>235</v>
      </c>
      <c r="D18" s="75" t="s">
        <v>235</v>
      </c>
      <c r="F18"/>
      <c r="G18"/>
      <c r="H18"/>
      <c r="I18"/>
      <c r="J18"/>
      <c r="K18"/>
      <c r="L18"/>
      <c r="M18"/>
      <c r="Y18" s="5"/>
      <c r="Z18" s="5"/>
      <c r="AA18" s="5"/>
      <c r="AB18" s="5"/>
      <c r="AC18" s="5"/>
      <c r="AD18" s="5"/>
      <c r="AE18" s="5"/>
      <c r="AF18" s="5"/>
      <c r="AG18" s="5"/>
      <c r="AH18" s="5"/>
      <c r="AI18" s="5"/>
      <c r="AJ18" s="5"/>
    </row>
    <row r="19" spans="1:36" ht="14.25">
      <c r="A19" s="4" t="s">
        <v>178</v>
      </c>
      <c r="B19" s="108">
        <v>413121.1722000001</v>
      </c>
      <c r="C19" s="107">
        <v>302844.03010000003</v>
      </c>
      <c r="D19" s="107">
        <v>110277.19690000001</v>
      </c>
      <c r="F19"/>
      <c r="G19"/>
      <c r="H19"/>
      <c r="I19"/>
      <c r="J19"/>
      <c r="K19"/>
      <c r="L19"/>
      <c r="M19"/>
      <c r="Y19" s="5"/>
      <c r="Z19" s="5"/>
      <c r="AA19" s="5"/>
      <c r="AB19" s="5"/>
      <c r="AC19" s="5"/>
      <c r="AD19" s="5"/>
      <c r="AE19" s="5"/>
      <c r="AF19" s="5"/>
      <c r="AG19" s="5"/>
      <c r="AH19" s="5"/>
      <c r="AI19" s="5"/>
      <c r="AJ19" s="5"/>
    </row>
    <row r="20" spans="1:36" ht="14.25">
      <c r="A20" s="4" t="s">
        <v>179</v>
      </c>
      <c r="B20" s="108">
        <v>811141.4404000001</v>
      </c>
      <c r="C20" s="107">
        <v>28168.322399999997</v>
      </c>
      <c r="D20" s="107">
        <v>782973.0843000001</v>
      </c>
      <c r="F20"/>
      <c r="G20"/>
      <c r="H20"/>
      <c r="I20"/>
      <c r="J20"/>
      <c r="K20"/>
      <c r="L20"/>
      <c r="M20"/>
      <c r="Y20" s="5"/>
      <c r="Z20" s="5"/>
      <c r="AA20" s="5"/>
      <c r="AB20" s="5"/>
      <c r="AC20" s="5"/>
      <c r="AD20" s="5"/>
      <c r="AE20" s="5"/>
      <c r="AF20" s="5"/>
      <c r="AG20" s="5"/>
      <c r="AH20" s="5"/>
      <c r="AI20" s="5"/>
      <c r="AJ20" s="5"/>
    </row>
    <row r="21" spans="1:36" ht="14.25">
      <c r="A21" s="4" t="s">
        <v>180</v>
      </c>
      <c r="B21" s="108">
        <v>673758.0194</v>
      </c>
      <c r="C21" s="107">
        <v>410670.442</v>
      </c>
      <c r="D21" s="107">
        <v>263087.4475</v>
      </c>
      <c r="F21"/>
      <c r="G21"/>
      <c r="H21"/>
      <c r="I21"/>
      <c r="J21"/>
      <c r="K21"/>
      <c r="L21"/>
      <c r="M21"/>
      <c r="Y21" s="5"/>
      <c r="Z21" s="5"/>
      <c r="AA21" s="5"/>
      <c r="AB21" s="5"/>
      <c r="AC21" s="5"/>
      <c r="AD21" s="5"/>
      <c r="AE21" s="5"/>
      <c r="AF21" s="5"/>
      <c r="AG21" s="5"/>
      <c r="AH21" s="5"/>
      <c r="AI21" s="5"/>
      <c r="AJ21" s="5"/>
    </row>
    <row r="22" spans="1:36" ht="14.25">
      <c r="A22" s="4" t="s">
        <v>181</v>
      </c>
      <c r="B22" s="108">
        <v>321873.4008</v>
      </c>
      <c r="C22" s="107">
        <v>-148253.5209</v>
      </c>
      <c r="D22" s="107">
        <v>470126.97530000005</v>
      </c>
      <c r="F22"/>
      <c r="G22"/>
      <c r="H22"/>
      <c r="I22"/>
      <c r="J22"/>
      <c r="K22"/>
      <c r="L22"/>
      <c r="M22"/>
      <c r="Y22" s="5"/>
      <c r="Z22" s="5"/>
      <c r="AA22" s="5"/>
      <c r="AB22" s="5"/>
      <c r="AC22" s="5"/>
      <c r="AD22" s="5"/>
      <c r="AE22" s="5"/>
      <c r="AF22" s="5"/>
      <c r="AG22" s="5"/>
      <c r="AH22" s="5"/>
      <c r="AI22" s="5"/>
      <c r="AJ22" s="5"/>
    </row>
    <row r="23" spans="1:36" ht="14.25">
      <c r="A23" s="4" t="s">
        <v>182</v>
      </c>
      <c r="B23" s="108">
        <v>913812.9187999999</v>
      </c>
      <c r="C23" s="107">
        <v>170331.66569999998</v>
      </c>
      <c r="D23" s="107">
        <v>743481.5529</v>
      </c>
      <c r="F23"/>
      <c r="G23"/>
      <c r="H23"/>
      <c r="I23"/>
      <c r="J23"/>
      <c r="K23"/>
      <c r="L23"/>
      <c r="M23"/>
      <c r="Y23" s="5"/>
      <c r="Z23" s="5"/>
      <c r="AA23" s="5"/>
      <c r="AB23" s="5"/>
      <c r="AC23" s="5"/>
      <c r="AD23" s="5"/>
      <c r="AE23" s="5"/>
      <c r="AF23" s="5"/>
      <c r="AG23" s="5"/>
      <c r="AH23" s="5"/>
      <c r="AI23" s="5"/>
      <c r="AJ23" s="5"/>
    </row>
    <row r="24" spans="1:36" ht="14.25">
      <c r="A24" s="4" t="s">
        <v>183</v>
      </c>
      <c r="B24" s="108">
        <v>166006.59</v>
      </c>
      <c r="C24" s="107">
        <v>-429.1338</v>
      </c>
      <c r="D24" s="107">
        <v>166435.70829999997</v>
      </c>
      <c r="F24"/>
      <c r="G24"/>
      <c r="H24"/>
      <c r="I24"/>
      <c r="J24"/>
      <c r="K24"/>
      <c r="L24"/>
      <c r="M24"/>
      <c r="Y24" s="5"/>
      <c r="Z24" s="5"/>
      <c r="AA24" s="5"/>
      <c r="AB24" s="5"/>
      <c r="AC24" s="5"/>
      <c r="AD24" s="5"/>
      <c r="AE24" s="5"/>
      <c r="AF24" s="5"/>
      <c r="AG24" s="5"/>
      <c r="AH24" s="5"/>
      <c r="AI24" s="5"/>
      <c r="AJ24" s="5"/>
    </row>
    <row r="25" spans="1:36" ht="14.25">
      <c r="A25" s="4" t="s">
        <v>184</v>
      </c>
      <c r="B25" s="108">
        <v>170326.12849999996</v>
      </c>
      <c r="C25" s="107">
        <v>20153.339</v>
      </c>
      <c r="D25" s="107">
        <v>150172.78670000003</v>
      </c>
      <c r="F25"/>
      <c r="G25"/>
      <c r="H25"/>
      <c r="I25"/>
      <c r="J25"/>
      <c r="K25"/>
      <c r="L25"/>
      <c r="M25"/>
      <c r="Y25" s="5"/>
      <c r="Z25" s="5"/>
      <c r="AA25" s="5"/>
      <c r="AB25" s="5"/>
      <c r="AC25" s="5"/>
      <c r="AD25" s="5"/>
      <c r="AE25" s="5"/>
      <c r="AF25" s="5"/>
      <c r="AG25" s="5"/>
      <c r="AH25" s="5"/>
      <c r="AI25" s="5"/>
      <c r="AJ25" s="5"/>
    </row>
    <row r="26" spans="1:36" ht="14.25">
      <c r="A26" s="4" t="s">
        <v>185</v>
      </c>
      <c r="B26" s="108">
        <v>109935.93119999999</v>
      </c>
      <c r="C26" s="107">
        <v>-32270.7416</v>
      </c>
      <c r="D26" s="107">
        <v>142206.32640000002</v>
      </c>
      <c r="F26"/>
      <c r="G26"/>
      <c r="H26"/>
      <c r="I26"/>
      <c r="J26"/>
      <c r="K26"/>
      <c r="L26"/>
      <c r="M26"/>
      <c r="Y26" s="5"/>
      <c r="Z26" s="5"/>
      <c r="AA26" s="5"/>
      <c r="AB26" s="5"/>
      <c r="AC26" s="5"/>
      <c r="AD26" s="5"/>
      <c r="AE26" s="5"/>
      <c r="AF26" s="5"/>
      <c r="AG26" s="5"/>
      <c r="AH26" s="5"/>
      <c r="AI26" s="5"/>
      <c r="AJ26" s="5"/>
    </row>
    <row r="27" spans="1:36" ht="14.25">
      <c r="A27" s="4" t="s">
        <v>186</v>
      </c>
      <c r="B27" s="108">
        <v>11772.065799999997</v>
      </c>
      <c r="C27" s="107">
        <v>-22196.6262</v>
      </c>
      <c r="D27" s="107">
        <v>33968.709500000004</v>
      </c>
      <c r="F27"/>
      <c r="G27"/>
      <c r="H27"/>
      <c r="I27"/>
      <c r="J27"/>
      <c r="K27"/>
      <c r="L27"/>
      <c r="M27"/>
      <c r="Y27" s="5"/>
      <c r="Z27" s="5"/>
      <c r="AA27" s="5"/>
      <c r="AB27" s="5"/>
      <c r="AC27" s="5"/>
      <c r="AD27" s="5"/>
      <c r="AE27" s="5"/>
      <c r="AF27" s="5"/>
      <c r="AG27" s="5"/>
      <c r="AH27" s="5"/>
      <c r="AI27" s="5"/>
      <c r="AJ27" s="5"/>
    </row>
    <row r="28" spans="1:36" ht="14.25">
      <c r="A28" s="4" t="s">
        <v>187</v>
      </c>
      <c r="B28" s="108">
        <v>5677478.1564</v>
      </c>
      <c r="C28" s="107">
        <v>3568661.0788</v>
      </c>
      <c r="D28" s="107">
        <v>2108818.1303000003</v>
      </c>
      <c r="E28" s="109"/>
      <c r="F28"/>
      <c r="G28"/>
      <c r="H28"/>
      <c r="I28"/>
      <c r="J28"/>
      <c r="K28"/>
      <c r="L28"/>
      <c r="M28"/>
      <c r="Y28" s="5"/>
      <c r="Z28" s="5"/>
      <c r="AA28" s="5"/>
      <c r="AB28" s="5"/>
      <c r="AC28" s="5"/>
      <c r="AD28" s="5"/>
      <c r="AE28" s="5"/>
      <c r="AF28" s="5"/>
      <c r="AG28" s="5"/>
      <c r="AH28" s="5"/>
      <c r="AI28" s="5"/>
      <c r="AJ28" s="5"/>
    </row>
    <row r="29" spans="1:36" ht="14.25">
      <c r="A29" s="4" t="s">
        <v>188</v>
      </c>
      <c r="B29" s="108">
        <v>11025.5027</v>
      </c>
      <c r="C29" s="107">
        <v>9709.9444</v>
      </c>
      <c r="D29" s="107">
        <v>1315.5496</v>
      </c>
      <c r="F29"/>
      <c r="G29"/>
      <c r="H29"/>
      <c r="I29"/>
      <c r="J29"/>
      <c r="K29"/>
      <c r="L29"/>
      <c r="M29"/>
      <c r="Y29" s="5"/>
      <c r="Z29" s="5"/>
      <c r="AA29" s="5"/>
      <c r="AB29" s="5"/>
      <c r="AC29" s="5"/>
      <c r="AD29" s="5"/>
      <c r="AE29" s="5"/>
      <c r="AF29" s="5"/>
      <c r="AG29" s="5"/>
      <c r="AH29" s="5"/>
      <c r="AI29" s="5"/>
      <c r="AJ29" s="5"/>
    </row>
    <row r="30" spans="1:36" ht="15">
      <c r="A30" s="49" t="s">
        <v>189</v>
      </c>
      <c r="B30" s="76">
        <f>SUM(B19:B29)</f>
        <v>9280251.3262</v>
      </c>
      <c r="C30" s="76">
        <f>SUM(C19:C29)</f>
        <v>4307388.7999</v>
      </c>
      <c r="D30" s="76">
        <f>SUM(D19:D29)</f>
        <v>4972863.467700001</v>
      </c>
      <c r="F30"/>
      <c r="G30"/>
      <c r="H30"/>
      <c r="I30" s="111"/>
      <c r="J30" s="111"/>
      <c r="K30" s="111"/>
      <c r="L30" s="111"/>
      <c r="M30" s="111"/>
      <c r="N30" s="111"/>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C19/(C19+D19)*B19</f>
        <v>302843.98992812855</v>
      </c>
      <c r="C36" s="33">
        <f>Carbon!$W38</f>
        <v>764.6619895885829</v>
      </c>
      <c r="D36" s="63">
        <f>B36*C36</f>
        <v>231573287.87338752</v>
      </c>
      <c r="E36" s="28">
        <f>B36/$B$30</f>
        <v>0.03263316684895587</v>
      </c>
      <c r="F36" s="28">
        <f aca="true" t="shared" si="0" ref="F36:F46">D36/$N$47</f>
        <v>0.0606645074764257</v>
      </c>
      <c r="G36" s="74"/>
      <c r="H36" s="82">
        <f>D19/(C19+D19)*B19</f>
        <v>110277.18227187153</v>
      </c>
      <c r="I36" s="33">
        <f>Carbon!$Y38</f>
        <v>199.0975</v>
      </c>
      <c r="J36" s="63">
        <f>H36*I36</f>
        <v>21955911.29737394</v>
      </c>
      <c r="K36" s="28">
        <f>H36/$B$30</f>
        <v>0.011882995233171871</v>
      </c>
      <c r="L36" s="28">
        <f aca="true" t="shared" si="1" ref="L36:L46">J36/$N$47</f>
        <v>0.005751719281973144</v>
      </c>
      <c r="N36" s="26">
        <f aca="true" t="shared" si="2" ref="N36:N46">D36+J36</f>
        <v>253529199.17076147</v>
      </c>
      <c r="Y36" s="5"/>
      <c r="Z36" s="5"/>
      <c r="AA36" s="5"/>
      <c r="AB36" s="5"/>
      <c r="AC36" s="5"/>
      <c r="AD36" s="5"/>
      <c r="AE36" s="5"/>
      <c r="AF36" s="5"/>
      <c r="AG36" s="5"/>
      <c r="AH36" s="5"/>
      <c r="AI36" s="5"/>
      <c r="AJ36" s="5"/>
    </row>
    <row r="37" spans="1:36" ht="14.25">
      <c r="A37" s="4" t="s">
        <v>179</v>
      </c>
      <c r="B37" s="82">
        <f aca="true" t="shared" si="3" ref="B37:B46">C20/(C20+D20)*B20</f>
        <v>28168.3235702922</v>
      </c>
      <c r="C37" s="33">
        <f>Carbon!$W68</f>
        <v>327.39031137731496</v>
      </c>
      <c r="D37" s="63">
        <f aca="true" t="shared" si="4" ref="D37:D46">B37*C37</f>
        <v>9222036.224654924</v>
      </c>
      <c r="E37" s="28">
        <f aca="true" t="shared" si="5" ref="E37:E46">B37/$B$30</f>
        <v>0.0030352974914340312</v>
      </c>
      <c r="F37" s="28">
        <f t="shared" si="0"/>
        <v>0.0024158670917360995</v>
      </c>
      <c r="G37" s="74"/>
      <c r="H37" s="82">
        <f aca="true" t="shared" si="6" ref="H37:H46">D20/(C20+D20)*B20</f>
        <v>782973.1168297079</v>
      </c>
      <c r="I37" s="33">
        <f>Carbon!$Y68</f>
        <v>44.22608981397837</v>
      </c>
      <c r="J37" s="63">
        <f aca="true" t="shared" si="7" ref="J37:J46">H37*I37</f>
        <v>34627839.38684124</v>
      </c>
      <c r="K37" s="28">
        <f aca="true" t="shared" si="8" ref="K37:K46">H37/$B$30</f>
        <v>0.08436981815559443</v>
      </c>
      <c r="L37" s="28">
        <f t="shared" si="1"/>
        <v>0.009071343420766405</v>
      </c>
      <c r="N37" s="26">
        <f t="shared" si="2"/>
        <v>43849875.611496165</v>
      </c>
      <c r="Y37" s="5"/>
      <c r="Z37" s="5"/>
      <c r="AA37" s="5"/>
      <c r="AB37" s="5"/>
      <c r="AC37" s="5"/>
      <c r="AD37" s="5"/>
      <c r="AE37" s="5"/>
      <c r="AF37" s="5"/>
      <c r="AG37" s="5"/>
      <c r="AH37" s="5"/>
      <c r="AI37" s="5"/>
      <c r="AJ37" s="5"/>
    </row>
    <row r="38" spans="1:36" ht="14.25">
      <c r="A38" s="4" t="s">
        <v>180</v>
      </c>
      <c r="B38" s="82">
        <f t="shared" si="3"/>
        <v>410670.52117694356</v>
      </c>
      <c r="C38" s="33">
        <f>Carbon!$W10</f>
        <v>297.68182730322894</v>
      </c>
      <c r="D38" s="63">
        <f t="shared" si="4"/>
        <v>122249151.16352193</v>
      </c>
      <c r="E38" s="28">
        <f t="shared" si="5"/>
        <v>0.04425209045982826</v>
      </c>
      <c r="F38" s="28">
        <f t="shared" si="0"/>
        <v>0.0320252159169626</v>
      </c>
      <c r="G38" s="74"/>
      <c r="H38" s="82">
        <f t="shared" si="6"/>
        <v>263087.4982230564</v>
      </c>
      <c r="I38" s="33">
        <f>Carbon!$Y10</f>
        <v>155.745625</v>
      </c>
      <c r="J38" s="63">
        <f t="shared" si="7"/>
        <v>40974726.8404363</v>
      </c>
      <c r="K38" s="28">
        <f t="shared" si="8"/>
        <v>0.028349178160758205</v>
      </c>
      <c r="L38" s="28">
        <f t="shared" si="1"/>
        <v>0.010734017060358056</v>
      </c>
      <c r="N38" s="26">
        <f t="shared" si="2"/>
        <v>163223878.00395823</v>
      </c>
      <c r="Y38" s="5"/>
      <c r="Z38" s="5"/>
      <c r="AA38" s="5"/>
      <c r="AB38" s="5"/>
      <c r="AC38" s="5"/>
      <c r="AD38" s="5"/>
      <c r="AE38" s="5"/>
      <c r="AF38" s="5"/>
      <c r="AG38" s="5"/>
      <c r="AH38" s="5"/>
      <c r="AI38" s="5"/>
      <c r="AJ38" s="5"/>
    </row>
    <row r="39" spans="1:36" ht="14.25">
      <c r="A39" s="4" t="s">
        <v>181</v>
      </c>
      <c r="B39" s="82">
        <f t="shared" si="3"/>
        <v>-148253.49621207183</v>
      </c>
      <c r="C39" s="33">
        <f>Carbon!$W24</f>
        <v>311.2365329912028</v>
      </c>
      <c r="D39" s="63">
        <f t="shared" si="4"/>
        <v>-46141904.16486965</v>
      </c>
      <c r="E39" s="28">
        <f t="shared" si="5"/>
        <v>-0.015975159615938705</v>
      </c>
      <c r="F39" s="28">
        <f t="shared" si="0"/>
        <v>-0.012087645841590762</v>
      </c>
      <c r="G39" s="74"/>
      <c r="H39" s="82">
        <f t="shared" si="6"/>
        <v>470126.8970120718</v>
      </c>
      <c r="I39" s="33">
        <f>Carbon!$Y24</f>
        <v>155.745625</v>
      </c>
      <c r="J39" s="63">
        <f t="shared" si="7"/>
        <v>73220207.40445575</v>
      </c>
      <c r="K39" s="28">
        <f t="shared" si="8"/>
        <v>0.05065885399943963</v>
      </c>
      <c r="L39" s="28">
        <f t="shared" si="1"/>
        <v>0.019181261622634272</v>
      </c>
      <c r="N39" s="26">
        <f t="shared" si="2"/>
        <v>27078303.2395861</v>
      </c>
      <c r="Y39" s="5"/>
      <c r="Z39" s="5"/>
      <c r="AA39" s="5"/>
      <c r="AB39" s="5"/>
      <c r="AC39" s="5"/>
      <c r="AD39" s="5"/>
      <c r="AE39" s="5"/>
      <c r="AF39" s="5"/>
      <c r="AG39" s="5"/>
      <c r="AH39" s="5"/>
      <c r="AI39" s="5"/>
      <c r="AJ39" s="5"/>
    </row>
    <row r="40" spans="1:36" ht="14.25">
      <c r="A40" s="4" t="s">
        <v>182</v>
      </c>
      <c r="B40" s="82">
        <f t="shared" si="3"/>
        <v>170331.60981830297</v>
      </c>
      <c r="C40" s="33">
        <f>Carbon!$W56</f>
        <v>421.95971338552533</v>
      </c>
      <c r="D40" s="63">
        <f t="shared" si="4"/>
        <v>71873077.25942625</v>
      </c>
      <c r="E40" s="28">
        <f t="shared" si="5"/>
        <v>0.01835420225499959</v>
      </c>
      <c r="F40" s="28">
        <f t="shared" si="0"/>
        <v>0.018828358282592984</v>
      </c>
      <c r="G40" s="74"/>
      <c r="H40" s="82">
        <f t="shared" si="6"/>
        <v>743481.3089816968</v>
      </c>
      <c r="I40" s="33">
        <f>Carbon!$Y56</f>
        <v>75.235</v>
      </c>
      <c r="J40" s="63">
        <f t="shared" si="7"/>
        <v>55935816.28123796</v>
      </c>
      <c r="K40" s="28">
        <f t="shared" si="8"/>
        <v>0.08011435066232538</v>
      </c>
      <c r="L40" s="28">
        <f t="shared" si="1"/>
        <v>0.014653325416567166</v>
      </c>
      <c r="N40" s="26">
        <f t="shared" si="2"/>
        <v>127808893.54066421</v>
      </c>
      <c r="Y40" s="5"/>
      <c r="Z40" s="5"/>
      <c r="AA40" s="5"/>
      <c r="AB40" s="5"/>
      <c r="AC40" s="5"/>
      <c r="AD40" s="5"/>
      <c r="AE40" s="5"/>
      <c r="AF40" s="5"/>
      <c r="AG40" s="5"/>
      <c r="AH40" s="5"/>
      <c r="AI40" s="5"/>
      <c r="AJ40" s="5"/>
    </row>
    <row r="41" spans="1:36" ht="14.25">
      <c r="A41" s="4" t="s">
        <v>183</v>
      </c>
      <c r="B41" s="82">
        <f t="shared" si="3"/>
        <v>-429.1338400681355</v>
      </c>
      <c r="C41" s="33">
        <f>Carbon!$W31</f>
        <v>162.3975</v>
      </c>
      <c r="D41" s="63">
        <f t="shared" si="4"/>
        <v>-69690.26279246504</v>
      </c>
      <c r="E41" s="28">
        <f t="shared" si="5"/>
        <v>-4.62416183553785E-05</v>
      </c>
      <c r="F41" s="28">
        <f t="shared" si="0"/>
        <v>-1.8256533415542608E-05</v>
      </c>
      <c r="G41" s="74"/>
      <c r="H41" s="82">
        <f t="shared" si="6"/>
        <v>166435.72384006815</v>
      </c>
      <c r="I41" s="33">
        <f>Carbon!$Y31</f>
        <v>86.6183832055358</v>
      </c>
      <c r="J41" s="63">
        <f t="shared" si="7"/>
        <v>14416393.306669755</v>
      </c>
      <c r="K41" s="28">
        <f t="shared" si="8"/>
        <v>0.017934398324987916</v>
      </c>
      <c r="L41" s="28">
        <f t="shared" si="1"/>
        <v>0.003776616066416639</v>
      </c>
      <c r="N41" s="26">
        <f t="shared" si="2"/>
        <v>14346703.04387729</v>
      </c>
      <c r="Y41" s="5"/>
      <c r="Z41" s="5"/>
      <c r="AA41" s="5"/>
      <c r="AB41" s="5"/>
      <c r="AC41" s="5"/>
      <c r="AD41" s="5"/>
      <c r="AE41" s="5"/>
      <c r="AF41" s="5"/>
      <c r="AG41" s="5"/>
      <c r="AH41" s="5"/>
      <c r="AI41" s="5"/>
      <c r="AJ41" s="5"/>
    </row>
    <row r="42" spans="1:36" ht="14.25">
      <c r="A42" s="4" t="s">
        <v>184</v>
      </c>
      <c r="B42" s="82">
        <f t="shared" si="3"/>
        <v>20153.339331301777</v>
      </c>
      <c r="C42" s="33">
        <f>Carbon!$W17</f>
        <v>422.4142802698686</v>
      </c>
      <c r="D42" s="63">
        <f t="shared" si="4"/>
        <v>8513058.328666275</v>
      </c>
      <c r="E42" s="28">
        <f t="shared" si="5"/>
        <v>0.0021716372351258295</v>
      </c>
      <c r="F42" s="28">
        <f t="shared" si="0"/>
        <v>0.0022301384385447196</v>
      </c>
      <c r="G42" s="74"/>
      <c r="H42" s="82">
        <f t="shared" si="6"/>
        <v>150172.7891686982</v>
      </c>
      <c r="I42" s="33">
        <f>Carbon!$Y17</f>
        <v>104.595</v>
      </c>
      <c r="J42" s="63">
        <f t="shared" si="7"/>
        <v>15707322.883099986</v>
      </c>
      <c r="K42" s="28">
        <f t="shared" si="8"/>
        <v>0.016181974376570006</v>
      </c>
      <c r="L42" s="28">
        <f t="shared" si="1"/>
        <v>0.004114796724730342</v>
      </c>
      <c r="N42" s="26">
        <f t="shared" si="2"/>
        <v>24220381.21176626</v>
      </c>
      <c r="Y42" s="5"/>
      <c r="Z42" s="5"/>
      <c r="AA42" s="5"/>
      <c r="AB42" s="5"/>
      <c r="AC42" s="5"/>
      <c r="AD42" s="5"/>
      <c r="AE42" s="5"/>
      <c r="AF42" s="5"/>
      <c r="AG42" s="5"/>
      <c r="AH42" s="5"/>
      <c r="AI42" s="5"/>
      <c r="AJ42" s="5"/>
    </row>
    <row r="43" spans="1:36" ht="14.25">
      <c r="A43" s="4" t="s">
        <v>185</v>
      </c>
      <c r="B43" s="82">
        <f t="shared" si="3"/>
        <v>-32270.84328304385</v>
      </c>
      <c r="C43" s="33">
        <f>Carbon!$W70</f>
        <v>633.7107257061487</v>
      </c>
      <c r="D43" s="63">
        <f t="shared" si="4"/>
        <v>-20450379.516047113</v>
      </c>
      <c r="E43" s="28">
        <f t="shared" si="5"/>
        <v>-0.0034773673846458047</v>
      </c>
      <c r="F43" s="28">
        <f t="shared" si="0"/>
        <v>-0.00535731997606428</v>
      </c>
      <c r="G43" s="74"/>
      <c r="H43" s="82">
        <f t="shared" si="6"/>
        <v>142206.77448304385</v>
      </c>
      <c r="I43" s="33">
        <f>Carbon!$Y70</f>
        <v>199.0975</v>
      </c>
      <c r="J43" s="63">
        <f t="shared" si="7"/>
        <v>28313013.282637823</v>
      </c>
      <c r="K43" s="28">
        <f t="shared" si="8"/>
        <v>0.015323590868877201</v>
      </c>
      <c r="L43" s="28">
        <f t="shared" si="1"/>
        <v>0.007417068789487567</v>
      </c>
      <c r="N43" s="26">
        <f t="shared" si="2"/>
        <v>7862633.766590711</v>
      </c>
      <c r="Y43" s="5"/>
      <c r="Z43" s="5"/>
      <c r="AA43" s="5"/>
      <c r="AB43" s="5"/>
      <c r="AC43" s="5"/>
      <c r="AD43" s="5"/>
      <c r="AE43" s="5"/>
      <c r="AF43" s="5"/>
      <c r="AG43" s="5"/>
      <c r="AH43" s="5"/>
      <c r="AI43" s="5"/>
      <c r="AJ43" s="5"/>
    </row>
    <row r="44" spans="1:36" ht="14.25">
      <c r="A44" s="4" t="s">
        <v>186</v>
      </c>
      <c r="B44" s="82">
        <f t="shared" si="3"/>
        <v>-22196.593203210152</v>
      </c>
      <c r="C44" s="33">
        <f>Carbon!$W61</f>
        <v>1018.571569905798</v>
      </c>
      <c r="D44" s="63">
        <f t="shared" si="4"/>
        <v>-22608818.78555413</v>
      </c>
      <c r="E44" s="28">
        <f t="shared" si="5"/>
        <v>-0.0023918094912521114</v>
      </c>
      <c r="F44" s="28">
        <f t="shared" si="0"/>
        <v>-0.005922759351239585</v>
      </c>
      <c r="G44" s="74"/>
      <c r="H44" s="82">
        <f t="shared" si="6"/>
        <v>33968.65900321015</v>
      </c>
      <c r="I44" s="33">
        <f>Carbon!$Y61</f>
        <v>76.58878394410615</v>
      </c>
      <c r="J44" s="63">
        <f t="shared" si="7"/>
        <v>2601618.285267879</v>
      </c>
      <c r="K44" s="28">
        <f t="shared" si="8"/>
        <v>0.0036603167100992037</v>
      </c>
      <c r="L44" s="28">
        <f t="shared" si="1"/>
        <v>0.0006815375528274668</v>
      </c>
      <c r="N44" s="26">
        <f t="shared" si="2"/>
        <v>-20007200.50028625</v>
      </c>
      <c r="Y44" s="5"/>
      <c r="Z44" s="5"/>
      <c r="AA44" s="5"/>
      <c r="AB44" s="5"/>
      <c r="AC44" s="5"/>
      <c r="AD44" s="5"/>
      <c r="AE44" s="5"/>
      <c r="AF44" s="5"/>
      <c r="AG44" s="5"/>
      <c r="AH44" s="5"/>
      <c r="AI44" s="5"/>
      <c r="AJ44" s="5"/>
    </row>
    <row r="45" spans="1:36" ht="14.25">
      <c r="A45" s="4" t="s">
        <v>187</v>
      </c>
      <c r="B45" s="82">
        <f t="shared" si="3"/>
        <v>3568660.4171102988</v>
      </c>
      <c r="C45" s="33">
        <f>Carbon!$W47</f>
        <v>822.9783919112316</v>
      </c>
      <c r="D45" s="63">
        <f t="shared" si="4"/>
        <v>2936930411.3506985</v>
      </c>
      <c r="E45" s="28">
        <f t="shared" si="5"/>
        <v>0.38454350983310753</v>
      </c>
      <c r="F45" s="28">
        <f t="shared" si="0"/>
        <v>0.7693781892259496</v>
      </c>
      <c r="G45" s="74"/>
      <c r="H45" s="82">
        <f t="shared" si="6"/>
        <v>2108817.7392897005</v>
      </c>
      <c r="I45" s="33">
        <f>Carbon!$Y47</f>
        <v>110.1</v>
      </c>
      <c r="J45" s="63">
        <f t="shared" si="7"/>
        <v>232180833.09579602</v>
      </c>
      <c r="K45" s="28">
        <f t="shared" si="8"/>
        <v>0.22723713670728807</v>
      </c>
      <c r="L45" s="28">
        <f t="shared" si="1"/>
        <v>0.06082366413920633</v>
      </c>
      <c r="N45" s="26">
        <f t="shared" si="2"/>
        <v>3169111244.4464946</v>
      </c>
      <c r="Y45" s="5"/>
      <c r="Z45" s="5"/>
      <c r="AA45" s="5"/>
      <c r="AB45" s="5"/>
      <c r="AC45" s="5"/>
      <c r="AD45" s="5"/>
      <c r="AE45" s="5"/>
      <c r="AF45" s="5"/>
      <c r="AG45" s="5"/>
      <c r="AH45" s="5"/>
      <c r="AI45" s="5"/>
      <c r="AJ45" s="5"/>
    </row>
    <row r="46" spans="1:36" ht="14.25">
      <c r="A46" s="4" t="s">
        <v>188</v>
      </c>
      <c r="B46" s="82">
        <f t="shared" si="3"/>
        <v>9709.95206192574</v>
      </c>
      <c r="C46" s="33">
        <f>Carbon!$W74</f>
        <v>633.7107257061487</v>
      </c>
      <c r="D46" s="63">
        <f t="shared" si="4"/>
        <v>6153300.767734875</v>
      </c>
      <c r="E46" s="28">
        <f t="shared" si="5"/>
        <v>0.001046302704595145</v>
      </c>
      <c r="F46" s="28">
        <f t="shared" si="0"/>
        <v>0.001611960359750312</v>
      </c>
      <c r="G46" s="74"/>
      <c r="H46" s="82">
        <f t="shared" si="6"/>
        <v>1315.5506380742595</v>
      </c>
      <c r="I46" s="33">
        <f>Carbon!$Y74</f>
        <v>76.58878394410615</v>
      </c>
      <c r="J46" s="63">
        <f t="shared" si="7"/>
        <v>100756.42358700045</v>
      </c>
      <c r="K46" s="28">
        <f t="shared" si="8"/>
        <v>0.00014175808303382883</v>
      </c>
      <c r="L46" s="28">
        <f t="shared" si="1"/>
        <v>2.639483538072586E-05</v>
      </c>
      <c r="N46" s="26">
        <f t="shared" si="2"/>
        <v>6254057.191321875</v>
      </c>
      <c r="Y46" s="5"/>
      <c r="Z46" s="5"/>
      <c r="AA46" s="5"/>
      <c r="AB46" s="5"/>
      <c r="AC46" s="5"/>
      <c r="AD46" s="5"/>
      <c r="AE46" s="5"/>
      <c r="AF46" s="5"/>
      <c r="AG46" s="5"/>
      <c r="AH46" s="5"/>
      <c r="AI46" s="5"/>
      <c r="AJ46" s="5"/>
    </row>
    <row r="47" spans="1:24" ht="15">
      <c r="A47" s="83" t="s">
        <v>189</v>
      </c>
      <c r="B47" s="84">
        <f>SUM(B36:B46)</f>
        <v>4307388.086458799</v>
      </c>
      <c r="C47" s="85"/>
      <c r="D47" s="94">
        <f>SUM(D36:D46)</f>
        <v>3297243530.238827</v>
      </c>
      <c r="E47" s="87">
        <f>SUM(E36:E46)</f>
        <v>0.46414562871785425</v>
      </c>
      <c r="F47" s="87">
        <f>SUM(F36:F46)</f>
        <v>0.8637682550896518</v>
      </c>
      <c r="G47" s="22"/>
      <c r="H47" s="84">
        <f>SUM(H36:H46)</f>
        <v>4972863.2397412</v>
      </c>
      <c r="I47" s="85"/>
      <c r="J47" s="94">
        <f>SUM(J36:J46)</f>
        <v>520034438.4874037</v>
      </c>
      <c r="K47" s="87">
        <f>SUM(K36:K46)</f>
        <v>0.5358543712821457</v>
      </c>
      <c r="L47" s="87">
        <f>SUM(L36:L46)</f>
        <v>0.1362317449103481</v>
      </c>
      <c r="M47" s="74"/>
      <c r="N47" s="86">
        <f>SUM(N36:N46)</f>
        <v>3817277968.7262306</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13250000000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50151250000</v>
      </c>
      <c r="C61" s="5" t="s">
        <v>85</v>
      </c>
      <c r="Y61" s="5"/>
      <c r="Z61" s="5"/>
      <c r="AA61" s="5"/>
      <c r="AB61" s="5"/>
      <c r="AC61" s="5"/>
      <c r="AD61" s="5"/>
      <c r="AE61" s="5"/>
      <c r="AF61" s="5"/>
      <c r="AG61" s="5"/>
      <c r="AH61" s="5"/>
      <c r="AI61" s="5"/>
      <c r="AJ61" s="5"/>
    </row>
    <row r="62" spans="1:36" ht="14.25">
      <c r="A62" s="5" t="s">
        <v>72</v>
      </c>
      <c r="B62" s="25">
        <f>B61*DenaturedEthanolLHV</f>
        <v>1089022111820.1027</v>
      </c>
      <c r="D62" s="62"/>
      <c r="Y62" s="5"/>
      <c r="Z62" s="5"/>
      <c r="AA62" s="5"/>
      <c r="AB62" s="5"/>
      <c r="AC62" s="5"/>
      <c r="AD62" s="5"/>
      <c r="AE62" s="5"/>
      <c r="AF62" s="5"/>
      <c r="AG62" s="5"/>
      <c r="AH62" s="5"/>
      <c r="AI62" s="5"/>
      <c r="AJ62" s="5"/>
    </row>
    <row r="63" spans="1:36" ht="15.75">
      <c r="A63" s="5" t="s">
        <v>73</v>
      </c>
      <c r="B63" s="26">
        <f>N47</f>
        <v>3817277968.7262306</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50">
        <f>B63*1000000/B62/TimeHorizon</f>
        <v>116.84115278878785</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95" t="s">
        <v>264</v>
      </c>
      <c r="B72" s="80">
        <f>Corn!$C$38</f>
        <v>9414.947367</v>
      </c>
      <c r="C72" s="80">
        <f>Corn!$C$38</f>
        <v>9414.947367</v>
      </c>
      <c r="D72" s="5" t="s">
        <v>267</v>
      </c>
      <c r="Y72" s="5"/>
      <c r="Z72" s="5"/>
      <c r="AA72" s="5"/>
      <c r="AB72" s="5"/>
      <c r="AC72" s="5"/>
      <c r="AD72" s="5"/>
      <c r="AE72" s="5"/>
      <c r="AF72" s="5"/>
      <c r="AG72" s="5"/>
      <c r="AH72" s="5"/>
      <c r="AI72" s="5"/>
      <c r="AJ72" s="5"/>
    </row>
    <row r="73" spans="1:36" ht="14.25">
      <c r="A73" s="95"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95" t="s">
        <v>262</v>
      </c>
      <c r="B74" s="80">
        <f>B72*B73</f>
        <v>994.9746226684281</v>
      </c>
      <c r="C74" s="80">
        <f>C72*C73</f>
        <v>994.9746226684281</v>
      </c>
      <c r="D74" s="78"/>
      <c r="Y74" s="5"/>
      <c r="Z74" s="5"/>
      <c r="AA74" s="5"/>
      <c r="AB74" s="5"/>
      <c r="AC74" s="5"/>
      <c r="AD74" s="5"/>
      <c r="AE74" s="5"/>
      <c r="AF74" s="5"/>
      <c r="AG74" s="5"/>
      <c r="AH74" s="5"/>
      <c r="AI74" s="5"/>
      <c r="AJ74" s="5"/>
    </row>
    <row r="75" spans="1:36" ht="14.25">
      <c r="A75" s="95"/>
      <c r="B75" s="78"/>
      <c r="C75" s="74"/>
      <c r="Y75" s="5"/>
      <c r="Z75" s="5"/>
      <c r="AA75" s="5"/>
      <c r="AB75" s="5"/>
      <c r="AC75" s="5"/>
      <c r="AD75" s="5"/>
      <c r="AE75" s="5"/>
      <c r="AF75" s="5"/>
      <c r="AG75" s="5"/>
      <c r="AH75" s="5"/>
      <c r="AI75" s="5"/>
      <c r="AJ75" s="5"/>
    </row>
    <row r="76" spans="1:36" ht="14.25">
      <c r="A76" s="96" t="s">
        <v>278</v>
      </c>
      <c r="B76" s="79">
        <f>1000/B74</f>
        <v>1.00505075930288</v>
      </c>
      <c r="C76" s="74"/>
      <c r="Y76" s="5"/>
      <c r="Z76" s="5"/>
      <c r="AA76" s="5"/>
      <c r="AB76" s="5"/>
      <c r="AC76" s="5"/>
      <c r="AD76" s="5"/>
      <c r="AE76" s="5"/>
      <c r="AF76" s="5"/>
      <c r="AG76" s="5"/>
      <c r="AH76" s="5"/>
      <c r="AI76" s="5"/>
      <c r="AJ76" s="5"/>
    </row>
    <row r="77" spans="1:36" ht="14.25">
      <c r="A77" s="95"/>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95" t="s">
        <v>279</v>
      </c>
      <c r="B79" s="79">
        <f>B30/B60*1000</f>
        <v>0.7003963265056603</v>
      </c>
      <c r="C79" s="79">
        <f>ABS(C30/B60*1000)</f>
        <v>0.3250859471622642</v>
      </c>
      <c r="D79" s="79">
        <f>ABS(D30/B60*1000)</f>
        <v>0.37531045039245287</v>
      </c>
      <c r="Y79" s="5"/>
      <c r="Z79" s="5"/>
      <c r="AA79" s="5"/>
      <c r="AB79" s="5"/>
      <c r="AC79" s="5"/>
      <c r="AD79" s="5"/>
      <c r="AE79" s="5"/>
      <c r="AF79" s="5"/>
      <c r="AG79" s="5"/>
      <c r="AH79" s="5"/>
      <c r="AI79" s="5"/>
      <c r="AJ79" s="5"/>
    </row>
    <row r="80" spans="1:36" ht="15">
      <c r="A80" s="96" t="s">
        <v>275</v>
      </c>
      <c r="B80" s="80">
        <f>B81/B79</f>
        <v>411.3334687336855</v>
      </c>
      <c r="C80" s="80">
        <f>C81/C79</f>
        <v>765.4854677421679</v>
      </c>
      <c r="D80" s="80">
        <f>D81/D79</f>
        <v>104.57444525979011</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280</v>
      </c>
      <c r="B81" s="80">
        <f>B63/B60*1000</f>
        <v>288.0964504699042</v>
      </c>
      <c r="C81" s="80">
        <f>D47/B60*1000</f>
        <v>248.84856831991146</v>
      </c>
      <c r="D81" s="80">
        <f>J47/B60*1000</f>
        <v>39.24788214999273</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96" t="s">
        <v>276</v>
      </c>
      <c r="B82" s="80">
        <f>B65</f>
        <v>116.84115278878785</v>
      </c>
      <c r="C82" s="80">
        <f>B82*C81/B81</f>
        <v>100.9236786670347</v>
      </c>
      <c r="D82" s="80">
        <f>B82*D81/B81</f>
        <v>15.917474121753157</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73"/>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95" t="s">
        <v>271</v>
      </c>
      <c r="B84" s="79">
        <f>B79/B76</f>
        <v>0.6968765706833224</v>
      </c>
      <c r="C84" s="79">
        <f>C79/B76</f>
        <v>0.32345226761258233</v>
      </c>
      <c r="D84" s="79">
        <f>D79/B76</f>
        <v>0.37342437376274856</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73"/>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B36/$B$10*1000</f>
        <v>0.022856150183254986</v>
      </c>
      <c r="C88" s="99">
        <f aca="true" t="shared" si="9" ref="C88:C98">C36</f>
        <v>764.6619895885829</v>
      </c>
      <c r="D88" s="99">
        <f>D36/$B$10*1000</f>
        <v>17.47722927346321</v>
      </c>
      <c r="F88" s="100">
        <f>H36/$B$10*1000</f>
        <v>0.008322806209197852</v>
      </c>
      <c r="G88" s="88">
        <f aca="true" t="shared" si="10" ref="G88:G98">I36</f>
        <v>199.0975</v>
      </c>
      <c r="H88" s="88">
        <f>J36/$B$10*1000</f>
        <v>1.657049909235769</v>
      </c>
      <c r="J88" s="41">
        <f>H88+D88</f>
        <v>19.13427918269898</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aca="true" t="shared" si="11" ref="B89:B98">B37/$B$10*1000</f>
        <v>0.0021259112128522418</v>
      </c>
      <c r="C89" s="99">
        <f t="shared" si="9"/>
        <v>327.39031137731496</v>
      </c>
      <c r="D89" s="99">
        <f aca="true" t="shared" si="12" ref="D89:D98">D37/$B$10*1000</f>
        <v>0.6960027339362207</v>
      </c>
      <c r="F89" s="100">
        <f aca="true" t="shared" si="13" ref="F89:H98">H37/$B$10*1000</f>
        <v>0.059092310704128896</v>
      </c>
      <c r="G89" s="88">
        <f t="shared" si="10"/>
        <v>44.22608981397837</v>
      </c>
      <c r="H89" s="88">
        <f t="shared" si="13"/>
        <v>2.6134218405163194</v>
      </c>
      <c r="J89" s="41">
        <f aca="true" t="shared" si="14" ref="J89:J98">H89+D89</f>
        <v>3.30942457445254</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11"/>
        <v>0.03099400159825989</v>
      </c>
      <c r="C90" s="99">
        <f t="shared" si="9"/>
        <v>297.68182730322894</v>
      </c>
      <c r="D90" s="99">
        <f t="shared" si="12"/>
        <v>9.226351031209203</v>
      </c>
      <c r="F90" s="100">
        <f t="shared" si="13"/>
        <v>0.019855660243249536</v>
      </c>
      <c r="G90" s="88">
        <f t="shared" si="10"/>
        <v>155.745625</v>
      </c>
      <c r="H90" s="88">
        <f t="shared" si="13"/>
        <v>3.092432214372551</v>
      </c>
      <c r="J90" s="41">
        <f t="shared" si="14"/>
        <v>12.318783245581754</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11"/>
        <v>-0.011188943110345044</v>
      </c>
      <c r="C91" s="99">
        <f t="shared" si="9"/>
        <v>311.2365329912028</v>
      </c>
      <c r="D91" s="99">
        <f t="shared" si="12"/>
        <v>-3.4824078614995964</v>
      </c>
      <c r="F91" s="100">
        <f t="shared" si="13"/>
        <v>0.0354812752461941</v>
      </c>
      <c r="G91" s="88">
        <f t="shared" si="10"/>
        <v>155.745625</v>
      </c>
      <c r="H91" s="88">
        <f t="shared" si="13"/>
        <v>5.526053389015528</v>
      </c>
      <c r="J91" s="41">
        <f t="shared" si="14"/>
        <v>2.043645527515932</v>
      </c>
      <c r="Y91" s="5"/>
      <c r="Z91" s="5"/>
      <c r="AA91" s="5"/>
      <c r="AB91" s="5"/>
      <c r="AC91" s="5"/>
      <c r="AD91" s="5"/>
      <c r="AE91" s="5"/>
      <c r="AF91" s="5"/>
      <c r="AG91" s="5"/>
      <c r="AH91" s="5"/>
      <c r="AI91" s="5"/>
      <c r="AJ91" s="5"/>
    </row>
    <row r="92" spans="1:36" ht="14.25">
      <c r="A92" s="4" t="s">
        <v>182</v>
      </c>
      <c r="B92" s="98">
        <f t="shared" si="11"/>
        <v>0.01285521583534362</v>
      </c>
      <c r="C92" s="99">
        <f t="shared" si="9"/>
        <v>421.95971338552533</v>
      </c>
      <c r="D92" s="99">
        <f t="shared" si="12"/>
        <v>5.424383189390661</v>
      </c>
      <c r="F92" s="100">
        <f t="shared" si="13"/>
        <v>0.056111796904279004</v>
      </c>
      <c r="G92" s="88">
        <f t="shared" si="10"/>
        <v>75.235</v>
      </c>
      <c r="H92" s="88">
        <f t="shared" si="13"/>
        <v>4.221571040093431</v>
      </c>
      <c r="J92" s="41">
        <f t="shared" si="14"/>
        <v>9.645954229484092</v>
      </c>
      <c r="Y92" s="5"/>
      <c r="Z92" s="5"/>
      <c r="AA92" s="5"/>
      <c r="AB92" s="5"/>
      <c r="AC92" s="5"/>
      <c r="AD92" s="5"/>
      <c r="AE92" s="5"/>
      <c r="AF92" s="5"/>
      <c r="AG92" s="5"/>
      <c r="AH92" s="5"/>
      <c r="AI92" s="5"/>
      <c r="AJ92" s="5"/>
    </row>
    <row r="93" spans="1:36" ht="14.25">
      <c r="A93" s="4" t="s">
        <v>183</v>
      </c>
      <c r="B93" s="98">
        <f t="shared" si="11"/>
        <v>-3.238745962778381E-05</v>
      </c>
      <c r="C93" s="99">
        <f t="shared" si="9"/>
        <v>162.3975</v>
      </c>
      <c r="D93" s="99">
        <f t="shared" si="12"/>
        <v>-0.0052596424749030216</v>
      </c>
      <c r="F93" s="100">
        <f t="shared" si="13"/>
        <v>0.012561186704910805</v>
      </c>
      <c r="G93" s="88">
        <f t="shared" si="10"/>
        <v>86.6183832055358</v>
      </c>
      <c r="H93" s="88">
        <f t="shared" si="13"/>
        <v>1.0880296835222456</v>
      </c>
      <c r="J93" s="41">
        <f t="shared" si="14"/>
        <v>1.0827700410473426</v>
      </c>
      <c r="Y93" s="5"/>
      <c r="Z93" s="5"/>
      <c r="AA93" s="5"/>
      <c r="AB93" s="5"/>
      <c r="AC93" s="5"/>
      <c r="AD93" s="5"/>
      <c r="AE93" s="5"/>
      <c r="AF93" s="5"/>
      <c r="AG93" s="5"/>
      <c r="AH93" s="5"/>
      <c r="AI93" s="5"/>
      <c r="AJ93" s="5"/>
    </row>
    <row r="94" spans="1:36" ht="14.25">
      <c r="A94" s="4" t="s">
        <v>184</v>
      </c>
      <c r="B94" s="98">
        <f t="shared" si="11"/>
        <v>0.0015210067419850397</v>
      </c>
      <c r="C94" s="99">
        <f t="shared" si="9"/>
        <v>422.4142802698686</v>
      </c>
      <c r="D94" s="99">
        <f t="shared" si="12"/>
        <v>0.6424949682012283</v>
      </c>
      <c r="F94" s="100">
        <f t="shared" si="13"/>
        <v>0.011333795408958354</v>
      </c>
      <c r="G94" s="88">
        <f t="shared" si="10"/>
        <v>104.595</v>
      </c>
      <c r="H94" s="88">
        <f t="shared" si="13"/>
        <v>1.185458330799999</v>
      </c>
      <c r="J94" s="41">
        <f t="shared" si="14"/>
        <v>1.8279532990012273</v>
      </c>
      <c r="Y94" s="5"/>
      <c r="Z94" s="5"/>
      <c r="AA94" s="5"/>
      <c r="AB94" s="5"/>
      <c r="AC94" s="5"/>
      <c r="AD94" s="5"/>
      <c r="AE94" s="5"/>
      <c r="AF94" s="5"/>
      <c r="AG94" s="5"/>
      <c r="AH94" s="5"/>
      <c r="AI94" s="5"/>
      <c r="AJ94" s="5"/>
    </row>
    <row r="95" spans="1:36" ht="14.25">
      <c r="A95" s="4" t="s">
        <v>185</v>
      </c>
      <c r="B95" s="98">
        <f t="shared" si="11"/>
        <v>-0.002435535342116517</v>
      </c>
      <c r="C95" s="99">
        <f t="shared" si="9"/>
        <v>633.7107257061487</v>
      </c>
      <c r="D95" s="99">
        <f t="shared" si="12"/>
        <v>-1.5434248691356312</v>
      </c>
      <c r="F95" s="100">
        <f t="shared" si="13"/>
        <v>0.010732586753437271</v>
      </c>
      <c r="G95" s="88">
        <f t="shared" si="10"/>
        <v>199.0975</v>
      </c>
      <c r="H95" s="88">
        <f t="shared" si="13"/>
        <v>2.1368311911424773</v>
      </c>
      <c r="J95" s="41">
        <f t="shared" si="14"/>
        <v>0.5934063220068462</v>
      </c>
      <c r="Y95" s="5"/>
      <c r="Z95" s="5"/>
      <c r="AA95" s="5"/>
      <c r="AB95" s="5"/>
      <c r="AC95" s="5"/>
      <c r="AD95" s="5"/>
      <c r="AE95" s="5"/>
      <c r="AF95" s="5"/>
      <c r="AG95" s="5"/>
      <c r="AH95" s="5"/>
      <c r="AI95" s="5"/>
      <c r="AJ95" s="5"/>
    </row>
    <row r="96" spans="1:36" ht="14.25">
      <c r="A96" s="4" t="s">
        <v>186</v>
      </c>
      <c r="B96" s="98">
        <f t="shared" si="11"/>
        <v>-0.001675214581374351</v>
      </c>
      <c r="C96" s="99">
        <f t="shared" si="9"/>
        <v>1018.571569905798</v>
      </c>
      <c r="D96" s="99">
        <f t="shared" si="12"/>
        <v>-1.706325946079557</v>
      </c>
      <c r="F96" s="100">
        <f t="shared" si="13"/>
        <v>0.0025636723776007665</v>
      </c>
      <c r="G96" s="88">
        <f t="shared" si="10"/>
        <v>76.58878394410615</v>
      </c>
      <c r="H96" s="88">
        <f t="shared" si="13"/>
        <v>0.19634854983153802</v>
      </c>
      <c r="J96" s="41">
        <f t="shared" si="14"/>
        <v>-1.509977396248019</v>
      </c>
      <c r="Y96" s="5"/>
      <c r="Z96" s="5"/>
      <c r="AA96" s="5"/>
      <c r="AB96" s="5"/>
      <c r="AC96" s="5"/>
      <c r="AD96" s="5"/>
      <c r="AE96" s="5"/>
      <c r="AF96" s="5"/>
      <c r="AG96" s="5"/>
      <c r="AH96" s="5"/>
      <c r="AI96" s="5"/>
      <c r="AJ96" s="5"/>
    </row>
    <row r="97" spans="1:36" ht="14.25">
      <c r="A97" s="4" t="s">
        <v>187</v>
      </c>
      <c r="B97" s="98">
        <f t="shared" si="11"/>
        <v>0.2693328616687018</v>
      </c>
      <c r="C97" s="99">
        <f t="shared" si="9"/>
        <v>822.9783919112316</v>
      </c>
      <c r="D97" s="99">
        <f t="shared" si="12"/>
        <v>221.65512538495838</v>
      </c>
      <c r="F97" s="100">
        <f t="shared" si="13"/>
        <v>0.15915605579544911</v>
      </c>
      <c r="G97" s="88">
        <f t="shared" si="10"/>
        <v>110.1</v>
      </c>
      <c r="H97" s="88">
        <f t="shared" si="13"/>
        <v>17.523081743078944</v>
      </c>
      <c r="J97" s="41">
        <f t="shared" si="14"/>
        <v>239.17820712803731</v>
      </c>
      <c r="Y97" s="5"/>
      <c r="Z97" s="5"/>
      <c r="AA97" s="5"/>
      <c r="AB97" s="5"/>
      <c r="AC97" s="5"/>
      <c r="AD97" s="5"/>
      <c r="AE97" s="5"/>
      <c r="AF97" s="5"/>
      <c r="AG97" s="5"/>
      <c r="AH97" s="5"/>
      <c r="AI97" s="5"/>
      <c r="AJ97" s="5"/>
    </row>
    <row r="98" spans="1:10" ht="14.25">
      <c r="A98" s="4" t="s">
        <v>188</v>
      </c>
      <c r="B98" s="98">
        <f t="shared" si="11"/>
        <v>0.0007328265707113766</v>
      </c>
      <c r="C98" s="99">
        <f t="shared" si="9"/>
        <v>633.7107257061487</v>
      </c>
      <c r="D98" s="99">
        <f t="shared" si="12"/>
        <v>0.46440005794225475</v>
      </c>
      <c r="F98" s="100">
        <f t="shared" si="13"/>
        <v>9.928684060937808E-05</v>
      </c>
      <c r="G98" s="88">
        <f t="shared" si="10"/>
        <v>76.58878394410615</v>
      </c>
      <c r="H98" s="88">
        <f t="shared" si="13"/>
        <v>0.007604258383924562</v>
      </c>
      <c r="J98" s="41">
        <f t="shared" si="14"/>
        <v>0.47200431632617934</v>
      </c>
    </row>
    <row r="99" spans="1:10" ht="15">
      <c r="A99" s="83" t="s">
        <v>189</v>
      </c>
      <c r="B99" s="104">
        <f>SUM(B88:B98)</f>
        <v>0.32508589331764526</v>
      </c>
      <c r="C99" s="102"/>
      <c r="D99" s="103">
        <f>SUM(D88:D98)</f>
        <v>248.84856831991146</v>
      </c>
      <c r="E99" s="88"/>
      <c r="F99" s="104">
        <f>SUM(F88:F98)</f>
        <v>0.3753104331880151</v>
      </c>
      <c r="G99" s="102"/>
      <c r="H99" s="103">
        <f>SUM(H88:H98)</f>
        <v>39.24788214999272</v>
      </c>
      <c r="I99" s="88"/>
      <c r="J99" s="101">
        <f>SUM(J88:J98)</f>
        <v>288.0964504699042</v>
      </c>
    </row>
  </sheetData>
  <sheetProtection/>
  <printOptions/>
  <pageMargins left="0.7" right="0.7" top="0.75" bottom="0.75" header="0.3" footer="0.3"/>
  <pageSetup orientation="portrait" paperSize="9"/>
  <ignoredErrors>
    <ignoredError sqref="C92:C98 G92:G97" formula="1"/>
  </ignoredErrors>
  <drawing r:id="rId1"/>
</worksheet>
</file>

<file path=xl/worksheets/sheet5.xml><?xml version="1.0" encoding="utf-8"?>
<worksheet xmlns="http://schemas.openxmlformats.org/spreadsheetml/2006/main" xmlns:r="http://schemas.openxmlformats.org/officeDocument/2006/relationships">
  <dimension ref="A1:AJ99"/>
  <sheetViews>
    <sheetView zoomScalePageLayoutView="0" workbookViewId="0" topLeftCell="A1">
      <selection activeCell="A16" sqref="A16"/>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9.1406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25:36" ht="14.25">
      <c r="Y3" s="5"/>
      <c r="Z3" s="5"/>
      <c r="AA3" s="5"/>
      <c r="AB3" s="5"/>
      <c r="AC3" s="5"/>
      <c r="AD3" s="5"/>
      <c r="AE3" s="5"/>
      <c r="AF3" s="5"/>
      <c r="AG3" s="5"/>
      <c r="AH3" s="5"/>
      <c r="AI3" s="5"/>
      <c r="AJ3" s="5"/>
    </row>
    <row r="4" spans="1:36" ht="15">
      <c r="A4" s="52" t="s">
        <v>274</v>
      </c>
      <c r="B4" s="51"/>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13*10^9</f>
        <v>13000000000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2000000000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Y15" s="5"/>
      <c r="Z15" s="5"/>
      <c r="AA15" s="5"/>
      <c r="AB15" s="5"/>
      <c r="AC15" s="5"/>
      <c r="AD15" s="5"/>
      <c r="AE15" s="5"/>
      <c r="AF15" s="5"/>
      <c r="AG15" s="5"/>
      <c r="AH15" s="5"/>
      <c r="AI15" s="5"/>
      <c r="AJ15" s="5"/>
    </row>
    <row r="16" spans="1:36" ht="15">
      <c r="A16" s="22"/>
      <c r="Y16" s="5"/>
      <c r="Z16" s="5"/>
      <c r="AA16" s="5"/>
      <c r="AB16" s="5"/>
      <c r="AC16" s="5"/>
      <c r="AD16" s="5"/>
      <c r="AE16" s="5"/>
      <c r="AF16" s="5"/>
      <c r="AG16" s="5"/>
      <c r="AH16" s="5"/>
      <c r="AI16" s="5"/>
      <c r="AJ16" s="5"/>
    </row>
    <row r="17" spans="1:24" ht="45">
      <c r="A17" s="81" t="s">
        <v>177</v>
      </c>
      <c r="B17" s="75" t="s">
        <v>281</v>
      </c>
      <c r="C17" s="75" t="s">
        <v>272</v>
      </c>
      <c r="D17" s="75" t="s">
        <v>273</v>
      </c>
      <c r="E17" s="74"/>
      <c r="F17" s="74"/>
      <c r="G17" s="74"/>
      <c r="H17" s="74"/>
      <c r="I17" s="74"/>
      <c r="J17" s="74"/>
      <c r="K17" s="74"/>
      <c r="L17" s="74"/>
      <c r="M17" s="74"/>
      <c r="N17" s="74"/>
      <c r="O17" s="74"/>
      <c r="P17" s="74"/>
      <c r="Q17" s="74"/>
      <c r="R17" s="74"/>
      <c r="S17" s="74"/>
      <c r="T17" s="74"/>
      <c r="U17" s="74"/>
      <c r="V17" s="74"/>
      <c r="W17" s="74"/>
      <c r="X17" s="74"/>
    </row>
    <row r="18" spans="1:36" ht="15">
      <c r="A18" s="23"/>
      <c r="B18" s="75" t="s">
        <v>235</v>
      </c>
      <c r="C18" s="75" t="s">
        <v>235</v>
      </c>
      <c r="D18" s="75" t="s">
        <v>235</v>
      </c>
      <c r="Y18" s="5"/>
      <c r="Z18" s="5"/>
      <c r="AA18" s="5"/>
      <c r="AB18" s="5"/>
      <c r="AC18" s="5"/>
      <c r="AD18" s="5"/>
      <c r="AE18" s="5"/>
      <c r="AF18" s="5"/>
      <c r="AG18" s="5"/>
      <c r="AH18" s="5"/>
      <c r="AI18" s="5"/>
      <c r="AJ18" s="5"/>
    </row>
    <row r="19" spans="1:36" ht="14.25">
      <c r="A19" s="4" t="s">
        <v>178</v>
      </c>
      <c r="B19" s="108">
        <v>58946.6294</v>
      </c>
      <c r="C19" s="107">
        <v>43333.024600000004</v>
      </c>
      <c r="D19" s="107">
        <v>15613.4888</v>
      </c>
      <c r="E19"/>
      <c r="F19"/>
      <c r="G19"/>
      <c r="H19"/>
      <c r="I19"/>
      <c r="J19"/>
      <c r="Y19" s="5"/>
      <c r="Z19" s="5"/>
      <c r="AA19" s="5"/>
      <c r="AB19" s="5"/>
      <c r="AC19" s="5"/>
      <c r="AD19" s="5"/>
      <c r="AE19" s="5"/>
      <c r="AF19" s="5"/>
      <c r="AG19" s="5"/>
      <c r="AH19" s="5"/>
      <c r="AI19" s="5"/>
      <c r="AJ19" s="5"/>
    </row>
    <row r="20" spans="1:36" ht="14.25">
      <c r="A20" s="4" t="s">
        <v>179</v>
      </c>
      <c r="B20" s="108">
        <v>121295.1506</v>
      </c>
      <c r="C20" s="107">
        <v>5528.2647</v>
      </c>
      <c r="D20" s="107">
        <v>115766.74060000002</v>
      </c>
      <c r="E20"/>
      <c r="F20"/>
      <c r="G20"/>
      <c r="H20"/>
      <c r="I20"/>
      <c r="J20"/>
      <c r="Y20" s="5"/>
      <c r="Z20" s="5"/>
      <c r="AA20" s="5"/>
      <c r="AB20" s="5"/>
      <c r="AC20" s="5"/>
      <c r="AD20" s="5"/>
      <c r="AE20" s="5"/>
      <c r="AF20" s="5"/>
      <c r="AG20" s="5"/>
      <c r="AH20" s="5"/>
      <c r="AI20" s="5"/>
      <c r="AJ20" s="5"/>
    </row>
    <row r="21" spans="1:36" ht="14.25">
      <c r="A21" s="4" t="s">
        <v>180</v>
      </c>
      <c r="B21" s="108">
        <v>104918.4816</v>
      </c>
      <c r="C21" s="107">
        <v>64074.3606</v>
      </c>
      <c r="D21" s="107">
        <v>40844.151699999995</v>
      </c>
      <c r="E21"/>
      <c r="F21"/>
      <c r="G21"/>
      <c r="H21"/>
      <c r="I21"/>
      <c r="J21"/>
      <c r="Y21" s="5"/>
      <c r="Z21" s="5"/>
      <c r="AA21" s="5"/>
      <c r="AB21" s="5"/>
      <c r="AC21" s="5"/>
      <c r="AD21" s="5"/>
      <c r="AE21" s="5"/>
      <c r="AF21" s="5"/>
      <c r="AG21" s="5"/>
      <c r="AH21" s="5"/>
      <c r="AI21" s="5"/>
      <c r="AJ21" s="5"/>
    </row>
    <row r="22" spans="1:36" ht="14.25">
      <c r="A22" s="4" t="s">
        <v>181</v>
      </c>
      <c r="B22" s="108">
        <v>47153.3353</v>
      </c>
      <c r="C22" s="107">
        <v>-23496.8517</v>
      </c>
      <c r="D22" s="107">
        <v>70650.17149999998</v>
      </c>
      <c r="E22"/>
      <c r="G22" s="61" t="s">
        <v>282</v>
      </c>
      <c r="H22"/>
      <c r="I22"/>
      <c r="J22"/>
      <c r="Y22" s="5"/>
      <c r="Z22" s="5"/>
      <c r="AA22" s="5"/>
      <c r="AB22" s="5"/>
      <c r="AC22" s="5"/>
      <c r="AD22" s="5"/>
      <c r="AE22" s="5"/>
      <c r="AF22" s="5"/>
      <c r="AG22" s="5"/>
      <c r="AH22" s="5"/>
      <c r="AI22" s="5"/>
      <c r="AJ22" s="5"/>
    </row>
    <row r="23" spans="1:36" ht="14.25">
      <c r="A23" s="4" t="s">
        <v>182</v>
      </c>
      <c r="B23" s="108">
        <v>141986.734</v>
      </c>
      <c r="C23" s="107">
        <v>26440.287</v>
      </c>
      <c r="D23" s="107">
        <v>115546.01340000001</v>
      </c>
      <c r="E23"/>
      <c r="F23"/>
      <c r="G23"/>
      <c r="H23"/>
      <c r="I23"/>
      <c r="J23"/>
      <c r="Y23" s="5"/>
      <c r="Z23" s="5"/>
      <c r="AA23" s="5"/>
      <c r="AB23" s="5"/>
      <c r="AC23" s="5"/>
      <c r="AD23" s="5"/>
      <c r="AE23" s="5"/>
      <c r="AF23" s="5"/>
      <c r="AG23" s="5"/>
      <c r="AH23" s="5"/>
      <c r="AI23" s="5"/>
      <c r="AJ23" s="5"/>
    </row>
    <row r="24" spans="1:36" ht="14.25">
      <c r="A24" s="4" t="s">
        <v>183</v>
      </c>
      <c r="B24" s="108">
        <v>25410.668700000006</v>
      </c>
      <c r="C24" s="107">
        <v>-51.3737</v>
      </c>
      <c r="D24" s="107">
        <v>25462.0413</v>
      </c>
      <c r="E24"/>
      <c r="F24"/>
      <c r="G24"/>
      <c r="H24"/>
      <c r="I24"/>
      <c r="J24"/>
      <c r="Y24" s="5"/>
      <c r="Z24" s="5"/>
      <c r="AA24" s="5"/>
      <c r="AB24" s="5"/>
      <c r="AC24" s="5"/>
      <c r="AD24" s="5"/>
      <c r="AE24" s="5"/>
      <c r="AF24" s="5"/>
      <c r="AG24" s="5"/>
      <c r="AH24" s="5"/>
      <c r="AI24" s="5"/>
      <c r="AJ24" s="5"/>
    </row>
    <row r="25" spans="1:36" ht="14.25">
      <c r="A25" s="4" t="s">
        <v>184</v>
      </c>
      <c r="B25" s="108">
        <v>25688.3367</v>
      </c>
      <c r="C25" s="107">
        <v>3262.8231</v>
      </c>
      <c r="D25" s="107">
        <v>22425.460400000004</v>
      </c>
      <c r="E25"/>
      <c r="F25"/>
      <c r="G25"/>
      <c r="H25"/>
      <c r="I25"/>
      <c r="J25"/>
      <c r="Y25" s="5"/>
      <c r="Z25" s="5"/>
      <c r="AA25" s="5"/>
      <c r="AB25" s="5"/>
      <c r="AC25" s="5"/>
      <c r="AD25" s="5"/>
      <c r="AE25" s="5"/>
      <c r="AF25" s="5"/>
      <c r="AG25" s="5"/>
      <c r="AH25" s="5"/>
      <c r="AI25" s="5"/>
      <c r="AJ25" s="5"/>
    </row>
    <row r="26" spans="1:36" ht="14.25">
      <c r="A26" s="4" t="s">
        <v>185</v>
      </c>
      <c r="B26" s="108">
        <v>17220.1403</v>
      </c>
      <c r="C26" s="107">
        <v>-5095.3562</v>
      </c>
      <c r="D26" s="107">
        <v>22315.505400000002</v>
      </c>
      <c r="E26"/>
      <c r="F26"/>
      <c r="G26"/>
      <c r="H26"/>
      <c r="I26"/>
      <c r="J26"/>
      <c r="Y26" s="5"/>
      <c r="Z26" s="5"/>
      <c r="AA26" s="5"/>
      <c r="AB26" s="5"/>
      <c r="AC26" s="5"/>
      <c r="AD26" s="5"/>
      <c r="AE26" s="5"/>
      <c r="AF26" s="5"/>
      <c r="AG26" s="5"/>
      <c r="AH26" s="5"/>
      <c r="AI26" s="5"/>
      <c r="AJ26" s="5"/>
    </row>
    <row r="27" spans="1:36" ht="14.25">
      <c r="A27" s="4" t="s">
        <v>186</v>
      </c>
      <c r="B27" s="108">
        <v>2361.0868</v>
      </c>
      <c r="C27" s="107">
        <v>-2898.8142000000003</v>
      </c>
      <c r="D27" s="107">
        <v>5259.915800000001</v>
      </c>
      <c r="E27"/>
      <c r="F27"/>
      <c r="G27"/>
      <c r="H27"/>
      <c r="I27"/>
      <c r="J27"/>
      <c r="Y27" s="5"/>
      <c r="Z27" s="5"/>
      <c r="AA27" s="5"/>
      <c r="AB27" s="5"/>
      <c r="AC27" s="5"/>
      <c r="AD27" s="5"/>
      <c r="AE27" s="5"/>
      <c r="AF27" s="5"/>
      <c r="AG27" s="5"/>
      <c r="AH27" s="5"/>
      <c r="AI27" s="5"/>
      <c r="AJ27" s="5"/>
    </row>
    <row r="28" spans="1:36" ht="14.25">
      <c r="A28" s="4" t="s">
        <v>187</v>
      </c>
      <c r="B28" s="108">
        <v>833620.0890999999</v>
      </c>
      <c r="C28" s="107">
        <v>517396.827</v>
      </c>
      <c r="D28" s="107">
        <v>316223.1545</v>
      </c>
      <c r="E28"/>
      <c r="F28"/>
      <c r="G28"/>
      <c r="H28"/>
      <c r="I28"/>
      <c r="J28"/>
      <c r="Y28" s="5"/>
      <c r="Z28" s="5"/>
      <c r="AA28" s="5"/>
      <c r="AB28" s="5"/>
      <c r="AC28" s="5"/>
      <c r="AD28" s="5"/>
      <c r="AE28" s="5"/>
      <c r="AF28" s="5"/>
      <c r="AG28" s="5"/>
      <c r="AH28" s="5"/>
      <c r="AI28" s="5"/>
      <c r="AJ28" s="5"/>
    </row>
    <row r="29" spans="1:36" ht="14.25">
      <c r="A29" s="4" t="s">
        <v>188</v>
      </c>
      <c r="B29" s="108">
        <v>1654.9059000000002</v>
      </c>
      <c r="C29" s="107">
        <v>1451.5066</v>
      </c>
      <c r="D29" s="107">
        <v>203.4019</v>
      </c>
      <c r="E29"/>
      <c r="F29"/>
      <c r="G29"/>
      <c r="H29"/>
      <c r="I29"/>
      <c r="J29"/>
      <c r="Y29" s="5"/>
      <c r="Z29" s="5"/>
      <c r="AA29" s="5"/>
      <c r="AB29" s="5"/>
      <c r="AC29" s="5"/>
      <c r="AD29" s="5"/>
      <c r="AE29" s="5"/>
      <c r="AF29" s="5"/>
      <c r="AG29" s="5"/>
      <c r="AH29" s="5"/>
      <c r="AI29" s="5"/>
      <c r="AJ29" s="5"/>
    </row>
    <row r="30" spans="1:36" ht="15">
      <c r="A30" s="49" t="s">
        <v>189</v>
      </c>
      <c r="B30" s="76">
        <f>SUM(B19:B29)</f>
        <v>1380255.5583999997</v>
      </c>
      <c r="C30" s="76">
        <f>SUM(C19:C29)</f>
        <v>629944.6978</v>
      </c>
      <c r="D30" s="76">
        <f>SUM(D19:D29)</f>
        <v>750310.0453</v>
      </c>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C19/(C19+D19)*B19</f>
        <v>43333.10987443887</v>
      </c>
      <c r="C36" s="33">
        <f>Carbon!$W38</f>
        <v>764.6619895885829</v>
      </c>
      <c r="D36" s="63">
        <f>B36*C36</f>
        <v>33135182.011649095</v>
      </c>
      <c r="E36" s="28">
        <f>B36/$B$30</f>
        <v>0.031394990305035154</v>
      </c>
      <c r="F36" s="28">
        <f aca="true" t="shared" si="0" ref="F36:F46">D36/$N$47</f>
        <v>0.059350967092680056</v>
      </c>
      <c r="G36" s="74"/>
      <c r="H36" s="82">
        <f>D19/(C19+D19)*B19</f>
        <v>15613.519525561127</v>
      </c>
      <c r="I36" s="33">
        <f>Carbon!$Y38</f>
        <v>199.0975</v>
      </c>
      <c r="J36" s="63">
        <f>H36*I36</f>
        <v>3108612.7037404063</v>
      </c>
      <c r="K36" s="28">
        <f>H36/$B$30</f>
        <v>0.011312049736398388</v>
      </c>
      <c r="L36" s="28">
        <f aca="true" t="shared" si="1" ref="L36:L46">J36/$N$47</f>
        <v>0.005568074749633819</v>
      </c>
      <c r="N36" s="26">
        <f aca="true" t="shared" si="2" ref="N36:N46">D36+J36</f>
        <v>36243794.7153895</v>
      </c>
      <c r="Y36" s="5"/>
      <c r="Z36" s="5"/>
      <c r="AA36" s="5"/>
      <c r="AB36" s="5"/>
      <c r="AC36" s="5"/>
      <c r="AD36" s="5"/>
      <c r="AE36" s="5"/>
      <c r="AF36" s="5"/>
      <c r="AG36" s="5"/>
      <c r="AH36" s="5"/>
      <c r="AI36" s="5"/>
      <c r="AJ36" s="5"/>
    </row>
    <row r="37" spans="1:36" ht="14.25">
      <c r="A37" s="4" t="s">
        <v>179</v>
      </c>
      <c r="B37" s="82">
        <f aca="true" t="shared" si="3" ref="B37:B46">C20/(C20+D20)*B20</f>
        <v>5528.271322340786</v>
      </c>
      <c r="C37" s="33">
        <f>Carbon!$W68</f>
        <v>327.39031137731496</v>
      </c>
      <c r="D37" s="63">
        <f aca="true" t="shared" si="4" ref="D37:D46">B37*C37</f>
        <v>1809902.4695994307</v>
      </c>
      <c r="E37" s="28">
        <f aca="true" t="shared" si="5" ref="E37:E46">B37/$B$30</f>
        <v>0.00400525199025403</v>
      </c>
      <c r="F37" s="28">
        <f t="shared" si="0"/>
        <v>0.0032418551941676825</v>
      </c>
      <c r="G37" s="74"/>
      <c r="H37" s="82">
        <f aca="true" t="shared" si="6" ref="H37:H46">D20/(C20+D20)*B20</f>
        <v>115766.87927765922</v>
      </c>
      <c r="I37" s="33">
        <f>Carbon!$Y68</f>
        <v>44.22608981397837</v>
      </c>
      <c r="J37" s="63">
        <f aca="true" t="shared" si="7" ref="J37:J46">H37*I37</f>
        <v>5119916.400417748</v>
      </c>
      <c r="K37" s="28">
        <f aca="true" t="shared" si="8" ref="K37:K46">H37/$B$30</f>
        <v>0.08387351065034424</v>
      </c>
      <c r="L37" s="28">
        <f t="shared" si="1"/>
        <v>0.00917067513592159</v>
      </c>
      <c r="N37" s="26">
        <f t="shared" si="2"/>
        <v>6929818.870017178</v>
      </c>
      <c r="Y37" s="5"/>
      <c r="Z37" s="5"/>
      <c r="AA37" s="5"/>
      <c r="AB37" s="5"/>
      <c r="AC37" s="5"/>
      <c r="AD37" s="5"/>
      <c r="AE37" s="5"/>
      <c r="AF37" s="5"/>
      <c r="AG37" s="5"/>
      <c r="AH37" s="5"/>
      <c r="AI37" s="5"/>
      <c r="AJ37" s="5"/>
    </row>
    <row r="38" spans="1:36" ht="14.25">
      <c r="A38" s="4" t="s">
        <v>180</v>
      </c>
      <c r="B38" s="82">
        <f t="shared" si="3"/>
        <v>64074.34185132707</v>
      </c>
      <c r="C38" s="33">
        <f>Carbon!$W10</f>
        <v>297.68182730322894</v>
      </c>
      <c r="D38" s="63">
        <f t="shared" si="4"/>
        <v>19073767.1655548</v>
      </c>
      <c r="E38" s="28">
        <f t="shared" si="5"/>
        <v>0.046422085722735595</v>
      </c>
      <c r="F38" s="28">
        <f t="shared" si="0"/>
        <v>0.034164487974694055</v>
      </c>
      <c r="G38" s="74"/>
      <c r="H38" s="82">
        <f t="shared" si="6"/>
        <v>40844.13974867291</v>
      </c>
      <c r="I38" s="33">
        <f>Carbon!$Y10</f>
        <v>155.745625</v>
      </c>
      <c r="J38" s="63">
        <f t="shared" si="7"/>
        <v>6361296.072744405</v>
      </c>
      <c r="K38" s="28">
        <f t="shared" si="8"/>
        <v>0.029591722706786037</v>
      </c>
      <c r="L38" s="28">
        <f t="shared" si="1"/>
        <v>0.011394205522924724</v>
      </c>
      <c r="N38" s="26">
        <f t="shared" si="2"/>
        <v>25435063.238299206</v>
      </c>
      <c r="Y38" s="5"/>
      <c r="Z38" s="5"/>
      <c r="AA38" s="5"/>
      <c r="AB38" s="5"/>
      <c r="AC38" s="5"/>
      <c r="AD38" s="5"/>
      <c r="AE38" s="5"/>
      <c r="AF38" s="5"/>
      <c r="AG38" s="5"/>
      <c r="AH38" s="5"/>
      <c r="AI38" s="5"/>
      <c r="AJ38" s="5"/>
    </row>
    <row r="39" spans="1:36" ht="14.25">
      <c r="A39" s="4" t="s">
        <v>181</v>
      </c>
      <c r="B39" s="82">
        <f t="shared" si="3"/>
        <v>-23496.85942376586</v>
      </c>
      <c r="C39" s="33">
        <f>Carbon!$W24</f>
        <v>311.2365329912028</v>
      </c>
      <c r="D39" s="63">
        <f t="shared" si="4"/>
        <v>-7313081.063234558</v>
      </c>
      <c r="E39" s="28">
        <f t="shared" si="5"/>
        <v>-0.017023557181688555</v>
      </c>
      <c r="F39" s="28">
        <f t="shared" si="0"/>
        <v>-0.013099020653562254</v>
      </c>
      <c r="G39" s="74"/>
      <c r="H39" s="82">
        <f t="shared" si="6"/>
        <v>70650.19472376586</v>
      </c>
      <c r="I39" s="33">
        <f>Carbon!$Y24</f>
        <v>155.745625</v>
      </c>
      <c r="J39" s="63">
        <f t="shared" si="7"/>
        <v>11003458.733624615</v>
      </c>
      <c r="K39" s="28">
        <f t="shared" si="8"/>
        <v>0.05118631422550761</v>
      </c>
      <c r="L39" s="28">
        <f t="shared" si="1"/>
        <v>0.019709139276054794</v>
      </c>
      <c r="N39" s="26">
        <f t="shared" si="2"/>
        <v>3690377.6703900564</v>
      </c>
      <c r="Y39" s="5"/>
      <c r="Z39" s="5"/>
      <c r="AA39" s="5"/>
      <c r="AB39" s="5"/>
      <c r="AC39" s="5"/>
      <c r="AD39" s="5"/>
      <c r="AE39" s="5"/>
      <c r="AF39" s="5"/>
      <c r="AG39" s="5"/>
      <c r="AH39" s="5"/>
      <c r="AI39" s="5"/>
      <c r="AJ39" s="5"/>
    </row>
    <row r="40" spans="1:36" ht="14.25">
      <c r="A40" s="4" t="s">
        <v>182</v>
      </c>
      <c r="B40" s="82">
        <f t="shared" si="3"/>
        <v>26440.36774376479</v>
      </c>
      <c r="C40" s="33">
        <f>Carbon!$W56</f>
        <v>421.95971338552533</v>
      </c>
      <c r="D40" s="63">
        <f t="shared" si="4"/>
        <v>11156769.99496688</v>
      </c>
      <c r="E40" s="28">
        <f t="shared" si="5"/>
        <v>0.019156139298156218</v>
      </c>
      <c r="F40" s="28">
        <f t="shared" si="0"/>
        <v>0.01998374684041533</v>
      </c>
      <c r="G40" s="74"/>
      <c r="H40" s="82">
        <f t="shared" si="6"/>
        <v>115546.36625623521</v>
      </c>
      <c r="I40" s="33">
        <f>Carbon!$Y56</f>
        <v>75.235</v>
      </c>
      <c r="J40" s="63">
        <f t="shared" si="7"/>
        <v>8693130.865287855</v>
      </c>
      <c r="K40" s="28">
        <f t="shared" si="8"/>
        <v>0.08371374819180387</v>
      </c>
      <c r="L40" s="28">
        <f t="shared" si="1"/>
        <v>0.015570933750618104</v>
      </c>
      <c r="N40" s="26">
        <f t="shared" si="2"/>
        <v>19849900.860254735</v>
      </c>
      <c r="Y40" s="5"/>
      <c r="Z40" s="5"/>
      <c r="AA40" s="5"/>
      <c r="AB40" s="5"/>
      <c r="AC40" s="5"/>
      <c r="AD40" s="5"/>
      <c r="AE40" s="5"/>
      <c r="AF40" s="5"/>
      <c r="AG40" s="5"/>
      <c r="AH40" s="5"/>
      <c r="AI40" s="5"/>
      <c r="AJ40" s="5"/>
    </row>
    <row r="41" spans="1:36" ht="14.25">
      <c r="A41" s="4" t="s">
        <v>183</v>
      </c>
      <c r="B41" s="82">
        <f t="shared" si="3"/>
        <v>-51.37370222391127</v>
      </c>
      <c r="C41" s="33">
        <f>Carbon!$W31</f>
        <v>162.3975</v>
      </c>
      <c r="D41" s="63">
        <f t="shared" si="4"/>
        <v>-8342.960806907631</v>
      </c>
      <c r="E41" s="28">
        <f t="shared" si="5"/>
        <v>-3.722042770359423E-05</v>
      </c>
      <c r="F41" s="28">
        <f t="shared" si="0"/>
        <v>-1.494371728914039E-05</v>
      </c>
      <c r="G41" s="74"/>
      <c r="H41" s="82">
        <f t="shared" si="6"/>
        <v>25462.042402223917</v>
      </c>
      <c r="I41" s="33">
        <f>Carbon!$Y31</f>
        <v>86.6183832055358</v>
      </c>
      <c r="J41" s="63">
        <f t="shared" si="7"/>
        <v>2205480.9459914328</v>
      </c>
      <c r="K41" s="28">
        <f t="shared" si="8"/>
        <v>0.01844733915198984</v>
      </c>
      <c r="L41" s="28">
        <f t="shared" si="1"/>
        <v>0.003950406157511124</v>
      </c>
      <c r="N41" s="26">
        <f t="shared" si="2"/>
        <v>2197137.985184525</v>
      </c>
      <c r="Y41" s="5"/>
      <c r="Z41" s="5"/>
      <c r="AA41" s="5"/>
      <c r="AB41" s="5"/>
      <c r="AC41" s="5"/>
      <c r="AD41" s="5"/>
      <c r="AE41" s="5"/>
      <c r="AF41" s="5"/>
      <c r="AG41" s="5"/>
      <c r="AH41" s="5"/>
      <c r="AI41" s="5"/>
      <c r="AJ41" s="5"/>
    </row>
    <row r="42" spans="1:36" ht="14.25">
      <c r="A42" s="4" t="s">
        <v>184</v>
      </c>
      <c r="B42" s="82">
        <f t="shared" si="3"/>
        <v>3262.8298572513713</v>
      </c>
      <c r="C42" s="33">
        <f>Carbon!$W17</f>
        <v>422.4142802698686</v>
      </c>
      <c r="D42" s="63">
        <f t="shared" si="4"/>
        <v>1378265.9257938762</v>
      </c>
      <c r="E42" s="28">
        <f t="shared" si="5"/>
        <v>0.0023639316917757336</v>
      </c>
      <c r="F42" s="28">
        <f t="shared" si="0"/>
        <v>0.0024687178594038272</v>
      </c>
      <c r="G42" s="74"/>
      <c r="H42" s="82">
        <f t="shared" si="6"/>
        <v>22425.50684274863</v>
      </c>
      <c r="I42" s="33">
        <f>Carbon!$Y17</f>
        <v>104.595</v>
      </c>
      <c r="J42" s="63">
        <f t="shared" si="7"/>
        <v>2345595.8882172927</v>
      </c>
      <c r="K42" s="28">
        <f t="shared" si="8"/>
        <v>0.016247358473777427</v>
      </c>
      <c r="L42" s="28">
        <f t="shared" si="1"/>
        <v>0.004201376782097287</v>
      </c>
      <c r="N42" s="26">
        <f t="shared" si="2"/>
        <v>3723861.8140111687</v>
      </c>
      <c r="Y42" s="5"/>
      <c r="Z42" s="5"/>
      <c r="AA42" s="5"/>
      <c r="AB42" s="5"/>
      <c r="AC42" s="5"/>
      <c r="AD42" s="5"/>
      <c r="AE42" s="5"/>
      <c r="AF42" s="5"/>
      <c r="AG42" s="5"/>
      <c r="AH42" s="5"/>
      <c r="AI42" s="5"/>
      <c r="AJ42" s="5"/>
    </row>
    <row r="43" spans="1:36" ht="14.25">
      <c r="A43" s="4" t="s">
        <v>185</v>
      </c>
      <c r="B43" s="82">
        <f t="shared" si="3"/>
        <v>-5095.353566534422</v>
      </c>
      <c r="C43" s="33">
        <f>Carbon!$W70</f>
        <v>633.7107257061487</v>
      </c>
      <c r="D43" s="63">
        <f t="shared" si="4"/>
        <v>-3228980.206377941</v>
      </c>
      <c r="E43" s="28">
        <f t="shared" si="5"/>
        <v>-0.0036916015556140813</v>
      </c>
      <c r="F43" s="28">
        <f t="shared" si="0"/>
        <v>-0.005783674219875354</v>
      </c>
      <c r="G43" s="74"/>
      <c r="H43" s="82">
        <f t="shared" si="6"/>
        <v>22315.49386653442</v>
      </c>
      <c r="I43" s="33">
        <f>Carbon!$Y70</f>
        <v>199.0975</v>
      </c>
      <c r="J43" s="63">
        <f t="shared" si="7"/>
        <v>4442959.040092337</v>
      </c>
      <c r="K43" s="28">
        <f t="shared" si="8"/>
        <v>0.016167653686106266</v>
      </c>
      <c r="L43" s="28">
        <f t="shared" si="1"/>
        <v>0.007958124862266961</v>
      </c>
      <c r="N43" s="26">
        <f t="shared" si="2"/>
        <v>1213978.8337143958</v>
      </c>
      <c r="Y43" s="5"/>
      <c r="Z43" s="5"/>
      <c r="AA43" s="5"/>
      <c r="AB43" s="5"/>
      <c r="AC43" s="5"/>
      <c r="AD43" s="5"/>
      <c r="AE43" s="5"/>
      <c r="AF43" s="5"/>
      <c r="AG43" s="5"/>
      <c r="AH43" s="5"/>
      <c r="AI43" s="5"/>
      <c r="AJ43" s="5"/>
    </row>
    <row r="44" spans="1:36" ht="14.25">
      <c r="A44" s="4" t="s">
        <v>186</v>
      </c>
      <c r="B44" s="82">
        <f t="shared" si="3"/>
        <v>-2898.796029477325</v>
      </c>
      <c r="C44" s="33">
        <f>Carbon!$W61</f>
        <v>1018.571569905798</v>
      </c>
      <c r="D44" s="63">
        <f t="shared" si="4"/>
        <v>-2952631.222581413</v>
      </c>
      <c r="E44" s="28">
        <f t="shared" si="5"/>
        <v>-0.002100187904939594</v>
      </c>
      <c r="F44" s="28">
        <f t="shared" si="0"/>
        <v>-0.005288684349663169</v>
      </c>
      <c r="G44" s="74"/>
      <c r="H44" s="82">
        <f t="shared" si="6"/>
        <v>5259.882829477325</v>
      </c>
      <c r="I44" s="33">
        <f>Carbon!$Y61</f>
        <v>76.58878394410615</v>
      </c>
      <c r="J44" s="63">
        <f t="shared" si="7"/>
        <v>402848.02959815256</v>
      </c>
      <c r="K44" s="28">
        <f t="shared" si="8"/>
        <v>0.003810803584500403</v>
      </c>
      <c r="L44" s="28">
        <f t="shared" si="1"/>
        <v>0.000721572017912118</v>
      </c>
      <c r="N44" s="26">
        <f t="shared" si="2"/>
        <v>-2549783.1929832604</v>
      </c>
      <c r="Y44" s="5"/>
      <c r="Z44" s="5"/>
      <c r="AA44" s="5"/>
      <c r="AB44" s="5"/>
      <c r="AC44" s="5"/>
      <c r="AD44" s="5"/>
      <c r="AE44" s="5"/>
      <c r="AF44" s="5"/>
      <c r="AG44" s="5"/>
      <c r="AH44" s="5"/>
      <c r="AI44" s="5"/>
      <c r="AJ44" s="5"/>
    </row>
    <row r="45" spans="1:36" ht="14.25">
      <c r="A45" s="4" t="s">
        <v>187</v>
      </c>
      <c r="B45" s="82">
        <f t="shared" si="3"/>
        <v>517396.89378330624</v>
      </c>
      <c r="C45" s="33">
        <f>Carbon!$W47</f>
        <v>822.9783919112316</v>
      </c>
      <c r="D45" s="63">
        <f t="shared" si="4"/>
        <v>425806463.62565166</v>
      </c>
      <c r="E45" s="28">
        <f t="shared" si="5"/>
        <v>0.37485586682445654</v>
      </c>
      <c r="F45" s="28">
        <f t="shared" si="0"/>
        <v>0.7626946307888641</v>
      </c>
      <c r="G45" s="74"/>
      <c r="H45" s="82">
        <f t="shared" si="6"/>
        <v>316223.19531669363</v>
      </c>
      <c r="I45" s="33">
        <f>Carbon!$Y47</f>
        <v>110.1</v>
      </c>
      <c r="J45" s="63">
        <f t="shared" si="7"/>
        <v>34816173.80436797</v>
      </c>
      <c r="K45" s="28">
        <f t="shared" si="8"/>
        <v>0.2291048156931615</v>
      </c>
      <c r="L45" s="28">
        <f t="shared" si="1"/>
        <v>0.06236192048166848</v>
      </c>
      <c r="N45" s="26">
        <f t="shared" si="2"/>
        <v>460622637.4300196</v>
      </c>
      <c r="Y45" s="5"/>
      <c r="Z45" s="5"/>
      <c r="AA45" s="5"/>
      <c r="AB45" s="5"/>
      <c r="AC45" s="5"/>
      <c r="AD45" s="5"/>
      <c r="AE45" s="5"/>
      <c r="AF45" s="5"/>
      <c r="AG45" s="5"/>
      <c r="AH45" s="5"/>
      <c r="AI45" s="5"/>
      <c r="AJ45" s="5"/>
    </row>
    <row r="46" spans="1:36" ht="14.25">
      <c r="A46" s="4" t="s">
        <v>188</v>
      </c>
      <c r="B46" s="82">
        <f t="shared" si="3"/>
        <v>1451.504319561438</v>
      </c>
      <c r="C46" s="33">
        <f>Carbon!$W74</f>
        <v>633.7107257061487</v>
      </c>
      <c r="D46" s="63">
        <f t="shared" si="4"/>
        <v>919833.8557148884</v>
      </c>
      <c r="E46" s="28">
        <f t="shared" si="5"/>
        <v>0.0010516199777119756</v>
      </c>
      <c r="F46" s="28">
        <f t="shared" si="0"/>
        <v>0.0016475850014064956</v>
      </c>
      <c r="G46" s="74"/>
      <c r="H46" s="82">
        <f t="shared" si="6"/>
        <v>203.40158043856204</v>
      </c>
      <c r="I46" s="33">
        <f>Carbon!$Y74</f>
        <v>76.58878394410615</v>
      </c>
      <c r="J46" s="63">
        <f t="shared" si="7"/>
        <v>15578.279698098757</v>
      </c>
      <c r="K46" s="28">
        <f t="shared" si="8"/>
        <v>0.0001473651594450714</v>
      </c>
      <c r="L46" s="28">
        <f t="shared" si="1"/>
        <v>2.790345214936122E-05</v>
      </c>
      <c r="N46" s="26">
        <f t="shared" si="2"/>
        <v>935412.1354129872</v>
      </c>
      <c r="Y46" s="5"/>
      <c r="Z46" s="5"/>
      <c r="AA46" s="5"/>
      <c r="AB46" s="5"/>
      <c r="AC46" s="5"/>
      <c r="AD46" s="5"/>
      <c r="AE46" s="5"/>
      <c r="AF46" s="5"/>
      <c r="AG46" s="5"/>
      <c r="AH46" s="5"/>
      <c r="AI46" s="5"/>
      <c r="AJ46" s="5"/>
    </row>
    <row r="47" spans="1:24" ht="15">
      <c r="A47" s="83" t="s">
        <v>189</v>
      </c>
      <c r="B47" s="84">
        <f>SUM(B36:B46)</f>
        <v>629944.936029989</v>
      </c>
      <c r="C47" s="85"/>
      <c r="D47" s="94">
        <f>SUM(D36:D46)</f>
        <v>479777149.59592986</v>
      </c>
      <c r="E47" s="87">
        <f>SUM(E36:E46)</f>
        <v>0.4563973187401794</v>
      </c>
      <c r="F47" s="87">
        <f>SUM(F36:F46)</f>
        <v>0.8593656678112417</v>
      </c>
      <c r="G47" s="22"/>
      <c r="H47" s="84">
        <f>SUM(H36:H46)</f>
        <v>750310.6223700108</v>
      </c>
      <c r="I47" s="85"/>
      <c r="J47" s="94">
        <f>SUM(J36:J46)</f>
        <v>78515050.76378031</v>
      </c>
      <c r="K47" s="87">
        <f>SUM(K36:K46)</f>
        <v>0.5436026812598207</v>
      </c>
      <c r="L47" s="87">
        <f>SUM(L36:L46)</f>
        <v>0.14063433218875837</v>
      </c>
      <c r="M47" s="74"/>
      <c r="N47" s="86">
        <f>SUM(N36:N46)</f>
        <v>558292200.3597101</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2000000000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7570000000</v>
      </c>
      <c r="C61" s="5" t="s">
        <v>85</v>
      </c>
      <c r="Y61" s="5"/>
      <c r="Z61" s="5"/>
      <c r="AA61" s="5"/>
      <c r="AB61" s="5"/>
      <c r="AC61" s="5"/>
      <c r="AD61" s="5"/>
      <c r="AE61" s="5"/>
      <c r="AF61" s="5"/>
      <c r="AG61" s="5"/>
      <c r="AH61" s="5"/>
      <c r="AI61" s="5"/>
      <c r="AJ61" s="5"/>
    </row>
    <row r="62" spans="1:36" ht="14.25">
      <c r="A62" s="5" t="s">
        <v>72</v>
      </c>
      <c r="B62" s="25">
        <f>B61*DenaturedEthanolLHV</f>
        <v>164380696123.78906</v>
      </c>
      <c r="D62" s="62"/>
      <c r="Y62" s="5"/>
      <c r="Z62" s="5"/>
      <c r="AA62" s="5"/>
      <c r="AB62" s="5"/>
      <c r="AC62" s="5"/>
      <c r="AD62" s="5"/>
      <c r="AE62" s="5"/>
      <c r="AF62" s="5"/>
      <c r="AG62" s="5"/>
      <c r="AH62" s="5"/>
      <c r="AI62" s="5"/>
      <c r="AJ62" s="5"/>
    </row>
    <row r="63" spans="1:36" ht="15.75">
      <c r="A63" s="5" t="s">
        <v>73</v>
      </c>
      <c r="B63" s="26">
        <f>N47</f>
        <v>558292200.3597101</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50">
        <f>B63*1000000/B62/TimeHorizon</f>
        <v>113.21122522790648</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95" t="s">
        <v>264</v>
      </c>
      <c r="B72" s="80">
        <f>Corn!$C$38</f>
        <v>9414.947367</v>
      </c>
      <c r="C72" s="80">
        <f>Corn!$C$38</f>
        <v>9414.947367</v>
      </c>
      <c r="D72" s="5" t="s">
        <v>267</v>
      </c>
      <c r="Y72" s="5"/>
      <c r="Z72" s="5"/>
      <c r="AA72" s="5"/>
      <c r="AB72" s="5"/>
      <c r="AC72" s="5"/>
      <c r="AD72" s="5"/>
      <c r="AE72" s="5"/>
      <c r="AF72" s="5"/>
      <c r="AG72" s="5"/>
      <c r="AH72" s="5"/>
      <c r="AI72" s="5"/>
      <c r="AJ72" s="5"/>
    </row>
    <row r="73" spans="1:36" ht="14.25">
      <c r="A73" s="95"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95" t="s">
        <v>262</v>
      </c>
      <c r="B74" s="80">
        <f>B72*B73</f>
        <v>994.9746226684281</v>
      </c>
      <c r="C74" s="80">
        <f>C72*C73</f>
        <v>994.9746226684281</v>
      </c>
      <c r="D74" s="78"/>
      <c r="Y74" s="5"/>
      <c r="Z74" s="5"/>
      <c r="AA74" s="5"/>
      <c r="AB74" s="5"/>
      <c r="AC74" s="5"/>
      <c r="AD74" s="5"/>
      <c r="AE74" s="5"/>
      <c r="AF74" s="5"/>
      <c r="AG74" s="5"/>
      <c r="AH74" s="5"/>
      <c r="AI74" s="5"/>
      <c r="AJ74" s="5"/>
    </row>
    <row r="75" spans="1:36" ht="14.25">
      <c r="A75" s="95"/>
      <c r="B75" s="78"/>
      <c r="C75" s="74"/>
      <c r="Y75" s="5"/>
      <c r="Z75" s="5"/>
      <c r="AA75" s="5"/>
      <c r="AB75" s="5"/>
      <c r="AC75" s="5"/>
      <c r="AD75" s="5"/>
      <c r="AE75" s="5"/>
      <c r="AF75" s="5"/>
      <c r="AG75" s="5"/>
      <c r="AH75" s="5"/>
      <c r="AI75" s="5"/>
      <c r="AJ75" s="5"/>
    </row>
    <row r="76" spans="1:36" ht="14.25">
      <c r="A76" s="96" t="s">
        <v>278</v>
      </c>
      <c r="B76" s="79">
        <f>1000/B74</f>
        <v>1.00505075930288</v>
      </c>
      <c r="C76" s="74"/>
      <c r="Y76" s="5"/>
      <c r="Z76" s="5"/>
      <c r="AA76" s="5"/>
      <c r="AB76" s="5"/>
      <c r="AC76" s="5"/>
      <c r="AD76" s="5"/>
      <c r="AE76" s="5"/>
      <c r="AF76" s="5"/>
      <c r="AG76" s="5"/>
      <c r="AH76" s="5"/>
      <c r="AI76" s="5"/>
      <c r="AJ76" s="5"/>
    </row>
    <row r="77" spans="1:36" ht="14.25">
      <c r="A77" s="95"/>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95" t="s">
        <v>279</v>
      </c>
      <c r="B79" s="79">
        <f>B30/B60*1000</f>
        <v>0.6901277791999999</v>
      </c>
      <c r="C79" s="79">
        <f>ABS(C30/B60*1000)</f>
        <v>0.3149723489</v>
      </c>
      <c r="D79" s="79">
        <f>ABS(D30/B60*1000)</f>
        <v>0.37515502265</v>
      </c>
      <c r="Y79" s="5"/>
      <c r="Z79" s="5"/>
      <c r="AA79" s="5"/>
      <c r="AB79" s="5"/>
      <c r="AC79" s="5"/>
      <c r="AD79" s="5"/>
      <c r="AE79" s="5"/>
      <c r="AF79" s="5"/>
      <c r="AG79" s="5"/>
      <c r="AH79" s="5"/>
      <c r="AI79" s="5"/>
      <c r="AJ79" s="5"/>
    </row>
    <row r="80" spans="1:36" ht="15">
      <c r="A80" s="96" t="s">
        <v>275</v>
      </c>
      <c r="B80" s="80">
        <f>B81/B79</f>
        <v>404.4846600776494</v>
      </c>
      <c r="C80" s="80">
        <f>C81/C79</f>
        <v>761.6178868898957</v>
      </c>
      <c r="D80" s="80">
        <f>D81/D79</f>
        <v>104.64347539474467</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280</v>
      </c>
      <c r="B81" s="80">
        <f>B63/B60*1000</f>
        <v>279.146100179855</v>
      </c>
      <c r="C81" s="80">
        <f>D47/B60*1000</f>
        <v>239.88857479796494</v>
      </c>
      <c r="D81" s="80">
        <f>J47/B60*1000</f>
        <v>39.257525381890154</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96" t="s">
        <v>276</v>
      </c>
      <c r="B82" s="105">
        <f>B65</f>
        <v>113.21122522790648</v>
      </c>
      <c r="C82" s="80">
        <f>B82*C81/B81</f>
        <v>97.28984017170876</v>
      </c>
      <c r="D82" s="80">
        <f>B82*D81/B81</f>
        <v>15.921385056197742</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73"/>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95" t="s">
        <v>271</v>
      </c>
      <c r="B84" s="79">
        <f>B79/B76</f>
        <v>0.6866596267025201</v>
      </c>
      <c r="C84" s="79">
        <f>C79/B76</f>
        <v>0.31338949399776594</v>
      </c>
      <c r="D84" s="79">
        <f>D79/B76</f>
        <v>0.3732697271033493</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73"/>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B36/$B$10*1000</f>
        <v>0.021666554937219435</v>
      </c>
      <c r="C88" s="99">
        <f aca="true" t="shared" si="9" ref="C88:C98">C36</f>
        <v>764.6619895885829</v>
      </c>
      <c r="D88" s="99">
        <f>D36/$B$10*1000</f>
        <v>16.56759100582455</v>
      </c>
      <c r="F88" s="100">
        <f>H36/$B$10*1000</f>
        <v>0.007806759762780563</v>
      </c>
      <c r="G88" s="88">
        <f aca="true" t="shared" si="10" ref="G88:G98">I36</f>
        <v>199.0975</v>
      </c>
      <c r="H88" s="88">
        <f>J36/$B$10*1000</f>
        <v>1.5543063518702032</v>
      </c>
      <c r="J88" s="41">
        <f>H88+D88</f>
        <v>18.121897357694753</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aca="true" t="shared" si="11" ref="B89:B98">B37/$B$10*1000</f>
        <v>0.0027641356611703928</v>
      </c>
      <c r="C89" s="99">
        <f t="shared" si="9"/>
        <v>327.39031137731496</v>
      </c>
      <c r="D89" s="99">
        <f aca="true" t="shared" si="12" ref="D89:D98">D37/$B$10*1000</f>
        <v>0.9049512347997154</v>
      </c>
      <c r="F89" s="100">
        <f aca="true" t="shared" si="13" ref="F89:H98">H37/$B$10*1000</f>
        <v>0.05788343963882961</v>
      </c>
      <c r="G89" s="88">
        <f t="shared" si="10"/>
        <v>44.22608981397837</v>
      </c>
      <c r="H89" s="88">
        <f t="shared" si="13"/>
        <v>2.559958200208874</v>
      </c>
      <c r="J89" s="41">
        <f aca="true" t="shared" si="14" ref="J89:J98">H89+D89</f>
        <v>3.464909435008589</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11"/>
        <v>0.032037170925663536</v>
      </c>
      <c r="C90" s="99">
        <f t="shared" si="9"/>
        <v>297.68182730322894</v>
      </c>
      <c r="D90" s="99">
        <f t="shared" si="12"/>
        <v>9.5368835827774</v>
      </c>
      <c r="F90" s="100">
        <f t="shared" si="13"/>
        <v>0.020422069874336455</v>
      </c>
      <c r="G90" s="88">
        <f t="shared" si="10"/>
        <v>155.745625</v>
      </c>
      <c r="H90" s="88">
        <f t="shared" si="13"/>
        <v>3.1806480363722023</v>
      </c>
      <c r="J90" s="41">
        <f t="shared" si="14"/>
        <v>12.717531619149602</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11"/>
        <v>-0.01174842971188293</v>
      </c>
      <c r="C91" s="99">
        <f t="shared" si="9"/>
        <v>311.2365329912028</v>
      </c>
      <c r="D91" s="99">
        <f t="shared" si="12"/>
        <v>-3.656540531617279</v>
      </c>
      <c r="F91" s="100">
        <f t="shared" si="13"/>
        <v>0.03532509736188293</v>
      </c>
      <c r="G91" s="88">
        <f t="shared" si="10"/>
        <v>155.745625</v>
      </c>
      <c r="H91" s="88">
        <f t="shared" si="13"/>
        <v>5.501729366812308</v>
      </c>
      <c r="J91" s="41">
        <f t="shared" si="14"/>
        <v>1.8451888351950285</v>
      </c>
      <c r="Y91" s="5"/>
      <c r="Z91" s="5"/>
      <c r="AA91" s="5"/>
      <c r="AB91" s="5"/>
      <c r="AC91" s="5"/>
      <c r="AD91" s="5"/>
      <c r="AE91" s="5"/>
      <c r="AF91" s="5"/>
      <c r="AG91" s="5"/>
      <c r="AH91" s="5"/>
      <c r="AI91" s="5"/>
      <c r="AJ91" s="5"/>
    </row>
    <row r="92" spans="1:36" ht="14.25">
      <c r="A92" s="4" t="s">
        <v>182</v>
      </c>
      <c r="B92" s="98">
        <f t="shared" si="11"/>
        <v>0.013220183871882394</v>
      </c>
      <c r="C92" s="99">
        <f t="shared" si="9"/>
        <v>421.95971338552533</v>
      </c>
      <c r="D92" s="99">
        <f t="shared" si="12"/>
        <v>5.57838499748344</v>
      </c>
      <c r="F92" s="100">
        <f t="shared" si="13"/>
        <v>0.057773183128117606</v>
      </c>
      <c r="G92" s="88">
        <f t="shared" si="10"/>
        <v>75.235</v>
      </c>
      <c r="H92" s="88">
        <f t="shared" si="13"/>
        <v>4.346565432643928</v>
      </c>
      <c r="J92" s="41">
        <f t="shared" si="14"/>
        <v>9.924950430127367</v>
      </c>
      <c r="Y92" s="5"/>
      <c r="Z92" s="5"/>
      <c r="AA92" s="5"/>
      <c r="AB92" s="5"/>
      <c r="AC92" s="5"/>
      <c r="AD92" s="5"/>
      <c r="AE92" s="5"/>
      <c r="AF92" s="5"/>
      <c r="AG92" s="5"/>
      <c r="AH92" s="5"/>
      <c r="AI92" s="5"/>
      <c r="AJ92" s="5"/>
    </row>
    <row r="93" spans="1:36" ht="14.25">
      <c r="A93" s="4" t="s">
        <v>183</v>
      </c>
      <c r="B93" s="98">
        <f t="shared" si="11"/>
        <v>-2.5686851111955637E-05</v>
      </c>
      <c r="C93" s="99">
        <f t="shared" si="9"/>
        <v>162.3975</v>
      </c>
      <c r="D93" s="99">
        <f t="shared" si="12"/>
        <v>-0.0041714804034538155</v>
      </c>
      <c r="F93" s="100">
        <f t="shared" si="13"/>
        <v>0.012731021201111959</v>
      </c>
      <c r="G93" s="88">
        <f t="shared" si="10"/>
        <v>86.6183832055358</v>
      </c>
      <c r="H93" s="88">
        <f t="shared" si="13"/>
        <v>1.1027404729957164</v>
      </c>
      <c r="J93" s="41">
        <f t="shared" si="14"/>
        <v>1.0985689925922626</v>
      </c>
      <c r="Y93" s="5"/>
      <c r="Z93" s="5"/>
      <c r="AA93" s="5"/>
      <c r="AB93" s="5"/>
      <c r="AC93" s="5"/>
      <c r="AD93" s="5"/>
      <c r="AE93" s="5"/>
      <c r="AF93" s="5"/>
      <c r="AG93" s="5"/>
      <c r="AH93" s="5"/>
      <c r="AI93" s="5"/>
      <c r="AJ93" s="5"/>
    </row>
    <row r="94" spans="1:36" ht="14.25">
      <c r="A94" s="4" t="s">
        <v>184</v>
      </c>
      <c r="B94" s="98">
        <f t="shared" si="11"/>
        <v>0.0016314149286256855</v>
      </c>
      <c r="C94" s="99">
        <f t="shared" si="9"/>
        <v>422.4142802698686</v>
      </c>
      <c r="D94" s="99">
        <f t="shared" si="12"/>
        <v>0.689132962896938</v>
      </c>
      <c r="F94" s="100">
        <f t="shared" si="13"/>
        <v>0.011212753421374315</v>
      </c>
      <c r="G94" s="88">
        <f t="shared" si="10"/>
        <v>104.595</v>
      </c>
      <c r="H94" s="88">
        <f t="shared" si="13"/>
        <v>1.1727979441086465</v>
      </c>
      <c r="J94" s="41">
        <f t="shared" si="14"/>
        <v>1.8619309070055845</v>
      </c>
      <c r="Y94" s="5"/>
      <c r="Z94" s="5"/>
      <c r="AA94" s="5"/>
      <c r="AB94" s="5"/>
      <c r="AC94" s="5"/>
      <c r="AD94" s="5"/>
      <c r="AE94" s="5"/>
      <c r="AF94" s="5"/>
      <c r="AG94" s="5"/>
      <c r="AH94" s="5"/>
      <c r="AI94" s="5"/>
      <c r="AJ94" s="5"/>
    </row>
    <row r="95" spans="1:36" ht="14.25">
      <c r="A95" s="4" t="s">
        <v>185</v>
      </c>
      <c r="B95" s="98">
        <f t="shared" si="11"/>
        <v>-0.0025476767832672107</v>
      </c>
      <c r="C95" s="99">
        <f t="shared" si="9"/>
        <v>633.7107257061487</v>
      </c>
      <c r="D95" s="99">
        <f t="shared" si="12"/>
        <v>-1.6144901031889705</v>
      </c>
      <c r="F95" s="100">
        <f t="shared" si="13"/>
        <v>0.01115774693326721</v>
      </c>
      <c r="G95" s="88">
        <f t="shared" si="10"/>
        <v>199.0975</v>
      </c>
      <c r="H95" s="88">
        <f t="shared" si="13"/>
        <v>2.2214795200461688</v>
      </c>
      <c r="J95" s="41">
        <f t="shared" si="14"/>
        <v>0.6069894168571983</v>
      </c>
      <c r="Y95" s="5"/>
      <c r="Z95" s="5"/>
      <c r="AA95" s="5"/>
      <c r="AB95" s="5"/>
      <c r="AC95" s="5"/>
      <c r="AD95" s="5"/>
      <c r="AE95" s="5"/>
      <c r="AF95" s="5"/>
      <c r="AG95" s="5"/>
      <c r="AH95" s="5"/>
      <c r="AI95" s="5"/>
      <c r="AJ95" s="5"/>
    </row>
    <row r="96" spans="1:36" ht="14.25">
      <c r="A96" s="4" t="s">
        <v>186</v>
      </c>
      <c r="B96" s="98">
        <f t="shared" si="11"/>
        <v>-0.0014493980147386625</v>
      </c>
      <c r="C96" s="99">
        <f t="shared" si="9"/>
        <v>1018.571569905798</v>
      </c>
      <c r="D96" s="99">
        <f t="shared" si="12"/>
        <v>-1.4763156112907065</v>
      </c>
      <c r="F96" s="100">
        <f t="shared" si="13"/>
        <v>0.0026299414147386625</v>
      </c>
      <c r="G96" s="88">
        <f t="shared" si="10"/>
        <v>76.58878394410615</v>
      </c>
      <c r="H96" s="88">
        <f t="shared" si="13"/>
        <v>0.2014240147990763</v>
      </c>
      <c r="J96" s="41">
        <f t="shared" si="14"/>
        <v>-1.2748915964916303</v>
      </c>
      <c r="Y96" s="5"/>
      <c r="Z96" s="5"/>
      <c r="AA96" s="5"/>
      <c r="AB96" s="5"/>
      <c r="AC96" s="5"/>
      <c r="AD96" s="5"/>
      <c r="AE96" s="5"/>
      <c r="AF96" s="5"/>
      <c r="AG96" s="5"/>
      <c r="AH96" s="5"/>
      <c r="AI96" s="5"/>
      <c r="AJ96" s="5"/>
    </row>
    <row r="97" spans="1:36" ht="14.25">
      <c r="A97" s="4" t="s">
        <v>187</v>
      </c>
      <c r="B97" s="98">
        <f t="shared" si="11"/>
        <v>0.2586984468916531</v>
      </c>
      <c r="C97" s="99">
        <f t="shared" si="9"/>
        <v>822.9783919112316</v>
      </c>
      <c r="D97" s="99">
        <f t="shared" si="12"/>
        <v>212.90323181282582</v>
      </c>
      <c r="F97" s="100">
        <f t="shared" si="13"/>
        <v>0.15811159765834681</v>
      </c>
      <c r="G97" s="88">
        <f t="shared" si="10"/>
        <v>110.1</v>
      </c>
      <c r="H97" s="88">
        <f t="shared" si="13"/>
        <v>17.40808690218398</v>
      </c>
      <c r="J97" s="41">
        <f t="shared" si="14"/>
        <v>230.3113187150098</v>
      </c>
      <c r="Y97" s="5"/>
      <c r="Z97" s="5"/>
      <c r="AA97" s="5"/>
      <c r="AB97" s="5"/>
      <c r="AC97" s="5"/>
      <c r="AD97" s="5"/>
      <c r="AE97" s="5"/>
      <c r="AF97" s="5"/>
      <c r="AG97" s="5"/>
      <c r="AH97" s="5"/>
      <c r="AI97" s="5"/>
      <c r="AJ97" s="5"/>
    </row>
    <row r="98" spans="1:10" ht="14.25">
      <c r="A98" s="4" t="s">
        <v>188</v>
      </c>
      <c r="B98" s="98">
        <f t="shared" si="11"/>
        <v>0.000725752159780719</v>
      </c>
      <c r="C98" s="99">
        <f t="shared" si="9"/>
        <v>633.7107257061487</v>
      </c>
      <c r="D98" s="99">
        <f t="shared" si="12"/>
        <v>0.4599169278574442</v>
      </c>
      <c r="F98" s="100">
        <f t="shared" si="13"/>
        <v>0.00010170079021928101</v>
      </c>
      <c r="G98" s="88">
        <f t="shared" si="10"/>
        <v>76.58878394410615</v>
      </c>
      <c r="H98" s="88">
        <f t="shared" si="13"/>
        <v>0.007789139849049378</v>
      </c>
      <c r="J98" s="41">
        <f t="shared" si="14"/>
        <v>0.4677060677064936</v>
      </c>
    </row>
    <row r="99" spans="1:10" ht="15">
      <c r="A99" s="83" t="s">
        <v>189</v>
      </c>
      <c r="B99" s="104">
        <f>SUM(B88:B98)</f>
        <v>0.3149724680149945</v>
      </c>
      <c r="C99" s="102"/>
      <c r="D99" s="103">
        <f>SUM(D88:D98)</f>
        <v>239.8885747979649</v>
      </c>
      <c r="E99" s="88"/>
      <c r="F99" s="104">
        <f>SUM(F88:F98)</f>
        <v>0.3751553111850054</v>
      </c>
      <c r="G99" s="102"/>
      <c r="H99" s="103">
        <f>SUM(H88:H98)</f>
        <v>39.25752538189016</v>
      </c>
      <c r="I99" s="88"/>
      <c r="J99" s="101">
        <f>SUM(J88:J98)</f>
        <v>279.14610017985507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J99"/>
  <sheetViews>
    <sheetView zoomScalePageLayoutView="0" workbookViewId="0" topLeftCell="A1">
      <selection activeCell="D22" sqref="D22"/>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9.1406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1:36" ht="14.25">
      <c r="A3" s="5" t="s">
        <v>27</v>
      </c>
      <c r="Y3" s="5"/>
      <c r="Z3" s="5"/>
      <c r="AA3" s="5"/>
      <c r="AB3" s="5"/>
      <c r="AC3" s="5"/>
      <c r="AD3" s="5"/>
      <c r="AE3" s="5"/>
      <c r="AF3" s="5"/>
      <c r="AG3" s="5"/>
      <c r="AH3" s="5"/>
      <c r="AI3" s="5"/>
      <c r="AJ3" s="5"/>
    </row>
    <row r="4" spans="1:36" ht="15">
      <c r="A4" s="52" t="s">
        <v>274</v>
      </c>
      <c r="B4" s="51"/>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1.75*10^9</f>
        <v>1750000000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13250000000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Y15" s="5"/>
      <c r="Z15" s="5"/>
      <c r="AA15" s="5"/>
      <c r="AB15" s="5"/>
      <c r="AC15" s="5"/>
      <c r="AD15" s="5"/>
      <c r="AE15" s="5"/>
      <c r="AF15" s="5"/>
      <c r="AG15" s="5"/>
      <c r="AH15" s="5"/>
      <c r="AI15" s="5"/>
      <c r="AJ15" s="5"/>
    </row>
    <row r="16" spans="1:36" ht="15">
      <c r="A16" s="22"/>
      <c r="Y16" s="5"/>
      <c r="Z16" s="5"/>
      <c r="AA16" s="5"/>
      <c r="AB16" s="5"/>
      <c r="AC16" s="5"/>
      <c r="AD16" s="5"/>
      <c r="AE16" s="5"/>
      <c r="AF16" s="5"/>
      <c r="AG16" s="5"/>
      <c r="AH16" s="5"/>
      <c r="AI16" s="5"/>
      <c r="AJ16" s="5"/>
    </row>
    <row r="17" spans="1:24" ht="45">
      <c r="A17" s="81" t="s">
        <v>177</v>
      </c>
      <c r="B17" s="75" t="s">
        <v>281</v>
      </c>
      <c r="C17" s="75" t="s">
        <v>272</v>
      </c>
      <c r="D17" s="75" t="s">
        <v>273</v>
      </c>
      <c r="E17" s="74"/>
      <c r="F17" s="74"/>
      <c r="G17" s="74"/>
      <c r="H17" s="74"/>
      <c r="I17" s="74"/>
      <c r="J17" s="74"/>
      <c r="K17" s="74"/>
      <c r="L17" s="74"/>
      <c r="M17" s="74"/>
      <c r="N17" s="74"/>
      <c r="O17" s="74"/>
      <c r="P17" s="74"/>
      <c r="Q17" s="74"/>
      <c r="R17" s="74"/>
      <c r="S17" s="74"/>
      <c r="T17" s="74"/>
      <c r="U17" s="74"/>
      <c r="V17" s="74"/>
      <c r="W17" s="74"/>
      <c r="X17" s="74"/>
    </row>
    <row r="18" spans="1:36" ht="15">
      <c r="A18" s="23"/>
      <c r="B18" s="75" t="s">
        <v>235</v>
      </c>
      <c r="C18" s="75" t="s">
        <v>235</v>
      </c>
      <c r="D18" s="75" t="s">
        <v>235</v>
      </c>
      <c r="F18"/>
      <c r="G18"/>
      <c r="H18"/>
      <c r="I18"/>
      <c r="J18"/>
      <c r="K18"/>
      <c r="Y18" s="5"/>
      <c r="Z18" s="5"/>
      <c r="AA18" s="5"/>
      <c r="AB18" s="5"/>
      <c r="AC18" s="5"/>
      <c r="AD18" s="5"/>
      <c r="AE18" s="5"/>
      <c r="AF18" s="5"/>
      <c r="AG18" s="5"/>
      <c r="AH18" s="5"/>
      <c r="AI18" s="5"/>
      <c r="AJ18" s="5"/>
    </row>
    <row r="19" spans="1:36" ht="14.25">
      <c r="A19" s="4" t="s">
        <v>178</v>
      </c>
      <c r="B19" s="108">
        <v>413121.1722000001</v>
      </c>
      <c r="C19" s="107">
        <v>302844.03010000003</v>
      </c>
      <c r="D19" s="107">
        <v>110277.19690000001</v>
      </c>
      <c r="E19"/>
      <c r="F19"/>
      <c r="G19"/>
      <c r="H19"/>
      <c r="I19"/>
      <c r="J19"/>
      <c r="K19"/>
      <c r="Y19" s="5"/>
      <c r="Z19" s="5"/>
      <c r="AA19" s="5"/>
      <c r="AB19" s="5"/>
      <c r="AC19" s="5"/>
      <c r="AD19" s="5"/>
      <c r="AE19" s="5"/>
      <c r="AF19" s="5"/>
      <c r="AG19" s="5"/>
      <c r="AH19" s="5"/>
      <c r="AI19" s="5"/>
      <c r="AJ19" s="5"/>
    </row>
    <row r="20" spans="1:36" ht="14.25">
      <c r="A20" s="4" t="s">
        <v>179</v>
      </c>
      <c r="B20" s="108">
        <v>811141.4404000001</v>
      </c>
      <c r="C20" s="107">
        <v>28168.322399999997</v>
      </c>
      <c r="D20" s="107">
        <v>782973.0843000001</v>
      </c>
      <c r="E20"/>
      <c r="F20"/>
      <c r="G20"/>
      <c r="H20"/>
      <c r="I20"/>
      <c r="J20"/>
      <c r="K20"/>
      <c r="Y20" s="5"/>
      <c r="Z20" s="5"/>
      <c r="AA20" s="5"/>
      <c r="AB20" s="5"/>
      <c r="AC20" s="5"/>
      <c r="AD20" s="5"/>
      <c r="AE20" s="5"/>
      <c r="AF20" s="5"/>
      <c r="AG20" s="5"/>
      <c r="AH20" s="5"/>
      <c r="AI20" s="5"/>
      <c r="AJ20" s="5"/>
    </row>
    <row r="21" spans="1:36" ht="14.25">
      <c r="A21" s="4" t="s">
        <v>180</v>
      </c>
      <c r="B21" s="108">
        <v>673758.0194</v>
      </c>
      <c r="C21" s="107">
        <v>410670.442</v>
      </c>
      <c r="D21" s="107">
        <v>263087.4475</v>
      </c>
      <c r="E21"/>
      <c r="F21"/>
      <c r="G21"/>
      <c r="H21"/>
      <c r="I21"/>
      <c r="J21"/>
      <c r="K21"/>
      <c r="Y21" s="5"/>
      <c r="Z21" s="5"/>
      <c r="AA21" s="5"/>
      <c r="AB21" s="5"/>
      <c r="AC21" s="5"/>
      <c r="AD21" s="5"/>
      <c r="AE21" s="5"/>
      <c r="AF21" s="5"/>
      <c r="AG21" s="5"/>
      <c r="AH21" s="5"/>
      <c r="AI21" s="5"/>
      <c r="AJ21" s="5"/>
    </row>
    <row r="22" spans="1:36" ht="14.25">
      <c r="A22" s="4" t="s">
        <v>181</v>
      </c>
      <c r="B22" s="108">
        <v>321873.4008</v>
      </c>
      <c r="C22" s="107">
        <v>-148253.5209</v>
      </c>
      <c r="D22" s="107">
        <v>470126.97530000005</v>
      </c>
      <c r="E22" s="61" t="s">
        <v>282</v>
      </c>
      <c r="F22"/>
      <c r="G22"/>
      <c r="H22"/>
      <c r="I22"/>
      <c r="J22"/>
      <c r="K22"/>
      <c r="Y22" s="5"/>
      <c r="Z22" s="5"/>
      <c r="AA22" s="5"/>
      <c r="AB22" s="5"/>
      <c r="AC22" s="5"/>
      <c r="AD22" s="5"/>
      <c r="AE22" s="5"/>
      <c r="AF22" s="5"/>
      <c r="AG22" s="5"/>
      <c r="AH22" s="5"/>
      <c r="AI22" s="5"/>
      <c r="AJ22" s="5"/>
    </row>
    <row r="23" spans="1:36" ht="14.25">
      <c r="A23" s="4" t="s">
        <v>182</v>
      </c>
      <c r="B23" s="108">
        <v>913812.9187999999</v>
      </c>
      <c r="C23" s="107">
        <v>170331.66569999998</v>
      </c>
      <c r="D23" s="107">
        <v>743481.5529</v>
      </c>
      <c r="E23"/>
      <c r="F23"/>
      <c r="G23"/>
      <c r="H23"/>
      <c r="I23"/>
      <c r="J23"/>
      <c r="K23"/>
      <c r="Y23" s="5"/>
      <c r="Z23" s="5"/>
      <c r="AA23" s="5"/>
      <c r="AB23" s="5"/>
      <c r="AC23" s="5"/>
      <c r="AD23" s="5"/>
      <c r="AE23" s="5"/>
      <c r="AF23" s="5"/>
      <c r="AG23" s="5"/>
      <c r="AH23" s="5"/>
      <c r="AI23" s="5"/>
      <c r="AJ23" s="5"/>
    </row>
    <row r="24" spans="1:36" ht="14.25">
      <c r="A24" s="4" t="s">
        <v>183</v>
      </c>
      <c r="B24" s="108">
        <v>166006.59</v>
      </c>
      <c r="C24" s="107">
        <v>-429.1338</v>
      </c>
      <c r="D24" s="107">
        <v>166435.70829999997</v>
      </c>
      <c r="E24"/>
      <c r="F24"/>
      <c r="G24"/>
      <c r="H24"/>
      <c r="I24"/>
      <c r="J24"/>
      <c r="K24"/>
      <c r="Y24" s="5"/>
      <c r="Z24" s="5"/>
      <c r="AA24" s="5"/>
      <c r="AB24" s="5"/>
      <c r="AC24" s="5"/>
      <c r="AD24" s="5"/>
      <c r="AE24" s="5"/>
      <c r="AF24" s="5"/>
      <c r="AG24" s="5"/>
      <c r="AH24" s="5"/>
      <c r="AI24" s="5"/>
      <c r="AJ24" s="5"/>
    </row>
    <row r="25" spans="1:36" ht="14.25">
      <c r="A25" s="4" t="s">
        <v>184</v>
      </c>
      <c r="B25" s="108">
        <v>170326.12849999996</v>
      </c>
      <c r="C25" s="107">
        <v>20153.339</v>
      </c>
      <c r="D25" s="107">
        <v>150172.78670000003</v>
      </c>
      <c r="E25"/>
      <c r="F25"/>
      <c r="G25"/>
      <c r="H25"/>
      <c r="I25"/>
      <c r="J25"/>
      <c r="K25"/>
      <c r="Y25" s="5"/>
      <c r="Z25" s="5"/>
      <c r="AA25" s="5"/>
      <c r="AB25" s="5"/>
      <c r="AC25" s="5"/>
      <c r="AD25" s="5"/>
      <c r="AE25" s="5"/>
      <c r="AF25" s="5"/>
      <c r="AG25" s="5"/>
      <c r="AH25" s="5"/>
      <c r="AI25" s="5"/>
      <c r="AJ25" s="5"/>
    </row>
    <row r="26" spans="1:36" ht="14.25">
      <c r="A26" s="4" t="s">
        <v>185</v>
      </c>
      <c r="B26" s="108">
        <v>109935.93119999999</v>
      </c>
      <c r="C26" s="107">
        <v>-32270.7416</v>
      </c>
      <c r="D26" s="107">
        <v>142206.32640000002</v>
      </c>
      <c r="E26"/>
      <c r="F26"/>
      <c r="G26"/>
      <c r="H26"/>
      <c r="I26"/>
      <c r="J26"/>
      <c r="K26"/>
      <c r="Y26" s="5"/>
      <c r="Z26" s="5"/>
      <c r="AA26" s="5"/>
      <c r="AB26" s="5"/>
      <c r="AC26" s="5"/>
      <c r="AD26" s="5"/>
      <c r="AE26" s="5"/>
      <c r="AF26" s="5"/>
      <c r="AG26" s="5"/>
      <c r="AH26" s="5"/>
      <c r="AI26" s="5"/>
      <c r="AJ26" s="5"/>
    </row>
    <row r="27" spans="1:36" ht="14.25">
      <c r="A27" s="4" t="s">
        <v>186</v>
      </c>
      <c r="B27" s="108">
        <v>11772.065799999997</v>
      </c>
      <c r="C27" s="107">
        <v>-22196.6262</v>
      </c>
      <c r="D27" s="107">
        <v>33968.709500000004</v>
      </c>
      <c r="E27"/>
      <c r="F27"/>
      <c r="G27"/>
      <c r="H27"/>
      <c r="I27"/>
      <c r="J27"/>
      <c r="K27"/>
      <c r="Y27" s="5"/>
      <c r="Z27" s="5"/>
      <c r="AA27" s="5"/>
      <c r="AB27" s="5"/>
      <c r="AC27" s="5"/>
      <c r="AD27" s="5"/>
      <c r="AE27" s="5"/>
      <c r="AF27" s="5"/>
      <c r="AG27" s="5"/>
      <c r="AH27" s="5"/>
      <c r="AI27" s="5"/>
      <c r="AJ27" s="5"/>
    </row>
    <row r="28" spans="1:36" ht="14.25">
      <c r="A28" s="4" t="s">
        <v>187</v>
      </c>
      <c r="B28" s="108">
        <v>5677478.1564</v>
      </c>
      <c r="C28" s="107">
        <v>3568661.0788</v>
      </c>
      <c r="D28" s="107">
        <v>2108818.1303000003</v>
      </c>
      <c r="E28"/>
      <c r="F28"/>
      <c r="G28"/>
      <c r="H28"/>
      <c r="I28"/>
      <c r="J28"/>
      <c r="K28"/>
      <c r="Y28" s="5"/>
      <c r="Z28" s="5"/>
      <c r="AA28" s="5"/>
      <c r="AB28" s="5"/>
      <c r="AC28" s="5"/>
      <c r="AD28" s="5"/>
      <c r="AE28" s="5"/>
      <c r="AF28" s="5"/>
      <c r="AG28" s="5"/>
      <c r="AH28" s="5"/>
      <c r="AI28" s="5"/>
      <c r="AJ28" s="5"/>
    </row>
    <row r="29" spans="1:36" ht="14.25">
      <c r="A29" s="4" t="s">
        <v>188</v>
      </c>
      <c r="B29" s="108">
        <v>11025.5027</v>
      </c>
      <c r="C29" s="107">
        <v>9709.9444</v>
      </c>
      <c r="D29" s="107">
        <v>1315.5496</v>
      </c>
      <c r="E29"/>
      <c r="F29"/>
      <c r="G29"/>
      <c r="H29"/>
      <c r="I29"/>
      <c r="J29"/>
      <c r="K29"/>
      <c r="Y29" s="5"/>
      <c r="Z29" s="5"/>
      <c r="AA29" s="5"/>
      <c r="AB29" s="5"/>
      <c r="AC29" s="5"/>
      <c r="AD29" s="5"/>
      <c r="AE29" s="5"/>
      <c r="AF29" s="5"/>
      <c r="AG29" s="5"/>
      <c r="AH29" s="5"/>
      <c r="AI29" s="5"/>
      <c r="AJ29" s="5"/>
    </row>
    <row r="30" spans="1:36" ht="15">
      <c r="A30" s="49" t="s">
        <v>189</v>
      </c>
      <c r="B30" s="76">
        <f>SUM(B19:B29)</f>
        <v>9280251.3262</v>
      </c>
      <c r="C30" s="76">
        <f>SUM(C19:C29)</f>
        <v>4307388.7999</v>
      </c>
      <c r="D30" s="76">
        <f>SUM(D19:D29)</f>
        <v>4972863.467700001</v>
      </c>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C19/(C19+D19)*B19</f>
        <v>302843.98992812855</v>
      </c>
      <c r="C36" s="33">
        <f>Carbon!$AB38</f>
        <v>523.5418971196058</v>
      </c>
      <c r="D36" s="63">
        <f>B36*C36</f>
        <v>158551517.0182432</v>
      </c>
      <c r="E36" s="28">
        <f>B36/$B$30</f>
        <v>0.03263316684895587</v>
      </c>
      <c r="F36" s="28">
        <f aca="true" t="shared" si="0" ref="F36:F46">D36/$N$47</f>
        <v>0.07105487739643526</v>
      </c>
      <c r="G36" s="74"/>
      <c r="H36" s="82">
        <f>D19/(C19+D19)*B19</f>
        <v>110277.18227187153</v>
      </c>
      <c r="I36" s="33">
        <f>Carbon!$AC38</f>
        <v>199.0975</v>
      </c>
      <c r="J36" s="63">
        <f>H36*I36</f>
        <v>21955911.29737394</v>
      </c>
      <c r="K36" s="28">
        <f>H36/$B$30</f>
        <v>0.011882995233171871</v>
      </c>
      <c r="L36" s="28">
        <f aca="true" t="shared" si="1" ref="L36:L46">J36/$N$47</f>
        <v>0.009839543731280783</v>
      </c>
      <c r="N36" s="26">
        <f aca="true" t="shared" si="2" ref="N36:N46">D36+J36</f>
        <v>180507428.31561714</v>
      </c>
      <c r="Y36" s="5"/>
      <c r="Z36" s="5"/>
      <c r="AA36" s="5"/>
      <c r="AB36" s="5"/>
      <c r="AC36" s="5"/>
      <c r="AD36" s="5"/>
      <c r="AE36" s="5"/>
      <c r="AF36" s="5"/>
      <c r="AG36" s="5"/>
      <c r="AH36" s="5"/>
      <c r="AI36" s="5"/>
      <c r="AJ36" s="5"/>
    </row>
    <row r="37" spans="1:36" ht="14.25">
      <c r="A37" s="4" t="s">
        <v>179</v>
      </c>
      <c r="B37" s="82">
        <f aca="true" t="shared" si="3" ref="B37:B46">C20/(C20+D20)*B20</f>
        <v>28168.3235702922</v>
      </c>
      <c r="C37" s="33">
        <f>Carbon!$AB68</f>
        <v>337.85345808102875</v>
      </c>
      <c r="D37" s="63">
        <f aca="true" t="shared" si="4" ref="D37:D46">B37*C37</f>
        <v>9516765.52656857</v>
      </c>
      <c r="E37" s="28">
        <f aca="true" t="shared" si="5" ref="E37:E46">B37/$B$30</f>
        <v>0.0030352974914340312</v>
      </c>
      <c r="F37" s="28">
        <f t="shared" si="0"/>
        <v>0.004264939373762947</v>
      </c>
      <c r="G37" s="74"/>
      <c r="H37" s="82">
        <f aca="true" t="shared" si="6" ref="H37:H46">D20/(C20+D20)*B20</f>
        <v>782973.1168297079</v>
      </c>
      <c r="I37" s="33">
        <f>Carbon!$AC68</f>
        <v>44.22608981397837</v>
      </c>
      <c r="J37" s="63">
        <f aca="true" t="shared" si="7" ref="J37:J46">H37*I37</f>
        <v>34627839.38684124</v>
      </c>
      <c r="K37" s="28">
        <f aca="true" t="shared" si="8" ref="K37:K46">H37/$B$30</f>
        <v>0.08436981815559443</v>
      </c>
      <c r="L37" s="28">
        <f t="shared" si="1"/>
        <v>0.015518469506995317</v>
      </c>
      <c r="N37" s="26">
        <f t="shared" si="2"/>
        <v>44144604.91340981</v>
      </c>
      <c r="Y37" s="5"/>
      <c r="Z37" s="5"/>
      <c r="AA37" s="5"/>
      <c r="AB37" s="5"/>
      <c r="AC37" s="5"/>
      <c r="AD37" s="5"/>
      <c r="AE37" s="5"/>
      <c r="AF37" s="5"/>
      <c r="AG37" s="5"/>
      <c r="AH37" s="5"/>
      <c r="AI37" s="5"/>
      <c r="AJ37" s="5"/>
    </row>
    <row r="38" spans="1:36" ht="14.25">
      <c r="A38" s="4" t="s">
        <v>180</v>
      </c>
      <c r="B38" s="82">
        <f t="shared" si="3"/>
        <v>410670.52117694356</v>
      </c>
      <c r="C38" s="33">
        <f>Carbon!$AB10</f>
        <v>47.480624999999996</v>
      </c>
      <c r="D38" s="63">
        <f t="shared" si="4"/>
        <v>19498893.014557015</v>
      </c>
      <c r="E38" s="28">
        <f t="shared" si="5"/>
        <v>0.04425209045982826</v>
      </c>
      <c r="F38" s="28">
        <f t="shared" si="0"/>
        <v>0.008738430754693693</v>
      </c>
      <c r="G38" s="74"/>
      <c r="H38" s="82">
        <f t="shared" si="6"/>
        <v>263087.4982230564</v>
      </c>
      <c r="I38" s="33">
        <f>Carbon!$AC10</f>
        <v>155.745625</v>
      </c>
      <c r="J38" s="63">
        <f t="shared" si="7"/>
        <v>40974726.8404363</v>
      </c>
      <c r="K38" s="28">
        <f t="shared" si="8"/>
        <v>0.028349178160758205</v>
      </c>
      <c r="L38" s="28">
        <f t="shared" si="1"/>
        <v>0.018362827721570333</v>
      </c>
      <c r="N38" s="26">
        <f t="shared" si="2"/>
        <v>60473619.85499331</v>
      </c>
      <c r="Y38" s="5"/>
      <c r="Z38" s="5"/>
      <c r="AA38" s="5"/>
      <c r="AB38" s="5"/>
      <c r="AC38" s="5"/>
      <c r="AD38" s="5"/>
      <c r="AE38" s="5"/>
      <c r="AF38" s="5"/>
      <c r="AG38" s="5"/>
      <c r="AH38" s="5"/>
      <c r="AI38" s="5"/>
      <c r="AJ38" s="5"/>
    </row>
    <row r="39" spans="1:36" ht="14.25">
      <c r="A39" s="4" t="s">
        <v>181</v>
      </c>
      <c r="B39" s="82">
        <f t="shared" si="3"/>
        <v>-148253.49621207183</v>
      </c>
      <c r="C39" s="33">
        <f>Carbon!$AB24</f>
        <v>47.480624999999996</v>
      </c>
      <c r="D39" s="63">
        <f t="shared" si="4"/>
        <v>-7039168.658584302</v>
      </c>
      <c r="E39" s="28">
        <f t="shared" si="5"/>
        <v>-0.015975159615938705</v>
      </c>
      <c r="F39" s="28">
        <f t="shared" si="0"/>
        <v>-0.003154604102280442</v>
      </c>
      <c r="G39" s="74"/>
      <c r="H39" s="82">
        <f t="shared" si="6"/>
        <v>470126.8970120718</v>
      </c>
      <c r="I39" s="33">
        <f>Carbon!$AC24</f>
        <v>155.745625</v>
      </c>
      <c r="J39" s="63">
        <f t="shared" si="7"/>
        <v>73220207.40445575</v>
      </c>
      <c r="K39" s="28">
        <f t="shared" si="8"/>
        <v>0.05065885399943963</v>
      </c>
      <c r="L39" s="28">
        <f t="shared" si="1"/>
        <v>0.0328136428960597</v>
      </c>
      <c r="N39" s="26">
        <f t="shared" si="2"/>
        <v>66181038.74587145</v>
      </c>
      <c r="Y39" s="5"/>
      <c r="Z39" s="5"/>
      <c r="AA39" s="5"/>
      <c r="AB39" s="5"/>
      <c r="AC39" s="5"/>
      <c r="AD39" s="5"/>
      <c r="AE39" s="5"/>
      <c r="AF39" s="5"/>
      <c r="AG39" s="5"/>
      <c r="AH39" s="5"/>
      <c r="AI39" s="5"/>
      <c r="AJ39" s="5"/>
    </row>
    <row r="40" spans="1:36" ht="14.25">
      <c r="A40" s="4" t="s">
        <v>182</v>
      </c>
      <c r="B40" s="82">
        <f t="shared" si="3"/>
        <v>170331.60981830297</v>
      </c>
      <c r="C40" s="33">
        <f>Carbon!$AB56</f>
        <v>265.15749999999997</v>
      </c>
      <c r="D40" s="63">
        <f t="shared" si="4"/>
        <v>45164703.83039667</v>
      </c>
      <c r="E40" s="28">
        <f t="shared" si="5"/>
        <v>0.01835420225499959</v>
      </c>
      <c r="F40" s="28">
        <f t="shared" si="0"/>
        <v>0.020240566307201543</v>
      </c>
      <c r="G40" s="74"/>
      <c r="H40" s="82">
        <f t="shared" si="6"/>
        <v>743481.3089816968</v>
      </c>
      <c r="I40" s="33">
        <f>Carbon!$AC56</f>
        <v>75.235</v>
      </c>
      <c r="J40" s="63">
        <f t="shared" si="7"/>
        <v>55935816.28123796</v>
      </c>
      <c r="K40" s="28">
        <f t="shared" si="8"/>
        <v>0.08011435066232538</v>
      </c>
      <c r="L40" s="28">
        <f t="shared" si="1"/>
        <v>0.025067641374100363</v>
      </c>
      <c r="N40" s="26">
        <f t="shared" si="2"/>
        <v>101100520.11163463</v>
      </c>
      <c r="Y40" s="5"/>
      <c r="Z40" s="5"/>
      <c r="AA40" s="5"/>
      <c r="AB40" s="5"/>
      <c r="AC40" s="5"/>
      <c r="AD40" s="5"/>
      <c r="AE40" s="5"/>
      <c r="AF40" s="5"/>
      <c r="AG40" s="5"/>
      <c r="AH40" s="5"/>
      <c r="AI40" s="5"/>
      <c r="AJ40" s="5"/>
    </row>
    <row r="41" spans="1:36" ht="14.25">
      <c r="A41" s="4" t="s">
        <v>183</v>
      </c>
      <c r="B41" s="82">
        <f t="shared" si="3"/>
        <v>-429.1338400681355</v>
      </c>
      <c r="C41" s="33">
        <f>Carbon!$AB31</f>
        <v>162.3975</v>
      </c>
      <c r="D41" s="63">
        <f t="shared" si="4"/>
        <v>-69690.26279246504</v>
      </c>
      <c r="E41" s="28">
        <f t="shared" si="5"/>
        <v>-4.62416183553785E-05</v>
      </c>
      <c r="F41" s="28">
        <f t="shared" si="0"/>
        <v>-3.1231697883245055E-05</v>
      </c>
      <c r="G41" s="74"/>
      <c r="H41" s="82">
        <f t="shared" si="6"/>
        <v>166435.72384006815</v>
      </c>
      <c r="I41" s="33">
        <f>Carbon!$AC31</f>
        <v>64.225</v>
      </c>
      <c r="J41" s="63">
        <f t="shared" si="7"/>
        <v>10689334.363628376</v>
      </c>
      <c r="K41" s="28">
        <f t="shared" si="8"/>
        <v>0.017934398324987916</v>
      </c>
      <c r="L41" s="28">
        <f t="shared" si="1"/>
        <v>0.004790426209354553</v>
      </c>
      <c r="N41" s="26">
        <f t="shared" si="2"/>
        <v>10619644.100835912</v>
      </c>
      <c r="Y41" s="5"/>
      <c r="Z41" s="5"/>
      <c r="AA41" s="5"/>
      <c r="AB41" s="5"/>
      <c r="AC41" s="5"/>
      <c r="AD41" s="5"/>
      <c r="AE41" s="5"/>
      <c r="AF41" s="5"/>
      <c r="AG41" s="5"/>
      <c r="AH41" s="5"/>
      <c r="AI41" s="5"/>
      <c r="AJ41" s="5"/>
    </row>
    <row r="42" spans="1:36" ht="14.25">
      <c r="A42" s="4" t="s">
        <v>184</v>
      </c>
      <c r="B42" s="82">
        <f t="shared" si="3"/>
        <v>20153.339331301777</v>
      </c>
      <c r="C42" s="33">
        <f>Carbon!$AB17</f>
        <v>162.3975</v>
      </c>
      <c r="D42" s="63">
        <f t="shared" si="4"/>
        <v>3272851.9240550804</v>
      </c>
      <c r="E42" s="28">
        <f t="shared" si="5"/>
        <v>0.0021716372351258295</v>
      </c>
      <c r="F42" s="28">
        <f t="shared" si="0"/>
        <v>0.0014667289003211692</v>
      </c>
      <c r="G42" s="74"/>
      <c r="H42" s="82">
        <f t="shared" si="6"/>
        <v>150172.7891686982</v>
      </c>
      <c r="I42" s="33">
        <f>Carbon!$AC17</f>
        <v>104.595</v>
      </c>
      <c r="J42" s="63">
        <f t="shared" si="7"/>
        <v>15707322.883099986</v>
      </c>
      <c r="K42" s="28">
        <f t="shared" si="8"/>
        <v>0.016181974376570006</v>
      </c>
      <c r="L42" s="28">
        <f t="shared" si="1"/>
        <v>0.007039238240504967</v>
      </c>
      <c r="N42" s="26">
        <f t="shared" si="2"/>
        <v>18980174.807155065</v>
      </c>
      <c r="Y42" s="5"/>
      <c r="Z42" s="5"/>
      <c r="AA42" s="5"/>
      <c r="AB42" s="5"/>
      <c r="AC42" s="5"/>
      <c r="AD42" s="5"/>
      <c r="AE42" s="5"/>
      <c r="AF42" s="5"/>
      <c r="AG42" s="5"/>
      <c r="AH42" s="5"/>
      <c r="AI42" s="5"/>
      <c r="AJ42" s="5"/>
    </row>
    <row r="43" spans="1:36" ht="14.25">
      <c r="A43" s="4" t="s">
        <v>185</v>
      </c>
      <c r="B43" s="82">
        <f t="shared" si="3"/>
        <v>-32270.84328304385</v>
      </c>
      <c r="C43" s="33">
        <f>Carbon!$AB70</f>
        <v>47.480624999999996</v>
      </c>
      <c r="D43" s="63">
        <f t="shared" si="4"/>
        <v>-1532239.8083559738</v>
      </c>
      <c r="E43" s="28">
        <f t="shared" si="5"/>
        <v>-0.0034773673846458047</v>
      </c>
      <c r="F43" s="28">
        <f t="shared" si="0"/>
        <v>-0.0006866734155066083</v>
      </c>
      <c r="G43" s="74"/>
      <c r="H43" s="82">
        <f t="shared" si="6"/>
        <v>142206.77448304385</v>
      </c>
      <c r="I43" s="33">
        <f>Carbon!$AC70</f>
        <v>199.0975</v>
      </c>
      <c r="J43" s="63">
        <f t="shared" si="7"/>
        <v>28313013.282637823</v>
      </c>
      <c r="K43" s="28">
        <f t="shared" si="8"/>
        <v>0.015323590868877201</v>
      </c>
      <c r="L43" s="28">
        <f t="shared" si="1"/>
        <v>0.012688479589192421</v>
      </c>
      <c r="N43" s="26">
        <f t="shared" si="2"/>
        <v>26780773.47428185</v>
      </c>
      <c r="Y43" s="5"/>
      <c r="Z43" s="5"/>
      <c r="AA43" s="5"/>
      <c r="AB43" s="5"/>
      <c r="AC43" s="5"/>
      <c r="AD43" s="5"/>
      <c r="AE43" s="5"/>
      <c r="AF43" s="5"/>
      <c r="AG43" s="5"/>
      <c r="AH43" s="5"/>
      <c r="AI43" s="5"/>
      <c r="AJ43" s="5"/>
    </row>
    <row r="44" spans="1:36" ht="14.25">
      <c r="A44" s="4" t="s">
        <v>186</v>
      </c>
      <c r="B44" s="82">
        <f t="shared" si="3"/>
        <v>-22196.593203210152</v>
      </c>
      <c r="C44" s="33">
        <f>Carbon!$AB61</f>
        <v>305.29553515687707</v>
      </c>
      <c r="D44" s="63">
        <f t="shared" si="4"/>
        <v>-6776520.800633543</v>
      </c>
      <c r="E44" s="28">
        <f t="shared" si="5"/>
        <v>-0.0023918094912521114</v>
      </c>
      <c r="F44" s="28">
        <f t="shared" si="0"/>
        <v>-0.003036898439817558</v>
      </c>
      <c r="G44" s="74"/>
      <c r="H44" s="82">
        <f t="shared" si="6"/>
        <v>33968.65900321015</v>
      </c>
      <c r="I44" s="33">
        <f>Carbon!$AC61</f>
        <v>44.22608981397837</v>
      </c>
      <c r="J44" s="63">
        <f t="shared" si="7"/>
        <v>1502300.963936377</v>
      </c>
      <c r="K44" s="28">
        <f t="shared" si="8"/>
        <v>0.0036603167100992037</v>
      </c>
      <c r="L44" s="28">
        <f t="shared" si="1"/>
        <v>0.0006732563195391151</v>
      </c>
      <c r="N44" s="26">
        <f t="shared" si="2"/>
        <v>-5274219.836697166</v>
      </c>
      <c r="Y44" s="5"/>
      <c r="Z44" s="5"/>
      <c r="AA44" s="5"/>
      <c r="AB44" s="5"/>
      <c r="AC44" s="5"/>
      <c r="AD44" s="5"/>
      <c r="AE44" s="5"/>
      <c r="AF44" s="5"/>
      <c r="AG44" s="5"/>
      <c r="AH44" s="5"/>
      <c r="AI44" s="5"/>
      <c r="AJ44" s="5"/>
    </row>
    <row r="45" spans="1:36" ht="14.25">
      <c r="A45" s="4" t="s">
        <v>187</v>
      </c>
      <c r="B45" s="82">
        <f t="shared" si="3"/>
        <v>3568660.4171102988</v>
      </c>
      <c r="C45" s="33">
        <f>Carbon!$AB47</f>
        <v>418.9755978370913</v>
      </c>
      <c r="D45" s="63">
        <f t="shared" si="4"/>
        <v>1495181631.736351</v>
      </c>
      <c r="E45" s="28">
        <f t="shared" si="5"/>
        <v>0.38454350983310753</v>
      </c>
      <c r="F45" s="28">
        <f t="shared" si="0"/>
        <v>0.670065790138131</v>
      </c>
      <c r="G45" s="74"/>
      <c r="H45" s="82">
        <f t="shared" si="6"/>
        <v>2108817.7392897005</v>
      </c>
      <c r="I45" s="33">
        <f>Carbon!$AC47</f>
        <v>110.1</v>
      </c>
      <c r="J45" s="63">
        <f t="shared" si="7"/>
        <v>232180833.09579602</v>
      </c>
      <c r="K45" s="28">
        <f t="shared" si="8"/>
        <v>0.22723713670728807</v>
      </c>
      <c r="L45" s="28">
        <f t="shared" si="1"/>
        <v>0.10405186238316311</v>
      </c>
      <c r="N45" s="26">
        <f t="shared" si="2"/>
        <v>1727362464.8321471</v>
      </c>
      <c r="Y45" s="5"/>
      <c r="Z45" s="5"/>
      <c r="AA45" s="5"/>
      <c r="AB45" s="5"/>
      <c r="AC45" s="5"/>
      <c r="AD45" s="5"/>
      <c r="AE45" s="5"/>
      <c r="AF45" s="5"/>
      <c r="AG45" s="5"/>
      <c r="AH45" s="5"/>
      <c r="AI45" s="5"/>
      <c r="AJ45" s="5"/>
    </row>
    <row r="46" spans="1:36" ht="14.25">
      <c r="A46" s="4" t="s">
        <v>188</v>
      </c>
      <c r="B46" s="82">
        <f t="shared" si="3"/>
        <v>9709.95206192574</v>
      </c>
      <c r="C46" s="33">
        <f>Carbon!$AB74</f>
        <v>47.480624999999996</v>
      </c>
      <c r="D46" s="63">
        <f t="shared" si="4"/>
        <v>461034.59262027283</v>
      </c>
      <c r="E46" s="28">
        <f t="shared" si="5"/>
        <v>0.001046302704595145</v>
      </c>
      <c r="F46" s="28">
        <f t="shared" si="0"/>
        <v>0.00020661269642963863</v>
      </c>
      <c r="G46" s="74"/>
      <c r="H46" s="82">
        <f t="shared" si="6"/>
        <v>1315.5506380742595</v>
      </c>
      <c r="I46" s="33">
        <f>Carbon!$AC74</f>
        <v>44.22608981397837</v>
      </c>
      <c r="J46" s="63">
        <f t="shared" si="7"/>
        <v>58181.660674308754</v>
      </c>
      <c r="K46" s="28">
        <f t="shared" si="8"/>
        <v>0.00014175808303382883</v>
      </c>
      <c r="L46" s="28">
        <f t="shared" si="1"/>
        <v>2.607411675195976E-05</v>
      </c>
      <c r="N46" s="26">
        <f t="shared" si="2"/>
        <v>519216.2532945816</v>
      </c>
      <c r="Y46" s="5"/>
      <c r="Z46" s="5"/>
      <c r="AA46" s="5"/>
      <c r="AB46" s="5"/>
      <c r="AC46" s="5"/>
      <c r="AD46" s="5"/>
      <c r="AE46" s="5"/>
      <c r="AF46" s="5"/>
      <c r="AG46" s="5"/>
      <c r="AH46" s="5"/>
      <c r="AI46" s="5"/>
      <c r="AJ46" s="5"/>
    </row>
    <row r="47" spans="1:24" ht="15">
      <c r="A47" s="83" t="s">
        <v>189</v>
      </c>
      <c r="B47" s="84">
        <f>SUM(B36:B46)</f>
        <v>4307388.086458799</v>
      </c>
      <c r="C47" s="85"/>
      <c r="D47" s="94">
        <f>SUM(D36:D46)</f>
        <v>1716229778.1124256</v>
      </c>
      <c r="E47" s="87">
        <f>SUM(E36:E46)</f>
        <v>0.46414562871785425</v>
      </c>
      <c r="F47" s="87">
        <f>SUM(F36:F46)</f>
        <v>0.7691285379114873</v>
      </c>
      <c r="G47" s="22"/>
      <c r="H47" s="84">
        <f>SUM(H36:H46)</f>
        <v>4972863.2397412</v>
      </c>
      <c r="I47" s="85"/>
      <c r="J47" s="94">
        <f>SUM(J36:J46)</f>
        <v>515165487.46011806</v>
      </c>
      <c r="K47" s="87">
        <f>SUM(K36:K46)</f>
        <v>0.5358543712821457</v>
      </c>
      <c r="L47" s="87">
        <f>SUM(L36:L46)</f>
        <v>0.23087146208851264</v>
      </c>
      <c r="M47" s="74"/>
      <c r="N47" s="86">
        <f>SUM(N36:N46)</f>
        <v>2231395265.5725436</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13250000000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50151250000</v>
      </c>
      <c r="C61" s="5" t="s">
        <v>85</v>
      </c>
      <c r="Y61" s="5"/>
      <c r="Z61" s="5"/>
      <c r="AA61" s="5"/>
      <c r="AB61" s="5"/>
      <c r="AC61" s="5"/>
      <c r="AD61" s="5"/>
      <c r="AE61" s="5"/>
      <c r="AF61" s="5"/>
      <c r="AG61" s="5"/>
      <c r="AH61" s="5"/>
      <c r="AI61" s="5"/>
      <c r="AJ61" s="5"/>
    </row>
    <row r="62" spans="1:36" ht="14.25">
      <c r="A62" s="5" t="s">
        <v>72</v>
      </c>
      <c r="B62" s="25">
        <f>B61*DenaturedEthanolLHV</f>
        <v>1089022111820.1027</v>
      </c>
      <c r="D62" s="62"/>
      <c r="Y62" s="5"/>
      <c r="Z62" s="5"/>
      <c r="AA62" s="5"/>
      <c r="AB62" s="5"/>
      <c r="AC62" s="5"/>
      <c r="AD62" s="5"/>
      <c r="AE62" s="5"/>
      <c r="AF62" s="5"/>
      <c r="AG62" s="5"/>
      <c r="AH62" s="5"/>
      <c r="AI62" s="5"/>
      <c r="AJ62" s="5"/>
    </row>
    <row r="63" spans="1:36" ht="15.75">
      <c r="A63" s="5" t="s">
        <v>73</v>
      </c>
      <c r="B63" s="26">
        <f>N47</f>
        <v>2231395265.5725436</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50">
        <f>B63*1000000/B62/TimeHorizon</f>
        <v>68.2996620348131</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95" t="s">
        <v>264</v>
      </c>
      <c r="B72" s="80">
        <f>Corn!$C$38</f>
        <v>9414.947367</v>
      </c>
      <c r="C72" s="80">
        <f>Corn!$C$38</f>
        <v>9414.947367</v>
      </c>
      <c r="D72" s="5" t="s">
        <v>267</v>
      </c>
      <c r="Y72" s="5"/>
      <c r="Z72" s="5"/>
      <c r="AA72" s="5"/>
      <c r="AB72" s="5"/>
      <c r="AC72" s="5"/>
      <c r="AD72" s="5"/>
      <c r="AE72" s="5"/>
      <c r="AF72" s="5"/>
      <c r="AG72" s="5"/>
      <c r="AH72" s="5"/>
      <c r="AI72" s="5"/>
      <c r="AJ72" s="5"/>
    </row>
    <row r="73" spans="1:36" ht="14.25">
      <c r="A73" s="95"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95" t="s">
        <v>262</v>
      </c>
      <c r="B74" s="80">
        <f>B72*B73</f>
        <v>994.9746226684281</v>
      </c>
      <c r="C74" s="80">
        <f>C72*C73</f>
        <v>994.9746226684281</v>
      </c>
      <c r="D74" s="78"/>
      <c r="Y74" s="5"/>
      <c r="Z74" s="5"/>
      <c r="AA74" s="5"/>
      <c r="AB74" s="5"/>
      <c r="AC74" s="5"/>
      <c r="AD74" s="5"/>
      <c r="AE74" s="5"/>
      <c r="AF74" s="5"/>
      <c r="AG74" s="5"/>
      <c r="AH74" s="5"/>
      <c r="AI74" s="5"/>
      <c r="AJ74" s="5"/>
    </row>
    <row r="75" spans="1:36" ht="14.25">
      <c r="A75" s="95"/>
      <c r="B75" s="78"/>
      <c r="C75" s="74"/>
      <c r="Y75" s="5"/>
      <c r="Z75" s="5"/>
      <c r="AA75" s="5"/>
      <c r="AB75" s="5"/>
      <c r="AC75" s="5"/>
      <c r="AD75" s="5"/>
      <c r="AE75" s="5"/>
      <c r="AF75" s="5"/>
      <c r="AG75" s="5"/>
      <c r="AH75" s="5"/>
      <c r="AI75" s="5"/>
      <c r="AJ75" s="5"/>
    </row>
    <row r="76" spans="1:36" ht="14.25">
      <c r="A76" s="96" t="s">
        <v>278</v>
      </c>
      <c r="B76" s="79">
        <f>1000/B74</f>
        <v>1.00505075930288</v>
      </c>
      <c r="C76" s="74"/>
      <c r="Y76" s="5"/>
      <c r="Z76" s="5"/>
      <c r="AA76" s="5"/>
      <c r="AB76" s="5"/>
      <c r="AC76" s="5"/>
      <c r="AD76" s="5"/>
      <c r="AE76" s="5"/>
      <c r="AF76" s="5"/>
      <c r="AG76" s="5"/>
      <c r="AH76" s="5"/>
      <c r="AI76" s="5"/>
      <c r="AJ76" s="5"/>
    </row>
    <row r="77" spans="1:36" ht="14.25">
      <c r="A77" s="95"/>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95" t="s">
        <v>279</v>
      </c>
      <c r="B79" s="79">
        <f>B30/B60*1000</f>
        <v>0.7003963265056603</v>
      </c>
      <c r="C79" s="79">
        <f>ABS(C30/B60*1000)</f>
        <v>0.3250859471622642</v>
      </c>
      <c r="D79" s="79">
        <f>ABS(D30/B60*1000)</f>
        <v>0.37531045039245287</v>
      </c>
      <c r="Y79" s="5"/>
      <c r="Z79" s="5"/>
      <c r="AA79" s="5"/>
      <c r="AB79" s="5"/>
      <c r="AC79" s="5"/>
      <c r="AD79" s="5"/>
      <c r="AE79" s="5"/>
      <c r="AF79" s="5"/>
      <c r="AG79" s="5"/>
      <c r="AH79" s="5"/>
      <c r="AI79" s="5"/>
      <c r="AJ79" s="5"/>
    </row>
    <row r="80" spans="1:36" ht="15">
      <c r="A80" s="96" t="s">
        <v>275</v>
      </c>
      <c r="B80" s="80">
        <f>B81/B79</f>
        <v>240.44556414898702</v>
      </c>
      <c r="C80" s="80">
        <f>C81/C79</f>
        <v>398.43855705625396</v>
      </c>
      <c r="D80" s="80">
        <f>D81/D79</f>
        <v>103.59534115630713</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280</v>
      </c>
      <c r="B81" s="80">
        <f>B63/B60*1000</f>
        <v>168.4071898545316</v>
      </c>
      <c r="C81" s="80">
        <f>D47/B60*1000</f>
        <v>129.52677570659816</v>
      </c>
      <c r="D81" s="80">
        <f>J47/B60*1000</f>
        <v>38.880414147933436</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96" t="s">
        <v>276</v>
      </c>
      <c r="B82" s="80">
        <f>B65</f>
        <v>68.2996620348131</v>
      </c>
      <c r="C82" s="80">
        <f>B82*C81/B81</f>
        <v>52.531219200684525</v>
      </c>
      <c r="D82" s="80">
        <f>B82*D81/B81</f>
        <v>15.768442834128576</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73"/>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95" t="s">
        <v>271</v>
      </c>
      <c r="B84" s="79">
        <f>B79/B76</f>
        <v>0.6968765706833224</v>
      </c>
      <c r="C84" s="79">
        <f>C79/B76</f>
        <v>0.32345226761258233</v>
      </c>
      <c r="D84" s="79">
        <f>D79/B76</f>
        <v>0.37342437376274856</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73"/>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B36/$B$10*1000</f>
        <v>0.022856150183254986</v>
      </c>
      <c r="C88" s="99">
        <f aca="true" t="shared" si="9" ref="C88:C98">C36</f>
        <v>523.5418971196058</v>
      </c>
      <c r="D88" s="99">
        <f>D36/$B$10*1000</f>
        <v>11.96615222779194</v>
      </c>
      <c r="F88" s="100">
        <f>H36/$B$10*1000</f>
        <v>0.008322806209197852</v>
      </c>
      <c r="G88" s="88">
        <f aca="true" t="shared" si="10" ref="G88:G98">I36</f>
        <v>199.0975</v>
      </c>
      <c r="H88" s="88">
        <f>J36/$B$10*1000</f>
        <v>1.657049909235769</v>
      </c>
      <c r="J88" s="41">
        <f>H88+D88</f>
        <v>13.623202137027707</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aca="true" t="shared" si="11" ref="B89:B98">B37/$B$10*1000</f>
        <v>0.0021259112128522418</v>
      </c>
      <c r="C89" s="99">
        <f t="shared" si="9"/>
        <v>337.85345808102875</v>
      </c>
      <c r="D89" s="99">
        <f aca="true" t="shared" si="12" ref="D89:D98">D37/$B$10*1000</f>
        <v>0.7182464548353636</v>
      </c>
      <c r="F89" s="100">
        <f aca="true" t="shared" si="13" ref="F89:H98">H37/$B$10*1000</f>
        <v>0.059092310704128896</v>
      </c>
      <c r="G89" s="88">
        <f t="shared" si="10"/>
        <v>44.22608981397837</v>
      </c>
      <c r="H89" s="88">
        <f t="shared" si="13"/>
        <v>2.6134218405163194</v>
      </c>
      <c r="J89" s="41">
        <f aca="true" t="shared" si="14" ref="J89:J98">H89+D89</f>
        <v>3.331668295351683</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11"/>
        <v>0.03099400159825989</v>
      </c>
      <c r="C90" s="99">
        <f t="shared" si="9"/>
        <v>47.480624999999996</v>
      </c>
      <c r="D90" s="99">
        <f t="shared" si="12"/>
        <v>1.4716145671363785</v>
      </c>
      <c r="F90" s="100">
        <f t="shared" si="13"/>
        <v>0.019855660243249536</v>
      </c>
      <c r="G90" s="88">
        <f t="shared" si="10"/>
        <v>155.745625</v>
      </c>
      <c r="H90" s="88">
        <f t="shared" si="13"/>
        <v>3.092432214372551</v>
      </c>
      <c r="J90" s="41">
        <f t="shared" si="14"/>
        <v>4.56404678150893</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11"/>
        <v>-0.011188943110345044</v>
      </c>
      <c r="C91" s="99">
        <f t="shared" si="9"/>
        <v>47.480624999999996</v>
      </c>
      <c r="D91" s="99">
        <f t="shared" si="12"/>
        <v>-0.5312580119686265</v>
      </c>
      <c r="F91" s="100">
        <f t="shared" si="13"/>
        <v>0.0354812752461941</v>
      </c>
      <c r="G91" s="88">
        <f t="shared" si="10"/>
        <v>155.745625</v>
      </c>
      <c r="H91" s="88">
        <f t="shared" si="13"/>
        <v>5.526053389015528</v>
      </c>
      <c r="J91" s="41">
        <f t="shared" si="14"/>
        <v>4.994795377046902</v>
      </c>
      <c r="Y91" s="5"/>
      <c r="Z91" s="5"/>
      <c r="AA91" s="5"/>
      <c r="AB91" s="5"/>
      <c r="AC91" s="5"/>
      <c r="AD91" s="5"/>
      <c r="AE91" s="5"/>
      <c r="AF91" s="5"/>
      <c r="AG91" s="5"/>
      <c r="AH91" s="5"/>
      <c r="AI91" s="5"/>
      <c r="AJ91" s="5"/>
    </row>
    <row r="92" spans="1:36" ht="14.25">
      <c r="A92" s="4" t="s">
        <v>182</v>
      </c>
      <c r="B92" s="98">
        <f t="shared" si="11"/>
        <v>0.01285521583534362</v>
      </c>
      <c r="C92" s="99">
        <f t="shared" si="9"/>
        <v>265.15749999999997</v>
      </c>
      <c r="D92" s="99">
        <f t="shared" si="12"/>
        <v>3.408656892860126</v>
      </c>
      <c r="F92" s="100">
        <f t="shared" si="13"/>
        <v>0.056111796904279004</v>
      </c>
      <c r="G92" s="88">
        <f t="shared" si="10"/>
        <v>75.235</v>
      </c>
      <c r="H92" s="88">
        <f t="shared" si="13"/>
        <v>4.221571040093431</v>
      </c>
      <c r="J92" s="41">
        <f t="shared" si="14"/>
        <v>7.630227932953557</v>
      </c>
      <c r="Y92" s="5"/>
      <c r="Z92" s="5"/>
      <c r="AA92" s="5"/>
      <c r="AB92" s="5"/>
      <c r="AC92" s="5"/>
      <c r="AD92" s="5"/>
      <c r="AE92" s="5"/>
      <c r="AF92" s="5"/>
      <c r="AG92" s="5"/>
      <c r="AH92" s="5"/>
      <c r="AI92" s="5"/>
      <c r="AJ92" s="5"/>
    </row>
    <row r="93" spans="1:36" ht="14.25">
      <c r="A93" s="4" t="s">
        <v>183</v>
      </c>
      <c r="B93" s="98">
        <f t="shared" si="11"/>
        <v>-3.238745962778381E-05</v>
      </c>
      <c r="C93" s="99">
        <f t="shared" si="9"/>
        <v>162.3975</v>
      </c>
      <c r="D93" s="99">
        <f t="shared" si="12"/>
        <v>-0.0052596424749030216</v>
      </c>
      <c r="F93" s="100">
        <f t="shared" si="13"/>
        <v>0.012561186704910805</v>
      </c>
      <c r="G93" s="88">
        <f t="shared" si="10"/>
        <v>64.225</v>
      </c>
      <c r="H93" s="88">
        <f t="shared" si="13"/>
        <v>0.8067422161228963</v>
      </c>
      <c r="J93" s="41">
        <f t="shared" si="14"/>
        <v>0.8014825736479932</v>
      </c>
      <c r="Y93" s="5"/>
      <c r="Z93" s="5"/>
      <c r="AA93" s="5"/>
      <c r="AB93" s="5"/>
      <c r="AC93" s="5"/>
      <c r="AD93" s="5"/>
      <c r="AE93" s="5"/>
      <c r="AF93" s="5"/>
      <c r="AG93" s="5"/>
      <c r="AH93" s="5"/>
      <c r="AI93" s="5"/>
      <c r="AJ93" s="5"/>
    </row>
    <row r="94" spans="1:36" ht="14.25">
      <c r="A94" s="4" t="s">
        <v>184</v>
      </c>
      <c r="B94" s="98">
        <f t="shared" si="11"/>
        <v>0.0015210067419850397</v>
      </c>
      <c r="C94" s="99">
        <f t="shared" si="9"/>
        <v>162.3975</v>
      </c>
      <c r="D94" s="99">
        <f t="shared" si="12"/>
        <v>0.2470076923815155</v>
      </c>
      <c r="F94" s="100">
        <f t="shared" si="13"/>
        <v>0.011333795408958354</v>
      </c>
      <c r="G94" s="88">
        <f t="shared" si="10"/>
        <v>104.595</v>
      </c>
      <c r="H94" s="88">
        <f t="shared" si="13"/>
        <v>1.185458330799999</v>
      </c>
      <c r="J94" s="41">
        <f t="shared" si="14"/>
        <v>1.4324660231815145</v>
      </c>
      <c r="Y94" s="5"/>
      <c r="Z94" s="5"/>
      <c r="AA94" s="5"/>
      <c r="AB94" s="5"/>
      <c r="AC94" s="5"/>
      <c r="AD94" s="5"/>
      <c r="AE94" s="5"/>
      <c r="AF94" s="5"/>
      <c r="AG94" s="5"/>
      <c r="AH94" s="5"/>
      <c r="AI94" s="5"/>
      <c r="AJ94" s="5"/>
    </row>
    <row r="95" spans="1:36" ht="14.25">
      <c r="A95" s="4" t="s">
        <v>185</v>
      </c>
      <c r="B95" s="98">
        <f t="shared" si="11"/>
        <v>-0.002435535342116517</v>
      </c>
      <c r="C95" s="99">
        <f t="shared" si="9"/>
        <v>47.480624999999996</v>
      </c>
      <c r="D95" s="99">
        <f t="shared" si="12"/>
        <v>-0.11564074025328104</v>
      </c>
      <c r="F95" s="100">
        <f t="shared" si="13"/>
        <v>0.010732586753437271</v>
      </c>
      <c r="G95" s="88">
        <f t="shared" si="10"/>
        <v>199.0975</v>
      </c>
      <c r="H95" s="88">
        <f t="shared" si="13"/>
        <v>2.1368311911424773</v>
      </c>
      <c r="J95" s="41">
        <f t="shared" si="14"/>
        <v>2.0211904508891965</v>
      </c>
      <c r="Y95" s="5"/>
      <c r="Z95" s="5"/>
      <c r="AA95" s="5"/>
      <c r="AB95" s="5"/>
      <c r="AC95" s="5"/>
      <c r="AD95" s="5"/>
      <c r="AE95" s="5"/>
      <c r="AF95" s="5"/>
      <c r="AG95" s="5"/>
      <c r="AH95" s="5"/>
      <c r="AI95" s="5"/>
      <c r="AJ95" s="5"/>
    </row>
    <row r="96" spans="1:36" ht="14.25">
      <c r="A96" s="4" t="s">
        <v>186</v>
      </c>
      <c r="B96" s="98">
        <f t="shared" si="11"/>
        <v>-0.001675214581374351</v>
      </c>
      <c r="C96" s="99">
        <f t="shared" si="9"/>
        <v>305.29553515687707</v>
      </c>
      <c r="D96" s="99">
        <f t="shared" si="12"/>
        <v>-0.5114355321232863</v>
      </c>
      <c r="F96" s="100">
        <f t="shared" si="13"/>
        <v>0.0025636723776007665</v>
      </c>
      <c r="G96" s="88">
        <f t="shared" si="10"/>
        <v>44.22608981397837</v>
      </c>
      <c r="H96" s="88">
        <f t="shared" si="13"/>
        <v>0.11338120482538695</v>
      </c>
      <c r="J96" s="41">
        <f t="shared" si="14"/>
        <v>-0.39805432729789936</v>
      </c>
      <c r="Y96" s="5"/>
      <c r="Z96" s="5"/>
      <c r="AA96" s="5"/>
      <c r="AB96" s="5"/>
      <c r="AC96" s="5"/>
      <c r="AD96" s="5"/>
      <c r="AE96" s="5"/>
      <c r="AF96" s="5"/>
      <c r="AG96" s="5"/>
      <c r="AH96" s="5"/>
      <c r="AI96" s="5"/>
      <c r="AJ96" s="5"/>
    </row>
    <row r="97" spans="1:36" ht="14.25">
      <c r="A97" s="4" t="s">
        <v>187</v>
      </c>
      <c r="B97" s="98">
        <f t="shared" si="11"/>
        <v>0.2693328616687018</v>
      </c>
      <c r="C97" s="99">
        <f t="shared" si="9"/>
        <v>418.9755978370913</v>
      </c>
      <c r="D97" s="99">
        <f t="shared" si="12"/>
        <v>112.84389673481894</v>
      </c>
      <c r="F97" s="100">
        <f t="shared" si="13"/>
        <v>0.15915605579544911</v>
      </c>
      <c r="G97" s="88">
        <f t="shared" si="10"/>
        <v>110.1</v>
      </c>
      <c r="H97" s="88">
        <f t="shared" si="13"/>
        <v>17.523081743078944</v>
      </c>
      <c r="J97" s="41">
        <f t="shared" si="14"/>
        <v>130.36697847789787</v>
      </c>
      <c r="Y97" s="5"/>
      <c r="Z97" s="5"/>
      <c r="AA97" s="5"/>
      <c r="AB97" s="5"/>
      <c r="AC97" s="5"/>
      <c r="AD97" s="5"/>
      <c r="AE97" s="5"/>
      <c r="AF97" s="5"/>
      <c r="AG97" s="5"/>
      <c r="AH97" s="5"/>
      <c r="AI97" s="5"/>
      <c r="AJ97" s="5"/>
    </row>
    <row r="98" spans="1:10" ht="14.25">
      <c r="A98" s="4" t="s">
        <v>188</v>
      </c>
      <c r="B98" s="98">
        <f t="shared" si="11"/>
        <v>0.0007328265707113766</v>
      </c>
      <c r="C98" s="99">
        <f t="shared" si="9"/>
        <v>47.480624999999996</v>
      </c>
      <c r="D98" s="99">
        <f t="shared" si="12"/>
        <v>0.03479506359398286</v>
      </c>
      <c r="F98" s="100">
        <f t="shared" si="13"/>
        <v>9.928684060937808E-05</v>
      </c>
      <c r="G98" s="88">
        <f t="shared" si="10"/>
        <v>44.22608981397837</v>
      </c>
      <c r="H98" s="88">
        <f t="shared" si="13"/>
        <v>0.00439106873013651</v>
      </c>
      <c r="J98" s="41">
        <f t="shared" si="14"/>
        <v>0.03918613232411937</v>
      </c>
    </row>
    <row r="99" spans="1:10" ht="15">
      <c r="A99" s="83" t="s">
        <v>189</v>
      </c>
      <c r="B99" s="104">
        <f>SUM(B88:B98)</f>
        <v>0.32508589331764526</v>
      </c>
      <c r="C99" s="102"/>
      <c r="D99" s="103">
        <f>SUM(D88:D98)</f>
        <v>129.52677570659813</v>
      </c>
      <c r="E99" s="88"/>
      <c r="F99" s="104">
        <f>SUM(F88:F98)</f>
        <v>0.3753104331880151</v>
      </c>
      <c r="G99" s="102"/>
      <c r="H99" s="103">
        <f>SUM(H88:H98)</f>
        <v>38.880414147933436</v>
      </c>
      <c r="I99" s="88"/>
      <c r="J99" s="101">
        <f>SUM(J88:J98)</f>
        <v>168.40718985453157</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J99"/>
  <sheetViews>
    <sheetView workbookViewId="0" topLeftCell="A1">
      <selection activeCell="A4" sqref="A4"/>
    </sheetView>
  </sheetViews>
  <sheetFormatPr defaultColWidth="9.140625" defaultRowHeight="15"/>
  <cols>
    <col min="1" max="1" width="40.00390625" style="5" customWidth="1"/>
    <col min="2" max="3" width="12.28125" style="5" customWidth="1"/>
    <col min="4" max="4" width="13.421875" style="5" customWidth="1"/>
    <col min="5" max="5" width="12.28125" style="5" customWidth="1"/>
    <col min="6" max="6" width="13.421875" style="5" customWidth="1"/>
    <col min="7" max="7" width="12.28125" style="5" customWidth="1"/>
    <col min="8" max="8" width="13.421875" style="5" customWidth="1"/>
    <col min="9" max="9" width="12.7109375" style="5" customWidth="1"/>
    <col min="10" max="10" width="13.8515625" style="5" customWidth="1"/>
    <col min="11" max="12" width="12.7109375" style="5" customWidth="1"/>
    <col min="13" max="13" width="10.28125" style="5" customWidth="1"/>
    <col min="14" max="14" width="13.00390625" style="5" customWidth="1"/>
    <col min="15" max="24" width="9.140625" style="5" customWidth="1"/>
    <col min="25" max="16384" width="9.140625" style="74" customWidth="1"/>
  </cols>
  <sheetData>
    <row r="1" spans="1:36" ht="14.25">
      <c r="A1" s="5" t="s">
        <v>25</v>
      </c>
      <c r="Y1" s="5"/>
      <c r="Z1" s="5"/>
      <c r="AA1" s="5"/>
      <c r="AB1" s="5"/>
      <c r="AC1" s="5"/>
      <c r="AD1" s="5"/>
      <c r="AE1" s="5"/>
      <c r="AF1" s="5"/>
      <c r="AG1" s="5"/>
      <c r="AH1" s="5"/>
      <c r="AI1" s="5"/>
      <c r="AJ1" s="5"/>
    </row>
    <row r="2" spans="1:36" ht="14.25">
      <c r="A2" s="5" t="s">
        <v>240</v>
      </c>
      <c r="L2" s="74"/>
      <c r="M2" s="74"/>
      <c r="N2" s="74"/>
      <c r="O2" s="74"/>
      <c r="P2" s="74"/>
      <c r="Q2" s="74"/>
      <c r="R2" s="74"/>
      <c r="S2" s="74"/>
      <c r="T2" s="74"/>
      <c r="U2" s="74"/>
      <c r="V2" s="74"/>
      <c r="W2" s="74"/>
      <c r="Y2" s="5"/>
      <c r="Z2" s="5"/>
      <c r="AA2" s="5"/>
      <c r="AB2" s="5"/>
      <c r="AC2" s="5"/>
      <c r="AD2" s="5"/>
      <c r="AE2" s="5"/>
      <c r="AF2" s="5"/>
      <c r="AG2" s="5"/>
      <c r="AH2" s="5"/>
      <c r="AI2" s="5"/>
      <c r="AJ2" s="5"/>
    </row>
    <row r="3" spans="1:36" ht="14.25">
      <c r="A3" s="5" t="s">
        <v>327</v>
      </c>
      <c r="Y3" s="5"/>
      <c r="Z3" s="5"/>
      <c r="AA3" s="5"/>
      <c r="AB3" s="5"/>
      <c r="AC3" s="5"/>
      <c r="AD3" s="5"/>
      <c r="AE3" s="5"/>
      <c r="AF3" s="5"/>
      <c r="AG3" s="5"/>
      <c r="AH3" s="5"/>
      <c r="AI3" s="5"/>
      <c r="AJ3" s="5"/>
    </row>
    <row r="4" spans="1:36" ht="15">
      <c r="A4" s="52" t="s">
        <v>274</v>
      </c>
      <c r="B4" s="51" t="s">
        <v>296</v>
      </c>
      <c r="C4" s="51"/>
      <c r="D4" s="51"/>
      <c r="E4" s="51"/>
      <c r="F4" s="51"/>
      <c r="G4" s="51"/>
      <c r="H4" s="51"/>
      <c r="I4" s="51"/>
      <c r="J4" s="51"/>
      <c r="K4" s="51"/>
      <c r="L4" s="51"/>
      <c r="M4" s="51"/>
      <c r="N4" s="51"/>
      <c r="Y4" s="5"/>
      <c r="Z4" s="5"/>
      <c r="AA4" s="5"/>
      <c r="AB4" s="5"/>
      <c r="AC4" s="5"/>
      <c r="AD4" s="5"/>
      <c r="AE4" s="5"/>
      <c r="AF4" s="5"/>
      <c r="AG4" s="5"/>
      <c r="AH4" s="5"/>
      <c r="AI4" s="5"/>
      <c r="AJ4" s="5"/>
    </row>
    <row r="5" spans="25:36" ht="14.25">
      <c r="Y5" s="5"/>
      <c r="Z5" s="5"/>
      <c r="AA5" s="5"/>
      <c r="AB5" s="5"/>
      <c r="AC5" s="5"/>
      <c r="AD5" s="5"/>
      <c r="AE5" s="5"/>
      <c r="AF5" s="5"/>
      <c r="AG5" s="5"/>
      <c r="AH5" s="5"/>
      <c r="AI5" s="5"/>
      <c r="AJ5" s="5"/>
    </row>
    <row r="6" spans="1:36" ht="14.25">
      <c r="A6" s="5" t="s">
        <v>253</v>
      </c>
      <c r="B6" s="7" t="s">
        <v>259</v>
      </c>
      <c r="Y6" s="5"/>
      <c r="Z6" s="5"/>
      <c r="AA6" s="5"/>
      <c r="AB6" s="5"/>
      <c r="AC6" s="5"/>
      <c r="AD6" s="5"/>
      <c r="AE6" s="5"/>
      <c r="AF6" s="5"/>
      <c r="AG6" s="5"/>
      <c r="AH6" s="5"/>
      <c r="AI6" s="5"/>
      <c r="AJ6" s="5"/>
    </row>
    <row r="7" spans="1:36" ht="14.25">
      <c r="A7" s="5" t="s">
        <v>254</v>
      </c>
      <c r="B7" s="7">
        <v>2001</v>
      </c>
      <c r="Y7" s="5"/>
      <c r="Z7" s="5"/>
      <c r="AA7" s="5"/>
      <c r="AB7" s="5"/>
      <c r="AC7" s="5"/>
      <c r="AD7" s="5"/>
      <c r="AE7" s="5"/>
      <c r="AF7" s="5"/>
      <c r="AG7" s="5"/>
      <c r="AH7" s="5"/>
      <c r="AI7" s="5"/>
      <c r="AJ7" s="5"/>
    </row>
    <row r="8" spans="1:36" ht="14.25">
      <c r="A8" s="5" t="s">
        <v>255</v>
      </c>
      <c r="B8" s="25">
        <f>1.75*10^9</f>
        <v>1750000000</v>
      </c>
      <c r="C8" s="5" t="s">
        <v>261</v>
      </c>
      <c r="Y8" s="5"/>
      <c r="Z8" s="5"/>
      <c r="AA8" s="5"/>
      <c r="AB8" s="5"/>
      <c r="AC8" s="5"/>
      <c r="AD8" s="5"/>
      <c r="AE8" s="5"/>
      <c r="AF8" s="5"/>
      <c r="AG8" s="5"/>
      <c r="AH8" s="5"/>
      <c r="AI8" s="5"/>
      <c r="AJ8" s="5"/>
    </row>
    <row r="9" spans="1:36" ht="14.25">
      <c r="A9" s="5" t="s">
        <v>256</v>
      </c>
      <c r="B9" s="25">
        <f>15*10^9</f>
        <v>15000000000</v>
      </c>
      <c r="C9" s="5" t="s">
        <v>261</v>
      </c>
      <c r="Y9" s="5"/>
      <c r="Z9" s="5"/>
      <c r="AA9" s="5"/>
      <c r="AB9" s="5"/>
      <c r="AC9" s="5"/>
      <c r="AD9" s="5"/>
      <c r="AE9" s="5"/>
      <c r="AF9" s="5"/>
      <c r="AG9" s="5"/>
      <c r="AH9" s="5"/>
      <c r="AI9" s="5"/>
      <c r="AJ9" s="5"/>
    </row>
    <row r="10" spans="1:36" ht="14.25">
      <c r="A10" s="5" t="s">
        <v>258</v>
      </c>
      <c r="B10" s="25">
        <f>B9-B8</f>
        <v>13250000000</v>
      </c>
      <c r="C10" s="5" t="s">
        <v>261</v>
      </c>
      <c r="Y10" s="5"/>
      <c r="Z10" s="5"/>
      <c r="AA10" s="5"/>
      <c r="AB10" s="5"/>
      <c r="AC10" s="5"/>
      <c r="AD10" s="5"/>
      <c r="AE10" s="5"/>
      <c r="AF10" s="5"/>
      <c r="AG10" s="5"/>
      <c r="AH10" s="5"/>
      <c r="AI10" s="5"/>
      <c r="AJ10" s="5"/>
    </row>
    <row r="11" spans="1:36" ht="14.25">
      <c r="A11" s="5" t="s">
        <v>257</v>
      </c>
      <c r="B11" s="7" t="s">
        <v>260</v>
      </c>
      <c r="Y11" s="5"/>
      <c r="Z11" s="5"/>
      <c r="AA11" s="5"/>
      <c r="AB11" s="5"/>
      <c r="AC11" s="5"/>
      <c r="AD11" s="5"/>
      <c r="AE11" s="5"/>
      <c r="AF11" s="5"/>
      <c r="AG11" s="5"/>
      <c r="AH11" s="5"/>
      <c r="AI11" s="5"/>
      <c r="AJ11" s="5"/>
    </row>
    <row r="12" spans="25:36" ht="14.25">
      <c r="Y12" s="5"/>
      <c r="Z12" s="5"/>
      <c r="AA12" s="5"/>
      <c r="AB12" s="5"/>
      <c r="AC12" s="5"/>
      <c r="AD12" s="5"/>
      <c r="AE12" s="5"/>
      <c r="AF12" s="5"/>
      <c r="AG12" s="5"/>
      <c r="AH12" s="5"/>
      <c r="AI12" s="5"/>
      <c r="AJ12" s="5"/>
    </row>
    <row r="13" spans="1:36" ht="15">
      <c r="A13" s="52" t="s">
        <v>82</v>
      </c>
      <c r="B13" s="51"/>
      <c r="C13" s="51"/>
      <c r="D13" s="51"/>
      <c r="E13" s="51"/>
      <c r="F13" s="51"/>
      <c r="G13" s="51"/>
      <c r="H13" s="51"/>
      <c r="I13" s="51"/>
      <c r="J13" s="51"/>
      <c r="K13" s="51"/>
      <c r="L13" s="51"/>
      <c r="M13" s="51"/>
      <c r="N13" s="51"/>
      <c r="Y13" s="5"/>
      <c r="Z13" s="5"/>
      <c r="AA13" s="5"/>
      <c r="AB13" s="5"/>
      <c r="AC13" s="5"/>
      <c r="AD13" s="5"/>
      <c r="AE13" s="5"/>
      <c r="AF13" s="5"/>
      <c r="AG13" s="5"/>
      <c r="AH13" s="5"/>
      <c r="AI13" s="5"/>
      <c r="AJ13" s="5"/>
    </row>
    <row r="14" spans="25:36" ht="14.25">
      <c r="Y14" s="5"/>
      <c r="Z14" s="5"/>
      <c r="AA14" s="5"/>
      <c r="AB14" s="5"/>
      <c r="AC14" s="5"/>
      <c r="AD14" s="5"/>
      <c r="AE14" s="5"/>
      <c r="AF14" s="5"/>
      <c r="AG14" s="5"/>
      <c r="AH14" s="5"/>
      <c r="AI14" s="5"/>
      <c r="AJ14" s="5"/>
    </row>
    <row r="15" spans="1:36" ht="14.25">
      <c r="A15" s="5" t="s">
        <v>84</v>
      </c>
      <c r="B15" s="32">
        <v>0.25</v>
      </c>
      <c r="C15"/>
      <c r="D15"/>
      <c r="Y15" s="5"/>
      <c r="Z15" s="5"/>
      <c r="AA15" s="5"/>
      <c r="AB15" s="5"/>
      <c r="AC15" s="5"/>
      <c r="AD15" s="5"/>
      <c r="AE15" s="5"/>
      <c r="AF15" s="5"/>
      <c r="AG15" s="5"/>
      <c r="AH15" s="5"/>
      <c r="AI15" s="5"/>
      <c r="AJ15" s="5"/>
    </row>
    <row r="16" spans="1:36" ht="15">
      <c r="A16" s="22"/>
      <c r="F16"/>
      <c r="G16"/>
      <c r="H16"/>
      <c r="I16"/>
      <c r="J16"/>
      <c r="K16"/>
      <c r="L16"/>
      <c r="M16"/>
      <c r="Y16" s="5"/>
      <c r="Z16" s="5"/>
      <c r="AA16" s="5"/>
      <c r="AB16" s="5"/>
      <c r="AC16" s="5"/>
      <c r="AD16" s="5"/>
      <c r="AE16" s="5"/>
      <c r="AF16" s="5"/>
      <c r="AG16" s="5"/>
      <c r="AH16" s="5"/>
      <c r="AI16" s="5"/>
      <c r="AJ16" s="5"/>
    </row>
    <row r="17" spans="1:24" ht="45">
      <c r="A17" s="81" t="s">
        <v>177</v>
      </c>
      <c r="B17" s="75" t="s">
        <v>281</v>
      </c>
      <c r="C17" s="75" t="s">
        <v>272</v>
      </c>
      <c r="D17" s="75" t="s">
        <v>273</v>
      </c>
      <c r="F17"/>
      <c r="G17"/>
      <c r="H17"/>
      <c r="I17"/>
      <c r="J17"/>
      <c r="K17"/>
      <c r="L17"/>
      <c r="M17"/>
      <c r="O17" s="74"/>
      <c r="P17" s="74"/>
      <c r="Q17" s="74"/>
      <c r="R17" s="74"/>
      <c r="S17" s="74"/>
      <c r="T17" s="74"/>
      <c r="U17" s="74"/>
      <c r="V17" s="74"/>
      <c r="W17" s="74"/>
      <c r="X17" s="74"/>
    </row>
    <row r="18" spans="1:36" ht="15">
      <c r="A18" s="23"/>
      <c r="B18" s="75" t="s">
        <v>235</v>
      </c>
      <c r="C18" s="75" t="s">
        <v>235</v>
      </c>
      <c r="D18" s="75" t="s">
        <v>235</v>
      </c>
      <c r="F18"/>
      <c r="G18"/>
      <c r="H18"/>
      <c r="I18"/>
      <c r="J18"/>
      <c r="K18"/>
      <c r="L18"/>
      <c r="M18"/>
      <c r="Y18" s="5"/>
      <c r="Z18" s="5"/>
      <c r="AA18" s="5"/>
      <c r="AB18" s="5"/>
      <c r="AC18" s="5"/>
      <c r="AD18" s="5"/>
      <c r="AE18" s="5"/>
      <c r="AF18" s="5"/>
      <c r="AG18" s="5"/>
      <c r="AH18" s="5"/>
      <c r="AI18" s="5"/>
      <c r="AJ18" s="5"/>
    </row>
    <row r="19" spans="1:36" ht="14.25">
      <c r="A19" s="4" t="s">
        <v>178</v>
      </c>
      <c r="B19" s="108">
        <v>413121.1722000001</v>
      </c>
      <c r="C19" s="107">
        <v>302844.03010000003</v>
      </c>
      <c r="D19" s="107">
        <v>110277.19690000001</v>
      </c>
      <c r="F19"/>
      <c r="G19"/>
      <c r="H19"/>
      <c r="I19"/>
      <c r="J19"/>
      <c r="K19"/>
      <c r="L19"/>
      <c r="M19"/>
      <c r="Y19" s="5"/>
      <c r="Z19" s="5"/>
      <c r="AA19" s="5"/>
      <c r="AB19" s="5"/>
      <c r="AC19" s="5"/>
      <c r="AD19" s="5"/>
      <c r="AE19" s="5"/>
      <c r="AF19" s="5"/>
      <c r="AG19" s="5"/>
      <c r="AH19" s="5"/>
      <c r="AI19" s="5"/>
      <c r="AJ19" s="5"/>
    </row>
    <row r="20" spans="1:36" ht="14.25">
      <c r="A20" s="4" t="s">
        <v>179</v>
      </c>
      <c r="B20" s="108">
        <v>811141.4404000001</v>
      </c>
      <c r="C20" s="107">
        <v>28168.322399999997</v>
      </c>
      <c r="D20" s="107">
        <v>782973.0843000001</v>
      </c>
      <c r="F20"/>
      <c r="G20"/>
      <c r="H20"/>
      <c r="I20"/>
      <c r="J20"/>
      <c r="K20"/>
      <c r="L20"/>
      <c r="M20"/>
      <c r="Y20" s="5"/>
      <c r="Z20" s="5"/>
      <c r="AA20" s="5"/>
      <c r="AB20" s="5"/>
      <c r="AC20" s="5"/>
      <c r="AD20" s="5"/>
      <c r="AE20" s="5"/>
      <c r="AF20" s="5"/>
      <c r="AG20" s="5"/>
      <c r="AH20" s="5"/>
      <c r="AI20" s="5"/>
      <c r="AJ20" s="5"/>
    </row>
    <row r="21" spans="1:36" ht="14.25">
      <c r="A21" s="4" t="s">
        <v>180</v>
      </c>
      <c r="B21" s="108">
        <v>673758.0194</v>
      </c>
      <c r="C21" s="107">
        <v>410670.442</v>
      </c>
      <c r="D21" s="107">
        <v>263087.4475</v>
      </c>
      <c r="F21"/>
      <c r="G21"/>
      <c r="H21"/>
      <c r="I21"/>
      <c r="J21"/>
      <c r="K21"/>
      <c r="L21"/>
      <c r="M21"/>
      <c r="Y21" s="5"/>
      <c r="Z21" s="5"/>
      <c r="AA21" s="5"/>
      <c r="AB21" s="5"/>
      <c r="AC21" s="5"/>
      <c r="AD21" s="5"/>
      <c r="AE21" s="5"/>
      <c r="AF21" s="5"/>
      <c r="AG21" s="5"/>
      <c r="AH21" s="5"/>
      <c r="AI21" s="5"/>
      <c r="AJ21" s="5"/>
    </row>
    <row r="22" spans="1:36" ht="14.25">
      <c r="A22" s="4" t="s">
        <v>181</v>
      </c>
      <c r="B22" s="108">
        <v>321873.4008</v>
      </c>
      <c r="C22" s="107">
        <v>-148253.5209</v>
      </c>
      <c r="D22" s="107">
        <v>470126.97530000005</v>
      </c>
      <c r="F22"/>
      <c r="G22"/>
      <c r="H22"/>
      <c r="I22"/>
      <c r="J22"/>
      <c r="K22"/>
      <c r="L22"/>
      <c r="M22"/>
      <c r="Y22" s="5"/>
      <c r="Z22" s="5"/>
      <c r="AA22" s="5"/>
      <c r="AB22" s="5"/>
      <c r="AC22" s="5"/>
      <c r="AD22" s="5"/>
      <c r="AE22" s="5"/>
      <c r="AF22" s="5"/>
      <c r="AG22" s="5"/>
      <c r="AH22" s="5"/>
      <c r="AI22" s="5"/>
      <c r="AJ22" s="5"/>
    </row>
    <row r="23" spans="1:36" ht="14.25">
      <c r="A23" s="4" t="s">
        <v>182</v>
      </c>
      <c r="B23" s="108">
        <v>913812.9187999999</v>
      </c>
      <c r="C23" s="107">
        <v>170331.66569999998</v>
      </c>
      <c r="D23" s="107">
        <v>743481.5529</v>
      </c>
      <c r="F23"/>
      <c r="G23"/>
      <c r="H23"/>
      <c r="I23"/>
      <c r="J23"/>
      <c r="K23"/>
      <c r="L23"/>
      <c r="M23"/>
      <c r="Y23" s="5"/>
      <c r="Z23" s="5"/>
      <c r="AA23" s="5"/>
      <c r="AB23" s="5"/>
      <c r="AC23" s="5"/>
      <c r="AD23" s="5"/>
      <c r="AE23" s="5"/>
      <c r="AF23" s="5"/>
      <c r="AG23" s="5"/>
      <c r="AH23" s="5"/>
      <c r="AI23" s="5"/>
      <c r="AJ23" s="5"/>
    </row>
    <row r="24" spans="1:36" ht="14.25">
      <c r="A24" s="4" t="s">
        <v>183</v>
      </c>
      <c r="B24" s="108">
        <v>166006.59</v>
      </c>
      <c r="C24" s="107">
        <v>-429.1338</v>
      </c>
      <c r="D24" s="107">
        <v>166435.70829999997</v>
      </c>
      <c r="F24"/>
      <c r="G24"/>
      <c r="H24"/>
      <c r="I24"/>
      <c r="J24"/>
      <c r="K24"/>
      <c r="L24"/>
      <c r="M24"/>
      <c r="Y24" s="5"/>
      <c r="Z24" s="5"/>
      <c r="AA24" s="5"/>
      <c r="AB24" s="5"/>
      <c r="AC24" s="5"/>
      <c r="AD24" s="5"/>
      <c r="AE24" s="5"/>
      <c r="AF24" s="5"/>
      <c r="AG24" s="5"/>
      <c r="AH24" s="5"/>
      <c r="AI24" s="5"/>
      <c r="AJ24" s="5"/>
    </row>
    <row r="25" spans="1:36" ht="14.25">
      <c r="A25" s="4" t="s">
        <v>184</v>
      </c>
      <c r="B25" s="108">
        <v>170326.12849999996</v>
      </c>
      <c r="C25" s="107">
        <v>20153.339</v>
      </c>
      <c r="D25" s="107">
        <v>150172.78670000003</v>
      </c>
      <c r="F25"/>
      <c r="G25"/>
      <c r="H25"/>
      <c r="I25"/>
      <c r="J25"/>
      <c r="K25"/>
      <c r="L25"/>
      <c r="M25"/>
      <c r="Y25" s="5"/>
      <c r="Z25" s="5"/>
      <c r="AA25" s="5"/>
      <c r="AB25" s="5"/>
      <c r="AC25" s="5"/>
      <c r="AD25" s="5"/>
      <c r="AE25" s="5"/>
      <c r="AF25" s="5"/>
      <c r="AG25" s="5"/>
      <c r="AH25" s="5"/>
      <c r="AI25" s="5"/>
      <c r="AJ25" s="5"/>
    </row>
    <row r="26" spans="1:36" ht="14.25">
      <c r="A26" s="4" t="s">
        <v>185</v>
      </c>
      <c r="B26" s="108">
        <v>109935.93119999999</v>
      </c>
      <c r="C26" s="107">
        <v>-32270.7416</v>
      </c>
      <c r="D26" s="107">
        <v>142206.32640000002</v>
      </c>
      <c r="F26"/>
      <c r="G26"/>
      <c r="H26"/>
      <c r="I26"/>
      <c r="J26"/>
      <c r="K26"/>
      <c r="L26"/>
      <c r="M26"/>
      <c r="Y26" s="5"/>
      <c r="Z26" s="5"/>
      <c r="AA26" s="5"/>
      <c r="AB26" s="5"/>
      <c r="AC26" s="5"/>
      <c r="AD26" s="5"/>
      <c r="AE26" s="5"/>
      <c r="AF26" s="5"/>
      <c r="AG26" s="5"/>
      <c r="AH26" s="5"/>
      <c r="AI26" s="5"/>
      <c r="AJ26" s="5"/>
    </row>
    <row r="27" spans="1:36" ht="14.25">
      <c r="A27" s="4" t="s">
        <v>186</v>
      </c>
      <c r="B27" s="108">
        <v>11772.065799999997</v>
      </c>
      <c r="C27" s="107">
        <v>-22196.6262</v>
      </c>
      <c r="D27" s="107">
        <v>33968.709500000004</v>
      </c>
      <c r="F27"/>
      <c r="G27"/>
      <c r="H27"/>
      <c r="I27"/>
      <c r="J27"/>
      <c r="K27"/>
      <c r="L27"/>
      <c r="M27"/>
      <c r="Y27" s="5"/>
      <c r="Z27" s="5"/>
      <c r="AA27" s="5"/>
      <c r="AB27" s="5"/>
      <c r="AC27" s="5"/>
      <c r="AD27" s="5"/>
      <c r="AE27" s="5"/>
      <c r="AF27" s="5"/>
      <c r="AG27" s="5"/>
      <c r="AH27" s="5"/>
      <c r="AI27" s="5"/>
      <c r="AJ27" s="5"/>
    </row>
    <row r="28" spans="1:36" ht="14.25">
      <c r="A28" s="4" t="s">
        <v>187</v>
      </c>
      <c r="B28" s="108">
        <v>5677478.1564</v>
      </c>
      <c r="C28" s="107">
        <v>0</v>
      </c>
      <c r="D28" s="107">
        <f>B28</f>
        <v>5677478.1564</v>
      </c>
      <c r="E28" s="109" t="s">
        <v>317</v>
      </c>
      <c r="F28"/>
      <c r="G28"/>
      <c r="H28"/>
      <c r="I28"/>
      <c r="J28"/>
      <c r="K28"/>
      <c r="L28"/>
      <c r="M28"/>
      <c r="Y28" s="5"/>
      <c r="Z28" s="5"/>
      <c r="AA28" s="5"/>
      <c r="AB28" s="5"/>
      <c r="AC28" s="5"/>
      <c r="AD28" s="5"/>
      <c r="AE28" s="5"/>
      <c r="AF28" s="5"/>
      <c r="AG28" s="5"/>
      <c r="AH28" s="5"/>
      <c r="AI28" s="5"/>
      <c r="AJ28" s="5"/>
    </row>
    <row r="29" spans="1:36" ht="14.25">
      <c r="A29" s="4" t="s">
        <v>188</v>
      </c>
      <c r="B29" s="108">
        <v>11025.5027</v>
      </c>
      <c r="C29" s="107">
        <v>9709.9444</v>
      </c>
      <c r="D29" s="107">
        <v>1315.5496</v>
      </c>
      <c r="F29"/>
      <c r="G29"/>
      <c r="H29"/>
      <c r="I29"/>
      <c r="J29"/>
      <c r="K29"/>
      <c r="L29"/>
      <c r="M29"/>
      <c r="Y29" s="5"/>
      <c r="Z29" s="5"/>
      <c r="AA29" s="5"/>
      <c r="AB29" s="5"/>
      <c r="AC29" s="5"/>
      <c r="AD29" s="5"/>
      <c r="AE29" s="5"/>
      <c r="AF29" s="5"/>
      <c r="AG29" s="5"/>
      <c r="AH29" s="5"/>
      <c r="AI29" s="5"/>
      <c r="AJ29" s="5"/>
    </row>
    <row r="30" spans="1:36" ht="15">
      <c r="A30" s="49" t="s">
        <v>189</v>
      </c>
      <c r="B30" s="76">
        <f>SUM(B19:B29)</f>
        <v>9280251.3262</v>
      </c>
      <c r="C30" s="76">
        <f>SUM(C19:C29)</f>
        <v>738727.7211000003</v>
      </c>
      <c r="D30" s="76">
        <f>SUM(D19:D29)</f>
        <v>8541523.4938</v>
      </c>
      <c r="F30"/>
      <c r="G30"/>
      <c r="H30"/>
      <c r="I30" s="111"/>
      <c r="J30" s="111"/>
      <c r="K30" s="111"/>
      <c r="L30" s="111"/>
      <c r="M30" s="111"/>
      <c r="N30" s="111"/>
      <c r="Y30" s="5"/>
      <c r="Z30" s="5"/>
      <c r="AA30" s="5"/>
      <c r="AB30" s="5"/>
      <c r="AC30" s="5"/>
      <c r="AD30" s="5"/>
      <c r="AE30" s="5"/>
      <c r="AF30" s="5"/>
      <c r="AG30" s="5"/>
      <c r="AH30" s="5"/>
      <c r="AI30" s="5"/>
      <c r="AJ30" s="5"/>
    </row>
    <row r="31" spans="25:36" ht="14.25">
      <c r="Y31" s="5"/>
      <c r="Z31" s="5"/>
      <c r="AA31" s="5"/>
      <c r="AB31" s="5"/>
      <c r="AC31" s="5"/>
      <c r="AD31" s="5"/>
      <c r="AE31" s="5"/>
      <c r="AF31" s="5"/>
      <c r="AG31" s="5"/>
      <c r="AH31" s="5"/>
      <c r="AI31" s="5"/>
      <c r="AJ31" s="5"/>
    </row>
    <row r="32" spans="1:36" ht="15">
      <c r="A32" s="52" t="s">
        <v>83</v>
      </c>
      <c r="B32" s="51"/>
      <c r="C32" s="51"/>
      <c r="D32" s="51"/>
      <c r="E32" s="51"/>
      <c r="F32" s="51"/>
      <c r="G32" s="51"/>
      <c r="H32" s="51"/>
      <c r="I32" s="51"/>
      <c r="J32" s="51"/>
      <c r="K32" s="51"/>
      <c r="L32" s="51"/>
      <c r="M32" s="51"/>
      <c r="N32" s="51"/>
      <c r="Y32" s="5"/>
      <c r="Z32" s="5"/>
      <c r="AA32" s="5"/>
      <c r="AB32" s="5"/>
      <c r="AC32" s="5"/>
      <c r="AD32" s="5"/>
      <c r="AE32" s="5"/>
      <c r="AF32" s="5"/>
      <c r="AG32" s="5"/>
      <c r="AH32" s="5"/>
      <c r="AI32" s="5"/>
      <c r="AJ32" s="5"/>
    </row>
    <row r="33" spans="1:36" ht="14.25">
      <c r="A33" s="61" t="s">
        <v>252</v>
      </c>
      <c r="Y33" s="5"/>
      <c r="Z33" s="5"/>
      <c r="AA33" s="5"/>
      <c r="AB33" s="5"/>
      <c r="AC33" s="5"/>
      <c r="AD33" s="5"/>
      <c r="AE33" s="5"/>
      <c r="AF33" s="5"/>
      <c r="AG33" s="5"/>
      <c r="AH33" s="5"/>
      <c r="AI33" s="5"/>
      <c r="AJ33" s="5"/>
    </row>
    <row r="34" spans="1:24" ht="45">
      <c r="A34" s="81" t="s">
        <v>177</v>
      </c>
      <c r="B34" s="81" t="s">
        <v>272</v>
      </c>
      <c r="C34" s="81" t="s">
        <v>243</v>
      </c>
      <c r="D34" s="81" t="s">
        <v>244</v>
      </c>
      <c r="E34" s="75" t="s">
        <v>8</v>
      </c>
      <c r="F34" s="75" t="s">
        <v>7</v>
      </c>
      <c r="G34" s="74"/>
      <c r="H34" s="81" t="s">
        <v>273</v>
      </c>
      <c r="I34" s="81" t="s">
        <v>245</v>
      </c>
      <c r="J34" s="81" t="s">
        <v>251</v>
      </c>
      <c r="K34" s="75" t="s">
        <v>8</v>
      </c>
      <c r="L34" s="75" t="s">
        <v>7</v>
      </c>
      <c r="M34" s="74"/>
      <c r="N34" s="81" t="s">
        <v>75</v>
      </c>
      <c r="O34" s="74"/>
      <c r="Q34" s="74"/>
      <c r="R34" s="74"/>
      <c r="S34" s="74"/>
      <c r="T34" s="74"/>
      <c r="U34" s="74"/>
      <c r="V34" s="74"/>
      <c r="W34" s="74"/>
      <c r="X34" s="74"/>
    </row>
    <row r="35" spans="1:36" ht="20.25" customHeight="1">
      <c r="A35" s="21"/>
      <c r="B35" s="23" t="s">
        <v>66</v>
      </c>
      <c r="C35" s="23" t="s">
        <v>67</v>
      </c>
      <c r="D35" s="23" t="s">
        <v>68</v>
      </c>
      <c r="E35" s="54"/>
      <c r="G35" s="74"/>
      <c r="H35" s="23" t="s">
        <v>66</v>
      </c>
      <c r="I35" s="23" t="s">
        <v>67</v>
      </c>
      <c r="J35" s="23" t="s">
        <v>68</v>
      </c>
      <c r="K35" s="54"/>
      <c r="N35" s="23" t="s">
        <v>68</v>
      </c>
      <c r="Y35" s="5"/>
      <c r="Z35" s="5"/>
      <c r="AA35" s="5"/>
      <c r="AB35" s="5"/>
      <c r="AC35" s="5"/>
      <c r="AD35" s="5"/>
      <c r="AE35" s="5"/>
      <c r="AF35" s="5"/>
      <c r="AG35" s="5"/>
      <c r="AH35" s="5"/>
      <c r="AI35" s="5"/>
      <c r="AJ35" s="5"/>
    </row>
    <row r="36" spans="1:36" ht="14.25">
      <c r="A36" s="4" t="s">
        <v>178</v>
      </c>
      <c r="B36" s="82">
        <f aca="true" t="shared" si="0" ref="B36:B46">C19/(C19+D19)*B19</f>
        <v>302843.98992812855</v>
      </c>
      <c r="C36" s="33">
        <f>Carbon!$W38</f>
        <v>764.6619895885829</v>
      </c>
      <c r="D36" s="63">
        <f aca="true" t="shared" si="1" ref="D36:D46">B36*C36</f>
        <v>231573287.87338752</v>
      </c>
      <c r="E36" s="28">
        <f aca="true" t="shared" si="2" ref="E36:E46">B36/$B$30</f>
        <v>0.03263316684895587</v>
      </c>
      <c r="F36" s="28">
        <f aca="true" t="shared" si="3" ref="F36:F46">D36/$N$47</f>
        <v>0.18187473170741028</v>
      </c>
      <c r="G36" s="74"/>
      <c r="H36" s="82">
        <f aca="true" t="shared" si="4" ref="H36:H46">D19/(C19+D19)*B19</f>
        <v>110277.18227187153</v>
      </c>
      <c r="I36" s="33">
        <f>Carbon!$Y38</f>
        <v>199.0975</v>
      </c>
      <c r="J36" s="63">
        <f aca="true" t="shared" si="5" ref="J36:J46">H36*I36</f>
        <v>21955911.29737394</v>
      </c>
      <c r="K36" s="28">
        <f aca="true" t="shared" si="6" ref="K36:K46">H36/$B$30</f>
        <v>0.011882995233171871</v>
      </c>
      <c r="L36" s="28">
        <f aca="true" t="shared" si="7" ref="L36:L46">J36/$N$47</f>
        <v>0.01724389506783216</v>
      </c>
      <c r="N36" s="26">
        <f aca="true" t="shared" si="8" ref="N36:N46">D36+J36</f>
        <v>253529199.17076147</v>
      </c>
      <c r="Y36" s="5"/>
      <c r="Z36" s="5"/>
      <c r="AA36" s="5"/>
      <c r="AB36" s="5"/>
      <c r="AC36" s="5"/>
      <c r="AD36" s="5"/>
      <c r="AE36" s="5"/>
      <c r="AF36" s="5"/>
      <c r="AG36" s="5"/>
      <c r="AH36" s="5"/>
      <c r="AI36" s="5"/>
      <c r="AJ36" s="5"/>
    </row>
    <row r="37" spans="1:36" ht="14.25">
      <c r="A37" s="4" t="s">
        <v>179</v>
      </c>
      <c r="B37" s="82">
        <f t="shared" si="0"/>
        <v>28168.3235702922</v>
      </c>
      <c r="C37" s="33">
        <f>Carbon!$W68</f>
        <v>327.39031137731496</v>
      </c>
      <c r="D37" s="63">
        <f t="shared" si="1"/>
        <v>9222036.224654924</v>
      </c>
      <c r="E37" s="28">
        <f t="shared" si="2"/>
        <v>0.0030352974914340312</v>
      </c>
      <c r="F37" s="28">
        <f t="shared" si="3"/>
        <v>0.007242870624491763</v>
      </c>
      <c r="G37" s="74"/>
      <c r="H37" s="82">
        <f t="shared" si="4"/>
        <v>782973.1168297079</v>
      </c>
      <c r="I37" s="33">
        <f>Carbon!$Y68</f>
        <v>44.22608981397837</v>
      </c>
      <c r="J37" s="63">
        <f t="shared" si="5"/>
        <v>34627839.38684124</v>
      </c>
      <c r="K37" s="28">
        <f t="shared" si="6"/>
        <v>0.08436981815559443</v>
      </c>
      <c r="L37" s="28">
        <f t="shared" si="7"/>
        <v>0.027196267133938315</v>
      </c>
      <c r="N37" s="26">
        <f t="shared" si="8"/>
        <v>43849875.611496165</v>
      </c>
      <c r="Y37" s="5"/>
      <c r="Z37" s="5"/>
      <c r="AA37" s="5"/>
      <c r="AB37" s="5"/>
      <c r="AC37" s="5"/>
      <c r="AD37" s="5"/>
      <c r="AE37" s="5"/>
      <c r="AF37" s="5"/>
      <c r="AG37" s="5"/>
      <c r="AH37" s="5"/>
      <c r="AI37" s="5"/>
      <c r="AJ37" s="5"/>
    </row>
    <row r="38" spans="1:36" ht="14.25">
      <c r="A38" s="4" t="s">
        <v>180</v>
      </c>
      <c r="B38" s="82">
        <f t="shared" si="0"/>
        <v>410670.52117694356</v>
      </c>
      <c r="C38" s="33">
        <f>Carbon!$W10</f>
        <v>297.68182730322894</v>
      </c>
      <c r="D38" s="63">
        <f t="shared" si="1"/>
        <v>122249151.16352193</v>
      </c>
      <c r="E38" s="28">
        <f t="shared" si="2"/>
        <v>0.04425209045982826</v>
      </c>
      <c r="F38" s="28">
        <f t="shared" si="3"/>
        <v>0.09601293730164867</v>
      </c>
      <c r="G38" s="74"/>
      <c r="H38" s="82">
        <f t="shared" si="4"/>
        <v>263087.4982230564</v>
      </c>
      <c r="I38" s="33">
        <f>Carbon!$Y10</f>
        <v>155.745625</v>
      </c>
      <c r="J38" s="63">
        <f t="shared" si="5"/>
        <v>40974726.8404363</v>
      </c>
      <c r="K38" s="28">
        <f t="shared" si="6"/>
        <v>0.028349178160758205</v>
      </c>
      <c r="L38" s="28">
        <f t="shared" si="7"/>
        <v>0.03218103227416841</v>
      </c>
      <c r="N38" s="26">
        <f t="shared" si="8"/>
        <v>163223878.00395823</v>
      </c>
      <c r="Y38" s="5"/>
      <c r="Z38" s="5"/>
      <c r="AA38" s="5"/>
      <c r="AB38" s="5"/>
      <c r="AC38" s="5"/>
      <c r="AD38" s="5"/>
      <c r="AE38" s="5"/>
      <c r="AF38" s="5"/>
      <c r="AG38" s="5"/>
      <c r="AH38" s="5"/>
      <c r="AI38" s="5"/>
      <c r="AJ38" s="5"/>
    </row>
    <row r="39" spans="1:36" ht="14.25">
      <c r="A39" s="4" t="s">
        <v>181</v>
      </c>
      <c r="B39" s="82">
        <f t="shared" si="0"/>
        <v>-148253.49621207183</v>
      </c>
      <c r="C39" s="33">
        <f>Carbon!$W24</f>
        <v>311.2365329912028</v>
      </c>
      <c r="D39" s="63">
        <f t="shared" si="1"/>
        <v>-46141904.16486965</v>
      </c>
      <c r="E39" s="28">
        <f t="shared" si="2"/>
        <v>-0.015975159615938705</v>
      </c>
      <c r="F39" s="28">
        <f t="shared" si="3"/>
        <v>-0.03623926799814255</v>
      </c>
      <c r="G39" s="74"/>
      <c r="H39" s="82">
        <f t="shared" si="4"/>
        <v>470126.8970120718</v>
      </c>
      <c r="I39" s="33">
        <f>Carbon!$Y24</f>
        <v>155.745625</v>
      </c>
      <c r="J39" s="63">
        <f t="shared" si="5"/>
        <v>73220207.40445575</v>
      </c>
      <c r="K39" s="28">
        <f t="shared" si="6"/>
        <v>0.05065885399943963</v>
      </c>
      <c r="L39" s="28">
        <f t="shared" si="7"/>
        <v>0.05750622491713004</v>
      </c>
      <c r="N39" s="26">
        <f t="shared" si="8"/>
        <v>27078303.2395861</v>
      </c>
      <c r="Y39" s="5"/>
      <c r="Z39" s="5"/>
      <c r="AA39" s="5"/>
      <c r="AB39" s="5"/>
      <c r="AC39" s="5"/>
      <c r="AD39" s="5"/>
      <c r="AE39" s="5"/>
      <c r="AF39" s="5"/>
      <c r="AG39" s="5"/>
      <c r="AH39" s="5"/>
      <c r="AI39" s="5"/>
      <c r="AJ39" s="5"/>
    </row>
    <row r="40" spans="1:36" ht="14.25">
      <c r="A40" s="4" t="s">
        <v>182</v>
      </c>
      <c r="B40" s="82">
        <f t="shared" si="0"/>
        <v>170331.60981830297</v>
      </c>
      <c r="C40" s="33">
        <f>Carbon!$W56</f>
        <v>421.95971338552533</v>
      </c>
      <c r="D40" s="63">
        <f t="shared" si="1"/>
        <v>71873077.25942625</v>
      </c>
      <c r="E40" s="28">
        <f t="shared" si="2"/>
        <v>0.01835420225499959</v>
      </c>
      <c r="F40" s="28">
        <f t="shared" si="3"/>
        <v>0.05644820593768642</v>
      </c>
      <c r="G40" s="74"/>
      <c r="H40" s="82">
        <f t="shared" si="4"/>
        <v>743481.3089816968</v>
      </c>
      <c r="I40" s="33">
        <f>Carbon!$Y56</f>
        <v>75.235</v>
      </c>
      <c r="J40" s="63">
        <f t="shared" si="5"/>
        <v>55935816.28123796</v>
      </c>
      <c r="K40" s="28">
        <f t="shared" si="6"/>
        <v>0.08011435066232538</v>
      </c>
      <c r="L40" s="28">
        <f t="shared" si="7"/>
        <v>0.04393128271576554</v>
      </c>
      <c r="N40" s="26">
        <f t="shared" si="8"/>
        <v>127808893.54066421</v>
      </c>
      <c r="Y40" s="5"/>
      <c r="Z40" s="5"/>
      <c r="AA40" s="5"/>
      <c r="AB40" s="5"/>
      <c r="AC40" s="5"/>
      <c r="AD40" s="5"/>
      <c r="AE40" s="5"/>
      <c r="AF40" s="5"/>
      <c r="AG40" s="5"/>
      <c r="AH40" s="5"/>
      <c r="AI40" s="5"/>
      <c r="AJ40" s="5"/>
    </row>
    <row r="41" spans="1:36" ht="14.25">
      <c r="A41" s="4" t="s">
        <v>183</v>
      </c>
      <c r="B41" s="82">
        <f t="shared" si="0"/>
        <v>-429.1338400681355</v>
      </c>
      <c r="C41" s="33">
        <f>Carbon!$W31</f>
        <v>162.3975</v>
      </c>
      <c r="D41" s="63">
        <f t="shared" si="1"/>
        <v>-69690.26279246504</v>
      </c>
      <c r="E41" s="28">
        <f t="shared" si="2"/>
        <v>-4.62416183553785E-05</v>
      </c>
      <c r="F41" s="28">
        <f t="shared" si="3"/>
        <v>-5.4733851060267736E-05</v>
      </c>
      <c r="G41" s="74"/>
      <c r="H41" s="82">
        <f t="shared" si="4"/>
        <v>166435.72384006815</v>
      </c>
      <c r="I41" s="33">
        <f>Carbon!$Y31</f>
        <v>86.6183832055358</v>
      </c>
      <c r="J41" s="63">
        <f t="shared" si="5"/>
        <v>14416393.306669755</v>
      </c>
      <c r="K41" s="28">
        <f t="shared" si="6"/>
        <v>0.017934398324987916</v>
      </c>
      <c r="L41" s="28">
        <f t="shared" si="7"/>
        <v>0.011322452986341979</v>
      </c>
      <c r="N41" s="26">
        <f t="shared" si="8"/>
        <v>14346703.04387729</v>
      </c>
      <c r="Y41" s="5"/>
      <c r="Z41" s="5"/>
      <c r="AA41" s="5"/>
      <c r="AB41" s="5"/>
      <c r="AC41" s="5"/>
      <c r="AD41" s="5"/>
      <c r="AE41" s="5"/>
      <c r="AF41" s="5"/>
      <c r="AG41" s="5"/>
      <c r="AH41" s="5"/>
      <c r="AI41" s="5"/>
      <c r="AJ41" s="5"/>
    </row>
    <row r="42" spans="1:36" ht="14.25">
      <c r="A42" s="4" t="s">
        <v>184</v>
      </c>
      <c r="B42" s="82">
        <f t="shared" si="0"/>
        <v>20153.339331301777</v>
      </c>
      <c r="C42" s="33">
        <f>Carbon!$W17</f>
        <v>422.4142802698686</v>
      </c>
      <c r="D42" s="63">
        <f t="shared" si="1"/>
        <v>8513058.328666275</v>
      </c>
      <c r="E42" s="28">
        <f t="shared" si="2"/>
        <v>0.0021716372351258295</v>
      </c>
      <c r="F42" s="28">
        <f t="shared" si="3"/>
        <v>0.006686048351061331</v>
      </c>
      <c r="G42" s="74"/>
      <c r="H42" s="82">
        <f t="shared" si="4"/>
        <v>150172.7891686982</v>
      </c>
      <c r="I42" s="33">
        <f>Carbon!$Y17</f>
        <v>104.595</v>
      </c>
      <c r="J42" s="63">
        <f t="shared" si="5"/>
        <v>15707322.883099986</v>
      </c>
      <c r="K42" s="28">
        <f t="shared" si="6"/>
        <v>0.016181974376570006</v>
      </c>
      <c r="L42" s="28">
        <f t="shared" si="7"/>
        <v>0.012336332749947438</v>
      </c>
      <c r="N42" s="26">
        <f t="shared" si="8"/>
        <v>24220381.21176626</v>
      </c>
      <c r="Y42" s="5"/>
      <c r="Z42" s="5"/>
      <c r="AA42" s="5"/>
      <c r="AB42" s="5"/>
      <c r="AC42" s="5"/>
      <c r="AD42" s="5"/>
      <c r="AE42" s="5"/>
      <c r="AF42" s="5"/>
      <c r="AG42" s="5"/>
      <c r="AH42" s="5"/>
      <c r="AI42" s="5"/>
      <c r="AJ42" s="5"/>
    </row>
    <row r="43" spans="1:36" ht="14.25">
      <c r="A43" s="4" t="s">
        <v>185</v>
      </c>
      <c r="B43" s="82">
        <f t="shared" si="0"/>
        <v>-32270.84328304385</v>
      </c>
      <c r="C43" s="33">
        <f>Carbon!$W70</f>
        <v>633.7107257061487</v>
      </c>
      <c r="D43" s="63">
        <f t="shared" si="1"/>
        <v>-20450379.516047113</v>
      </c>
      <c r="E43" s="28">
        <f t="shared" si="2"/>
        <v>-0.0034773673846458047</v>
      </c>
      <c r="F43" s="28">
        <f t="shared" si="3"/>
        <v>-0.016061469446464697</v>
      </c>
      <c r="G43" s="74"/>
      <c r="H43" s="82">
        <f t="shared" si="4"/>
        <v>142206.77448304385</v>
      </c>
      <c r="I43" s="33">
        <f>Carbon!$Y70</f>
        <v>199.0975</v>
      </c>
      <c r="J43" s="63">
        <f t="shared" si="5"/>
        <v>28313013.282637823</v>
      </c>
      <c r="K43" s="28">
        <f t="shared" si="6"/>
        <v>0.015323590868877201</v>
      </c>
      <c r="L43" s="28">
        <f t="shared" si="7"/>
        <v>0.022236682572057014</v>
      </c>
      <c r="N43" s="26">
        <f t="shared" si="8"/>
        <v>7862633.766590711</v>
      </c>
      <c r="Y43" s="5"/>
      <c r="Z43" s="5"/>
      <c r="AA43" s="5"/>
      <c r="AB43" s="5"/>
      <c r="AC43" s="5"/>
      <c r="AD43" s="5"/>
      <c r="AE43" s="5"/>
      <c r="AF43" s="5"/>
      <c r="AG43" s="5"/>
      <c r="AH43" s="5"/>
      <c r="AI43" s="5"/>
      <c r="AJ43" s="5"/>
    </row>
    <row r="44" spans="1:36" ht="14.25">
      <c r="A44" s="4" t="s">
        <v>186</v>
      </c>
      <c r="B44" s="82">
        <f t="shared" si="0"/>
        <v>-22196.593203210152</v>
      </c>
      <c r="C44" s="33">
        <f>Carbon!$W61</f>
        <v>1018.571569905798</v>
      </c>
      <c r="D44" s="63">
        <f t="shared" si="1"/>
        <v>-22608818.78555413</v>
      </c>
      <c r="E44" s="28">
        <f t="shared" si="2"/>
        <v>-0.0023918094912521114</v>
      </c>
      <c r="F44" s="28">
        <f t="shared" si="3"/>
        <v>-0.01775668035206346</v>
      </c>
      <c r="G44" s="74"/>
      <c r="H44" s="82">
        <f t="shared" si="4"/>
        <v>33968.65900321015</v>
      </c>
      <c r="I44" s="33">
        <f>Carbon!$Y61</f>
        <v>76.58878394410615</v>
      </c>
      <c r="J44" s="63">
        <f t="shared" si="5"/>
        <v>2601618.285267879</v>
      </c>
      <c r="K44" s="28">
        <f t="shared" si="6"/>
        <v>0.0036603167100992037</v>
      </c>
      <c r="L44" s="28">
        <f t="shared" si="7"/>
        <v>0.0020432780999201116</v>
      </c>
      <c r="N44" s="26">
        <f t="shared" si="8"/>
        <v>-20007200.50028625</v>
      </c>
      <c r="Y44" s="5"/>
      <c r="Z44" s="5"/>
      <c r="AA44" s="5"/>
      <c r="AB44" s="5"/>
      <c r="AC44" s="5"/>
      <c r="AD44" s="5"/>
      <c r="AE44" s="5"/>
      <c r="AF44" s="5"/>
      <c r="AG44" s="5"/>
      <c r="AH44" s="5"/>
      <c r="AI44" s="5"/>
      <c r="AJ44" s="5"/>
    </row>
    <row r="45" spans="1:36" ht="14.25">
      <c r="A45" s="4" t="s">
        <v>187</v>
      </c>
      <c r="B45" s="82">
        <f t="shared" si="0"/>
        <v>0</v>
      </c>
      <c r="C45" s="33">
        <f>Carbon!$W47</f>
        <v>822.9783919112316</v>
      </c>
      <c r="D45" s="63">
        <f t="shared" si="1"/>
        <v>0</v>
      </c>
      <c r="E45" s="28">
        <f t="shared" si="2"/>
        <v>0</v>
      </c>
      <c r="F45" s="28">
        <f t="shared" si="3"/>
        <v>0</v>
      </c>
      <c r="G45" s="74"/>
      <c r="H45" s="82">
        <f t="shared" si="4"/>
        <v>5677478.1564</v>
      </c>
      <c r="I45" s="33">
        <f>Carbon!$Y47</f>
        <v>110.1</v>
      </c>
      <c r="J45" s="63">
        <f t="shared" si="5"/>
        <v>625090345.01964</v>
      </c>
      <c r="K45" s="28">
        <f t="shared" si="6"/>
        <v>0.6117806465403957</v>
      </c>
      <c r="L45" s="28">
        <f t="shared" si="7"/>
        <v>0.49093805178211414</v>
      </c>
      <c r="N45" s="26">
        <f t="shared" si="8"/>
        <v>625090345.01964</v>
      </c>
      <c r="Y45" s="5"/>
      <c r="Z45" s="5"/>
      <c r="AA45" s="5"/>
      <c r="AB45" s="5"/>
      <c r="AC45" s="5"/>
      <c r="AD45" s="5"/>
      <c r="AE45" s="5"/>
      <c r="AF45" s="5"/>
      <c r="AG45" s="5"/>
      <c r="AH45" s="5"/>
      <c r="AI45" s="5"/>
      <c r="AJ45" s="5"/>
    </row>
    <row r="46" spans="1:36" ht="14.25">
      <c r="A46" s="4" t="s">
        <v>188</v>
      </c>
      <c r="B46" s="82">
        <f t="shared" si="0"/>
        <v>9709.95206192574</v>
      </c>
      <c r="C46" s="33">
        <f>Carbon!$W74</f>
        <v>633.7107257061487</v>
      </c>
      <c r="D46" s="63">
        <f t="shared" si="1"/>
        <v>6153300.767734875</v>
      </c>
      <c r="E46" s="28">
        <f t="shared" si="2"/>
        <v>0.001046302704595145</v>
      </c>
      <c r="F46" s="28">
        <f t="shared" si="3"/>
        <v>0.00483272460534682</v>
      </c>
      <c r="G46" s="74"/>
      <c r="H46" s="82">
        <f t="shared" si="4"/>
        <v>1315.5506380742595</v>
      </c>
      <c r="I46" s="33">
        <f>Carbon!$Y74</f>
        <v>76.58878394410615</v>
      </c>
      <c r="J46" s="63">
        <f t="shared" si="5"/>
        <v>100756.42358700045</v>
      </c>
      <c r="K46" s="28">
        <f t="shared" si="6"/>
        <v>0.00014175808303382883</v>
      </c>
      <c r="L46" s="28">
        <f t="shared" si="7"/>
        <v>7.913282087052759E-05</v>
      </c>
      <c r="N46" s="26">
        <f t="shared" si="8"/>
        <v>6254057.191321875</v>
      </c>
      <c r="Y46" s="5"/>
      <c r="Z46" s="5"/>
      <c r="AA46" s="5"/>
      <c r="AB46" s="5"/>
      <c r="AC46" s="5"/>
      <c r="AD46" s="5"/>
      <c r="AE46" s="5"/>
      <c r="AF46" s="5"/>
      <c r="AG46" s="5"/>
      <c r="AH46" s="5"/>
      <c r="AI46" s="5"/>
      <c r="AJ46" s="5"/>
    </row>
    <row r="47" spans="1:24" ht="15">
      <c r="A47" s="83" t="s">
        <v>189</v>
      </c>
      <c r="B47" s="84">
        <f>SUM(B36:B46)</f>
        <v>738727.6693485009</v>
      </c>
      <c r="C47" s="85"/>
      <c r="D47" s="94">
        <f>SUM(D36:D46)</f>
        <v>360313118.8881284</v>
      </c>
      <c r="E47" s="87">
        <f>SUM(E36:E46)</f>
        <v>0.0796021188847467</v>
      </c>
      <c r="F47" s="87">
        <f>SUM(F36:F46)</f>
        <v>0.2829853668799144</v>
      </c>
      <c r="G47" s="22"/>
      <c r="H47" s="84">
        <f>SUM(H36:H46)</f>
        <v>8541523.656851498</v>
      </c>
      <c r="I47" s="85"/>
      <c r="J47" s="94">
        <f>SUM(J36:J46)</f>
        <v>912943950.4112476</v>
      </c>
      <c r="K47" s="87">
        <f>SUM(K36:K46)</f>
        <v>0.9203978811152533</v>
      </c>
      <c r="L47" s="87">
        <f>SUM(L36:L46)</f>
        <v>0.7170146331200857</v>
      </c>
      <c r="M47" s="74"/>
      <c r="N47" s="86">
        <f>SUM(N36:N46)</f>
        <v>1273257069.299376</v>
      </c>
      <c r="O47" s="74"/>
      <c r="P47" s="74"/>
      <c r="Q47" s="74"/>
      <c r="R47" s="74"/>
      <c r="S47" s="74"/>
      <c r="T47" s="74"/>
      <c r="U47" s="74"/>
      <c r="V47" s="74"/>
      <c r="W47" s="74"/>
      <c r="X47" s="74"/>
    </row>
    <row r="48" spans="25:36" ht="14.25">
      <c r="Y48" s="5"/>
      <c r="Z48" s="5"/>
      <c r="AA48" s="5"/>
      <c r="AB48" s="5"/>
      <c r="AC48" s="5"/>
      <c r="AD48" s="5"/>
      <c r="AE48" s="5"/>
      <c r="AF48" s="5"/>
      <c r="AG48" s="5"/>
      <c r="AH48" s="5"/>
      <c r="AI48" s="5"/>
      <c r="AJ48" s="5"/>
    </row>
    <row r="49" spans="1:36" ht="14.25">
      <c r="A49" s="5" t="s">
        <v>65</v>
      </c>
      <c r="B49" s="56">
        <v>0.75</v>
      </c>
      <c r="C49" s="55"/>
      <c r="D49" s="55"/>
      <c r="N49" s="69"/>
      <c r="Y49" s="5"/>
      <c r="Z49" s="5"/>
      <c r="AA49" s="5"/>
      <c r="AB49" s="5"/>
      <c r="AC49" s="5"/>
      <c r="AD49" s="5"/>
      <c r="AE49" s="5"/>
      <c r="AF49" s="5"/>
      <c r="AG49" s="5"/>
      <c r="AH49" s="5"/>
      <c r="AI49" s="5"/>
      <c r="AJ49" s="5"/>
    </row>
    <row r="50" spans="1:36" ht="14.25">
      <c r="A50" s="5" t="s">
        <v>98</v>
      </c>
      <c r="B50" s="32">
        <v>0.1</v>
      </c>
      <c r="Y50" s="5"/>
      <c r="Z50" s="5"/>
      <c r="AA50" s="5"/>
      <c r="AB50" s="5"/>
      <c r="AC50" s="5"/>
      <c r="AD50" s="5"/>
      <c r="AE50" s="5"/>
      <c r="AF50" s="5"/>
      <c r="AG50" s="5"/>
      <c r="AH50" s="5"/>
      <c r="AI50" s="5"/>
      <c r="AJ50" s="5"/>
    </row>
    <row r="51" spans="25:36" ht="14.25">
      <c r="Y51" s="5"/>
      <c r="Z51" s="5"/>
      <c r="AA51" s="5"/>
      <c r="AB51" s="5"/>
      <c r="AC51" s="5"/>
      <c r="AD51" s="5"/>
      <c r="AE51" s="5"/>
      <c r="AF51" s="5"/>
      <c r="AG51" s="5"/>
      <c r="AH51" s="5"/>
      <c r="AI51" s="5"/>
      <c r="AJ51" s="5"/>
    </row>
    <row r="52" spans="1:36" ht="15">
      <c r="A52" s="52" t="s">
        <v>88</v>
      </c>
      <c r="B52" s="51"/>
      <c r="C52" s="51"/>
      <c r="D52" s="51"/>
      <c r="E52" s="51"/>
      <c r="F52" s="51"/>
      <c r="G52" s="51"/>
      <c r="H52" s="51"/>
      <c r="I52" s="51"/>
      <c r="J52" s="51"/>
      <c r="K52" s="51"/>
      <c r="L52" s="51"/>
      <c r="M52" s="51"/>
      <c r="N52" s="51"/>
      <c r="Y52" s="5"/>
      <c r="Z52" s="5"/>
      <c r="AA52" s="5"/>
      <c r="AB52" s="5"/>
      <c r="AC52" s="5"/>
      <c r="AD52" s="5"/>
      <c r="AE52" s="5"/>
      <c r="AF52" s="5"/>
      <c r="AG52" s="5"/>
      <c r="AH52" s="5"/>
      <c r="AI52" s="5"/>
      <c r="AJ52" s="5"/>
    </row>
    <row r="53" spans="1:36" ht="14.25">
      <c r="A53" s="61" t="s">
        <v>90</v>
      </c>
      <c r="Y53" s="5"/>
      <c r="Z53" s="5"/>
      <c r="AA53" s="5"/>
      <c r="AB53" s="5"/>
      <c r="AC53" s="5"/>
      <c r="AD53" s="5"/>
      <c r="AE53" s="5"/>
      <c r="AF53" s="5"/>
      <c r="AG53" s="5"/>
      <c r="AH53" s="5"/>
      <c r="AI53" s="5"/>
      <c r="AJ53" s="5"/>
    </row>
    <row r="54" spans="1:36" ht="14.25">
      <c r="A54" s="5" t="s">
        <v>17</v>
      </c>
      <c r="B54" s="31">
        <v>30</v>
      </c>
      <c r="Y54" s="5"/>
      <c r="Z54" s="5"/>
      <c r="AA54" s="5"/>
      <c r="AB54" s="5"/>
      <c r="AC54" s="5"/>
      <c r="AD54" s="5"/>
      <c r="AE54" s="5"/>
      <c r="AF54" s="5"/>
      <c r="AG54" s="5"/>
      <c r="AH54" s="5"/>
      <c r="AI54" s="5"/>
      <c r="AJ54" s="5"/>
    </row>
    <row r="55" spans="1:36" ht="14.25">
      <c r="A55" s="5" t="s">
        <v>18</v>
      </c>
      <c r="B55" s="31">
        <v>30</v>
      </c>
      <c r="C55" s="5" t="s">
        <v>20</v>
      </c>
      <c r="Y55" s="5"/>
      <c r="Z55" s="5"/>
      <c r="AA55" s="5"/>
      <c r="AB55" s="5"/>
      <c r="AC55" s="5"/>
      <c r="AD55" s="5"/>
      <c r="AE55" s="5"/>
      <c r="AF55" s="5"/>
      <c r="AG55" s="5"/>
      <c r="AH55" s="5"/>
      <c r="AI55" s="5"/>
      <c r="AJ55" s="5"/>
    </row>
    <row r="56" spans="1:36" ht="14.25">
      <c r="A56" s="5" t="s">
        <v>19</v>
      </c>
      <c r="B56" s="31">
        <v>30</v>
      </c>
      <c r="Y56" s="5"/>
      <c r="Z56" s="5"/>
      <c r="AA56" s="5"/>
      <c r="AB56" s="5"/>
      <c r="AC56" s="5"/>
      <c r="AD56" s="5"/>
      <c r="AE56" s="5"/>
      <c r="AF56" s="5"/>
      <c r="AG56" s="5"/>
      <c r="AH56" s="5"/>
      <c r="AI56" s="5"/>
      <c r="AJ56" s="5"/>
    </row>
    <row r="57" spans="25:36" ht="14.25">
      <c r="Y57" s="5"/>
      <c r="Z57" s="5"/>
      <c r="AA57" s="5"/>
      <c r="AB57" s="5"/>
      <c r="AC57" s="5"/>
      <c r="AD57" s="5"/>
      <c r="AE57" s="5"/>
      <c r="AF57" s="5"/>
      <c r="AG57" s="5"/>
      <c r="AH57" s="5"/>
      <c r="AI57" s="5"/>
      <c r="AJ57" s="5"/>
    </row>
    <row r="58" spans="1:36" ht="15">
      <c r="A58" s="52" t="s">
        <v>89</v>
      </c>
      <c r="B58" s="51"/>
      <c r="C58" s="51"/>
      <c r="D58" s="51"/>
      <c r="E58" s="51"/>
      <c r="F58" s="51"/>
      <c r="G58" s="51"/>
      <c r="H58" s="51"/>
      <c r="I58" s="51"/>
      <c r="J58" s="51"/>
      <c r="K58" s="51" t="s">
        <v>236</v>
      </c>
      <c r="L58" s="51"/>
      <c r="M58" s="51"/>
      <c r="N58" s="51"/>
      <c r="Y58" s="5"/>
      <c r="Z58" s="5"/>
      <c r="AA58" s="5"/>
      <c r="AB58" s="5"/>
      <c r="AC58" s="5"/>
      <c r="AD58" s="5"/>
      <c r="AE58" s="5"/>
      <c r="AF58" s="5"/>
      <c r="AG58" s="5"/>
      <c r="AH58" s="5"/>
      <c r="AI58" s="5"/>
      <c r="AJ58" s="5"/>
    </row>
    <row r="59" spans="1:36" ht="14.25">
      <c r="A59" s="61" t="s">
        <v>99</v>
      </c>
      <c r="Y59" s="5"/>
      <c r="Z59" s="5"/>
      <c r="AA59" s="5"/>
      <c r="AB59" s="5"/>
      <c r="AC59" s="5"/>
      <c r="AD59" s="5"/>
      <c r="AE59" s="5"/>
      <c r="AF59" s="5"/>
      <c r="AG59" s="5"/>
      <c r="AH59" s="5"/>
      <c r="AI59" s="5"/>
      <c r="AJ59" s="5"/>
    </row>
    <row r="60" spans="1:36" ht="14.25">
      <c r="A60" s="5" t="s">
        <v>246</v>
      </c>
      <c r="B60" s="25">
        <f>B10</f>
        <v>13250000000</v>
      </c>
      <c r="L60" s="74"/>
      <c r="M60" s="74"/>
      <c r="N60" s="74"/>
      <c r="O60" s="74"/>
      <c r="P60" s="74"/>
      <c r="Q60" s="74"/>
      <c r="R60" s="74"/>
      <c r="S60" s="74"/>
      <c r="T60" s="74"/>
      <c r="U60" s="74"/>
      <c r="V60" s="74"/>
      <c r="W60" s="74"/>
      <c r="Y60" s="5"/>
      <c r="Z60" s="5"/>
      <c r="AA60" s="5"/>
      <c r="AB60" s="5"/>
      <c r="AC60" s="5"/>
      <c r="AD60" s="5"/>
      <c r="AE60" s="5"/>
      <c r="AF60" s="5"/>
      <c r="AG60" s="5"/>
      <c r="AH60" s="5"/>
      <c r="AI60" s="5"/>
      <c r="AJ60" s="5"/>
    </row>
    <row r="61" spans="1:36" ht="14.25">
      <c r="A61" s="5" t="s">
        <v>91</v>
      </c>
      <c r="B61" s="25">
        <f>B60*LiterPerGal</f>
        <v>50151250000</v>
      </c>
      <c r="C61" s="5" t="s">
        <v>85</v>
      </c>
      <c r="Y61" s="5"/>
      <c r="Z61" s="5"/>
      <c r="AA61" s="5"/>
      <c r="AB61" s="5"/>
      <c r="AC61" s="5"/>
      <c r="AD61" s="5"/>
      <c r="AE61" s="5"/>
      <c r="AF61" s="5"/>
      <c r="AG61" s="5"/>
      <c r="AH61" s="5"/>
      <c r="AI61" s="5"/>
      <c r="AJ61" s="5"/>
    </row>
    <row r="62" spans="1:36" ht="14.25">
      <c r="A62" s="5" t="s">
        <v>72</v>
      </c>
      <c r="B62" s="25">
        <f>B61*DenaturedEthanolLHV</f>
        <v>1089022111820.1027</v>
      </c>
      <c r="D62" s="62"/>
      <c r="Y62" s="5"/>
      <c r="Z62" s="5"/>
      <c r="AA62" s="5"/>
      <c r="AB62" s="5"/>
      <c r="AC62" s="5"/>
      <c r="AD62" s="5"/>
      <c r="AE62" s="5"/>
      <c r="AF62" s="5"/>
      <c r="AG62" s="5"/>
      <c r="AH62" s="5"/>
      <c r="AI62" s="5"/>
      <c r="AJ62" s="5"/>
    </row>
    <row r="63" spans="1:36" ht="15.75">
      <c r="A63" s="5" t="s">
        <v>73</v>
      </c>
      <c r="B63" s="26">
        <f>N47</f>
        <v>1273257069.299376</v>
      </c>
      <c r="D63" s="62"/>
      <c r="Y63" s="5"/>
      <c r="Z63" s="5"/>
      <c r="AA63" s="5"/>
      <c r="AB63" s="5"/>
      <c r="AC63" s="5"/>
      <c r="AD63" s="5"/>
      <c r="AE63" s="5"/>
      <c r="AF63" s="5"/>
      <c r="AG63" s="5"/>
      <c r="AH63" s="5"/>
      <c r="AI63" s="5"/>
      <c r="AJ63" s="5"/>
    </row>
    <row r="64" spans="2:36" ht="14.25">
      <c r="B64" s="27"/>
      <c r="Y64" s="5"/>
      <c r="Z64" s="5"/>
      <c r="AA64" s="5"/>
      <c r="AB64" s="5"/>
      <c r="AC64" s="5"/>
      <c r="AD64" s="5"/>
      <c r="AE64" s="5"/>
      <c r="AF64" s="5"/>
      <c r="AG64" s="5"/>
      <c r="AH64" s="5"/>
      <c r="AI64" s="5"/>
      <c r="AJ64" s="5"/>
    </row>
    <row r="65" spans="1:36" ht="15.75">
      <c r="A65" s="5" t="s">
        <v>74</v>
      </c>
      <c r="B65" s="117">
        <f>B63*1000000/B62/TimeHorizon</f>
        <v>38.972489033345035</v>
      </c>
      <c r="C65" s="35" t="s">
        <v>242</v>
      </c>
      <c r="Y65" s="5"/>
      <c r="Z65" s="5"/>
      <c r="AA65" s="5"/>
      <c r="AB65" s="5"/>
      <c r="AC65" s="5"/>
      <c r="AD65" s="5"/>
      <c r="AE65" s="5"/>
      <c r="AF65" s="5"/>
      <c r="AG65" s="5"/>
      <c r="AH65" s="5"/>
      <c r="AI65" s="5"/>
      <c r="AJ65" s="5"/>
    </row>
    <row r="66" spans="3:36" ht="14.25">
      <c r="C66" s="36" t="s">
        <v>76</v>
      </c>
      <c r="Y66" s="5"/>
      <c r="Z66" s="5"/>
      <c r="AA66" s="5"/>
      <c r="AB66" s="5"/>
      <c r="AC66" s="5"/>
      <c r="AD66" s="5"/>
      <c r="AE66" s="5"/>
      <c r="AF66" s="5"/>
      <c r="AG66" s="5"/>
      <c r="AH66" s="5"/>
      <c r="AI66" s="5"/>
      <c r="AJ66" s="5"/>
    </row>
    <row r="67" spans="25:36" ht="14.25">
      <c r="Y67" s="5"/>
      <c r="Z67" s="5"/>
      <c r="AA67" s="5"/>
      <c r="AB67" s="5"/>
      <c r="AC67" s="5"/>
      <c r="AD67" s="5"/>
      <c r="AE67" s="5"/>
      <c r="AF67" s="5"/>
      <c r="AG67" s="5"/>
      <c r="AH67" s="5"/>
      <c r="AI67" s="5"/>
      <c r="AJ67" s="5"/>
    </row>
    <row r="68" spans="2:36" ht="14.25">
      <c r="B68" s="77"/>
      <c r="C68" s="74"/>
      <c r="Y68" s="5"/>
      <c r="Z68" s="5"/>
      <c r="AA68" s="5"/>
      <c r="AB68" s="5"/>
      <c r="AC68" s="5"/>
      <c r="AD68" s="5"/>
      <c r="AE68" s="5"/>
      <c r="AF68" s="5"/>
      <c r="AG68" s="5"/>
      <c r="AH68" s="5"/>
      <c r="AI68" s="5"/>
      <c r="AJ68" s="5"/>
    </row>
    <row r="69" spans="1:36" ht="15">
      <c r="A69" s="52" t="s">
        <v>241</v>
      </c>
      <c r="B69" s="51"/>
      <c r="C69" s="51"/>
      <c r="D69" s="51"/>
      <c r="E69" s="51"/>
      <c r="F69" s="51"/>
      <c r="G69" s="51"/>
      <c r="H69" s="51"/>
      <c r="I69" s="51"/>
      <c r="J69" s="51"/>
      <c r="K69" s="51" t="s">
        <v>236</v>
      </c>
      <c r="L69" s="51"/>
      <c r="M69" s="51"/>
      <c r="N69" s="51"/>
      <c r="Y69" s="5"/>
      <c r="Z69" s="5"/>
      <c r="AA69" s="5"/>
      <c r="AB69" s="5"/>
      <c r="AC69" s="5"/>
      <c r="AD69" s="5"/>
      <c r="AE69" s="5"/>
      <c r="AF69" s="5"/>
      <c r="AG69" s="5"/>
      <c r="AH69" s="5"/>
      <c r="AI69" s="5"/>
      <c r="AJ69" s="5"/>
    </row>
    <row r="70" spans="1:36" ht="14.25">
      <c r="A70" s="74"/>
      <c r="B70" s="74"/>
      <c r="C70" s="74"/>
      <c r="D70" s="74"/>
      <c r="Y70" s="5"/>
      <c r="Z70" s="5"/>
      <c r="AA70" s="5"/>
      <c r="AB70" s="5"/>
      <c r="AC70" s="5"/>
      <c r="AD70" s="5"/>
      <c r="AE70" s="5"/>
      <c r="AF70" s="5"/>
      <c r="AG70" s="5"/>
      <c r="AH70" s="5"/>
      <c r="AI70" s="5"/>
      <c r="AJ70" s="5"/>
    </row>
    <row r="71" spans="1:36" ht="15">
      <c r="A71" s="74"/>
      <c r="B71" s="22" t="s">
        <v>265</v>
      </c>
      <c r="C71" s="22" t="s">
        <v>266</v>
      </c>
      <c r="Y71" s="5"/>
      <c r="Z71" s="5"/>
      <c r="AA71" s="5"/>
      <c r="AB71" s="5"/>
      <c r="AC71" s="5"/>
      <c r="AD71" s="5"/>
      <c r="AE71" s="5"/>
      <c r="AF71" s="5"/>
      <c r="AG71" s="5"/>
      <c r="AH71" s="5"/>
      <c r="AI71" s="5"/>
      <c r="AJ71" s="5"/>
    </row>
    <row r="72" spans="1:36" ht="14.25">
      <c r="A72" s="118" t="s">
        <v>264</v>
      </c>
      <c r="B72" s="80">
        <f>Corn!$C$38</f>
        <v>9414.947367</v>
      </c>
      <c r="C72" s="80">
        <f>Corn!$C$38</f>
        <v>9414.947367</v>
      </c>
      <c r="D72" s="5" t="s">
        <v>267</v>
      </c>
      <c r="Y72" s="5"/>
      <c r="Z72" s="5"/>
      <c r="AA72" s="5"/>
      <c r="AB72" s="5"/>
      <c r="AC72" s="5"/>
      <c r="AD72" s="5"/>
      <c r="AE72" s="5"/>
      <c r="AF72" s="5"/>
      <c r="AG72" s="5"/>
      <c r="AH72" s="5"/>
      <c r="AI72" s="5"/>
      <c r="AJ72" s="5"/>
    </row>
    <row r="73" spans="1:36" ht="14.25">
      <c r="A73" s="118" t="s">
        <v>263</v>
      </c>
      <c r="B73" s="79">
        <f>Corn!$C$29/LiterPerGal</f>
        <v>0.10568031704095113</v>
      </c>
      <c r="C73" s="79">
        <f>Corn!$C$29/LiterPerGal</f>
        <v>0.10568031704095113</v>
      </c>
      <c r="D73" s="5" t="s">
        <v>268</v>
      </c>
      <c r="E73" s="74"/>
      <c r="Y73" s="5"/>
      <c r="Z73" s="5"/>
      <c r="AA73" s="5"/>
      <c r="AB73" s="5"/>
      <c r="AC73" s="5"/>
      <c r="AD73" s="5"/>
      <c r="AE73" s="5"/>
      <c r="AF73" s="5"/>
      <c r="AG73" s="5"/>
      <c r="AH73" s="5"/>
      <c r="AI73" s="5"/>
      <c r="AJ73" s="5"/>
    </row>
    <row r="74" spans="1:36" ht="14.25">
      <c r="A74" s="118" t="s">
        <v>262</v>
      </c>
      <c r="B74" s="80">
        <f>B72*B73</f>
        <v>994.9746226684281</v>
      </c>
      <c r="C74" s="80">
        <f>C72*C73</f>
        <v>994.9746226684281</v>
      </c>
      <c r="D74" s="78"/>
      <c r="Y74" s="5"/>
      <c r="Z74" s="5"/>
      <c r="AA74" s="5"/>
      <c r="AB74" s="5"/>
      <c r="AC74" s="5"/>
      <c r="AD74" s="5"/>
      <c r="AE74" s="5"/>
      <c r="AF74" s="5"/>
      <c r="AG74" s="5"/>
      <c r="AH74" s="5"/>
      <c r="AI74" s="5"/>
      <c r="AJ74" s="5"/>
    </row>
    <row r="75" spans="1:36" ht="14.25">
      <c r="A75" s="118"/>
      <c r="B75" s="78"/>
      <c r="C75" s="74"/>
      <c r="Y75" s="5"/>
      <c r="Z75" s="5"/>
      <c r="AA75" s="5"/>
      <c r="AB75" s="5"/>
      <c r="AC75" s="5"/>
      <c r="AD75" s="5"/>
      <c r="AE75" s="5"/>
      <c r="AF75" s="5"/>
      <c r="AG75" s="5"/>
      <c r="AH75" s="5"/>
      <c r="AI75" s="5"/>
      <c r="AJ75" s="5"/>
    </row>
    <row r="76" spans="1:36" ht="14.25">
      <c r="A76" s="119" t="s">
        <v>278</v>
      </c>
      <c r="B76" s="79">
        <f>1000/B74</f>
        <v>1.00505075930288</v>
      </c>
      <c r="C76" s="74"/>
      <c r="Y76" s="5"/>
      <c r="Z76" s="5"/>
      <c r="AA76" s="5"/>
      <c r="AB76" s="5"/>
      <c r="AC76" s="5"/>
      <c r="AD76" s="5"/>
      <c r="AE76" s="5"/>
      <c r="AF76" s="5"/>
      <c r="AG76" s="5"/>
      <c r="AH76" s="5"/>
      <c r="AI76" s="5"/>
      <c r="AJ76" s="5"/>
    </row>
    <row r="77" spans="1:36" ht="14.25">
      <c r="A77" s="118"/>
      <c r="B77" s="79"/>
      <c r="C77" s="74"/>
      <c r="Y77" s="5"/>
      <c r="Z77" s="5"/>
      <c r="AA77" s="5"/>
      <c r="AB77" s="5"/>
      <c r="AC77" s="5"/>
      <c r="AD77" s="5"/>
      <c r="AE77" s="5"/>
      <c r="AF77" s="5"/>
      <c r="AG77" s="5"/>
      <c r="AH77" s="5"/>
      <c r="AI77" s="5"/>
      <c r="AJ77" s="5"/>
    </row>
    <row r="78" spans="1:36" ht="30">
      <c r="A78" s="22"/>
      <c r="B78" s="75" t="s">
        <v>277</v>
      </c>
      <c r="C78" s="97" t="s">
        <v>269</v>
      </c>
      <c r="D78" s="75" t="s">
        <v>270</v>
      </c>
      <c r="L78" s="74"/>
      <c r="M78" s="74"/>
      <c r="N78" s="74"/>
      <c r="O78" s="74"/>
      <c r="P78" s="74"/>
      <c r="Q78" s="74"/>
      <c r="R78" s="74"/>
      <c r="S78" s="74"/>
      <c r="T78" s="74"/>
      <c r="U78" s="74"/>
      <c r="V78" s="74"/>
      <c r="W78" s="74"/>
      <c r="Y78" s="5"/>
      <c r="Z78" s="5"/>
      <c r="AA78" s="5"/>
      <c r="AB78" s="5"/>
      <c r="AC78" s="5"/>
      <c r="AD78" s="5"/>
      <c r="AE78" s="5"/>
      <c r="AF78" s="5"/>
      <c r="AG78" s="5"/>
      <c r="AH78" s="5"/>
      <c r="AI78" s="5"/>
      <c r="AJ78" s="5"/>
    </row>
    <row r="79" spans="1:36" ht="14.25">
      <c r="A79" s="118" t="s">
        <v>279</v>
      </c>
      <c r="B79" s="79">
        <f>B30/B60*1000</f>
        <v>0.7003963265056603</v>
      </c>
      <c r="C79" s="79">
        <f>ABS(C30/B60*1000)</f>
        <v>0.05575303555471701</v>
      </c>
      <c r="D79" s="79">
        <f>ABS(D30/B60*1000)</f>
        <v>0.6446432825509434</v>
      </c>
      <c r="Y79" s="5"/>
      <c r="Z79" s="5"/>
      <c r="AA79" s="5"/>
      <c r="AB79" s="5"/>
      <c r="AC79" s="5"/>
      <c r="AD79" s="5"/>
      <c r="AE79" s="5"/>
      <c r="AF79" s="5"/>
      <c r="AG79" s="5"/>
      <c r="AH79" s="5"/>
      <c r="AI79" s="5"/>
      <c r="AJ79" s="5"/>
    </row>
    <row r="80" spans="1:36" ht="15">
      <c r="A80" s="119" t="s">
        <v>323</v>
      </c>
      <c r="B80" s="80">
        <f>B81/B79</f>
        <v>137.2007098239589</v>
      </c>
      <c r="C80" s="80">
        <f>C81/C79</f>
        <v>487.7482035622072</v>
      </c>
      <c r="D80" s="80">
        <f>D81/D79</f>
        <v>106.8830345164914</v>
      </c>
      <c r="L80" s="74"/>
      <c r="M80" s="74"/>
      <c r="N80" s="74"/>
      <c r="O80" s="74"/>
      <c r="P80" s="74"/>
      <c r="Q80" s="74"/>
      <c r="R80" s="74"/>
      <c r="S80" s="74"/>
      <c r="T80" s="74"/>
      <c r="U80" s="74"/>
      <c r="V80" s="74"/>
      <c r="W80" s="74"/>
      <c r="Y80" s="5"/>
      <c r="Z80" s="5"/>
      <c r="AA80" s="5"/>
      <c r="AB80" s="5"/>
      <c r="AC80" s="5"/>
      <c r="AD80" s="5"/>
      <c r="AE80" s="5"/>
      <c r="AF80" s="5"/>
      <c r="AG80" s="5"/>
      <c r="AH80" s="5"/>
      <c r="AI80" s="5"/>
      <c r="AJ80" s="5"/>
    </row>
    <row r="81" spans="1:36" ht="15">
      <c r="A81" s="24" t="s">
        <v>324</v>
      </c>
      <c r="B81" s="80">
        <f>B63/B60*1000</f>
        <v>96.09487315466988</v>
      </c>
      <c r="C81" s="80">
        <f>D47/B60*1000</f>
        <v>27.193442934953087</v>
      </c>
      <c r="D81" s="80">
        <f>J47/B60*1000</f>
        <v>68.9014302197168</v>
      </c>
      <c r="L81" s="74"/>
      <c r="M81" s="74"/>
      <c r="N81" s="74"/>
      <c r="O81" s="74"/>
      <c r="P81" s="74"/>
      <c r="Q81" s="74"/>
      <c r="R81" s="74"/>
      <c r="S81" s="74"/>
      <c r="T81" s="74"/>
      <c r="U81" s="74"/>
      <c r="V81" s="74"/>
      <c r="W81" s="74"/>
      <c r="Y81" s="5"/>
      <c r="Z81" s="5"/>
      <c r="AA81" s="5"/>
      <c r="AB81" s="5"/>
      <c r="AC81" s="5"/>
      <c r="AD81" s="5"/>
      <c r="AE81" s="5"/>
      <c r="AF81" s="5"/>
      <c r="AG81" s="5"/>
      <c r="AH81" s="5"/>
      <c r="AI81" s="5"/>
      <c r="AJ81" s="5"/>
    </row>
    <row r="82" spans="1:36" ht="15">
      <c r="A82" s="119" t="s">
        <v>325</v>
      </c>
      <c r="B82" s="80">
        <f>B65</f>
        <v>38.972489033345035</v>
      </c>
      <c r="C82" s="80">
        <f>B82*C81/B81</f>
        <v>11.028644107324583</v>
      </c>
      <c r="D82" s="80">
        <f>B82*D81/B81</f>
        <v>27.943844926020454</v>
      </c>
      <c r="L82" s="74"/>
      <c r="M82" s="74"/>
      <c r="N82" s="74"/>
      <c r="O82" s="74"/>
      <c r="P82" s="74"/>
      <c r="Q82" s="74"/>
      <c r="R82" s="74"/>
      <c r="S82" s="74"/>
      <c r="T82" s="74"/>
      <c r="U82" s="74"/>
      <c r="V82" s="74"/>
      <c r="W82" s="74"/>
      <c r="Y82" s="5"/>
      <c r="Z82" s="5"/>
      <c r="AA82" s="5"/>
      <c r="AB82" s="5"/>
      <c r="AC82" s="5"/>
      <c r="AD82" s="5"/>
      <c r="AE82" s="5"/>
      <c r="AF82" s="5"/>
      <c r="AG82" s="5"/>
      <c r="AH82" s="5"/>
      <c r="AI82" s="5"/>
      <c r="AJ82" s="5"/>
    </row>
    <row r="83" spans="1:36" ht="15">
      <c r="A83" s="22"/>
      <c r="B83" s="74"/>
      <c r="C83" s="74"/>
      <c r="D83" s="120"/>
      <c r="L83" s="74"/>
      <c r="M83" s="74"/>
      <c r="N83" s="74"/>
      <c r="O83" s="74"/>
      <c r="P83" s="74"/>
      <c r="Q83" s="74"/>
      <c r="R83" s="74"/>
      <c r="S83" s="74"/>
      <c r="T83" s="74"/>
      <c r="U83" s="74"/>
      <c r="V83" s="74"/>
      <c r="W83" s="74"/>
      <c r="Y83" s="5"/>
      <c r="Z83" s="5"/>
      <c r="AA83" s="5"/>
      <c r="AB83" s="5"/>
      <c r="AC83" s="5"/>
      <c r="AD83" s="5"/>
      <c r="AE83" s="5"/>
      <c r="AF83" s="5"/>
      <c r="AG83" s="5"/>
      <c r="AH83" s="5"/>
      <c r="AI83" s="5"/>
      <c r="AJ83" s="5"/>
    </row>
    <row r="84" spans="1:36" ht="14.25">
      <c r="A84" s="118" t="s">
        <v>271</v>
      </c>
      <c r="B84" s="79">
        <f>B79/B76</f>
        <v>0.6968765706833224</v>
      </c>
      <c r="C84" s="79">
        <f>C79/B76</f>
        <v>0.05547285551367401</v>
      </c>
      <c r="D84" s="79">
        <f>D79/B76</f>
        <v>0.6414037068118618</v>
      </c>
      <c r="L84" s="74"/>
      <c r="M84" s="74"/>
      <c r="N84" s="74"/>
      <c r="O84" s="74"/>
      <c r="P84" s="74"/>
      <c r="Q84" s="74"/>
      <c r="R84" s="74"/>
      <c r="S84" s="74"/>
      <c r="T84" s="74"/>
      <c r="U84" s="74"/>
      <c r="V84" s="74"/>
      <c r="W84" s="74"/>
      <c r="Y84" s="5"/>
      <c r="Z84" s="5"/>
      <c r="AA84" s="5"/>
      <c r="AB84" s="5"/>
      <c r="AC84" s="5"/>
      <c r="AD84" s="5"/>
      <c r="AE84" s="5"/>
      <c r="AF84" s="5"/>
      <c r="AG84" s="5"/>
      <c r="AH84" s="5"/>
      <c r="AI84" s="5"/>
      <c r="AJ84" s="5"/>
    </row>
    <row r="85" spans="1:36" ht="14.25">
      <c r="A85"/>
      <c r="B85" s="74"/>
      <c r="C85" s="74"/>
      <c r="D85" s="120"/>
      <c r="L85" s="74"/>
      <c r="M85" s="74"/>
      <c r="N85" s="74"/>
      <c r="O85" s="74"/>
      <c r="P85" s="74"/>
      <c r="Q85" s="74"/>
      <c r="R85" s="74"/>
      <c r="S85" s="74"/>
      <c r="T85" s="74"/>
      <c r="U85" s="74"/>
      <c r="V85" s="74"/>
      <c r="W85" s="74"/>
      <c r="Y85" s="5"/>
      <c r="Z85" s="5"/>
      <c r="AA85" s="5"/>
      <c r="AB85" s="5"/>
      <c r="AC85" s="5"/>
      <c r="AD85" s="5"/>
      <c r="AE85" s="5"/>
      <c r="AF85" s="5"/>
      <c r="AG85" s="5"/>
      <c r="AH85" s="5"/>
      <c r="AI85" s="5"/>
      <c r="AJ85" s="5"/>
    </row>
    <row r="86" spans="1:36" ht="45">
      <c r="A86" s="81" t="s">
        <v>177</v>
      </c>
      <c r="B86" s="81" t="s">
        <v>272</v>
      </c>
      <c r="C86" s="81" t="s">
        <v>243</v>
      </c>
      <c r="D86" s="81" t="s">
        <v>244</v>
      </c>
      <c r="F86" s="81" t="s">
        <v>273</v>
      </c>
      <c r="G86" s="81" t="s">
        <v>245</v>
      </c>
      <c r="H86" s="81" t="s">
        <v>251</v>
      </c>
      <c r="J86" s="81" t="s">
        <v>75</v>
      </c>
      <c r="L86" s="74"/>
      <c r="M86" s="74"/>
      <c r="N86" s="74"/>
      <c r="O86" s="74"/>
      <c r="P86" s="74"/>
      <c r="Q86" s="74"/>
      <c r="R86" s="74"/>
      <c r="S86" s="74"/>
      <c r="T86" s="74"/>
      <c r="U86" s="74"/>
      <c r="V86" s="74"/>
      <c r="W86" s="74"/>
      <c r="Y86" s="5"/>
      <c r="Z86" s="5"/>
      <c r="AA86" s="5"/>
      <c r="AB86" s="5"/>
      <c r="AC86" s="5"/>
      <c r="AD86" s="5"/>
      <c r="AE86" s="5"/>
      <c r="AF86" s="5"/>
      <c r="AG86" s="5"/>
      <c r="AH86" s="5"/>
      <c r="AI86" s="5"/>
      <c r="AJ86" s="5"/>
    </row>
    <row r="87" spans="1:36" ht="14.25">
      <c r="A87" s="21"/>
      <c r="B87" s="23" t="s">
        <v>66</v>
      </c>
      <c r="C87" s="23" t="s">
        <v>67</v>
      </c>
      <c r="D87" s="23" t="s">
        <v>68</v>
      </c>
      <c r="F87" s="23" t="s">
        <v>66</v>
      </c>
      <c r="G87" s="23" t="s">
        <v>67</v>
      </c>
      <c r="H87" s="23" t="s">
        <v>68</v>
      </c>
      <c r="J87" s="23" t="s">
        <v>68</v>
      </c>
      <c r="Y87" s="5"/>
      <c r="Z87" s="5"/>
      <c r="AA87" s="5"/>
      <c r="AB87" s="5"/>
      <c r="AC87" s="5"/>
      <c r="AD87" s="5"/>
      <c r="AE87" s="5"/>
      <c r="AF87" s="5"/>
      <c r="AG87" s="5"/>
      <c r="AH87" s="5"/>
      <c r="AI87" s="5"/>
      <c r="AJ87" s="5"/>
    </row>
    <row r="88" spans="1:36" ht="14.25">
      <c r="A88" s="4" t="s">
        <v>178</v>
      </c>
      <c r="B88" s="98">
        <f aca="true" t="shared" si="9" ref="B88:B98">B36/$B$10*1000</f>
        <v>0.022856150183254986</v>
      </c>
      <c r="C88" s="99">
        <f aca="true" t="shared" si="10" ref="C88:C98">C36</f>
        <v>764.6619895885829</v>
      </c>
      <c r="D88" s="99">
        <f aca="true" t="shared" si="11" ref="D88:D98">D36/$B$10*1000</f>
        <v>17.47722927346321</v>
      </c>
      <c r="F88" s="100">
        <f aca="true" t="shared" si="12" ref="F88:F98">H36/$B$10*1000</f>
        <v>0.008322806209197852</v>
      </c>
      <c r="G88" s="88">
        <f aca="true" t="shared" si="13" ref="G88:G98">I36</f>
        <v>199.0975</v>
      </c>
      <c r="H88" s="88">
        <f aca="true" t="shared" si="14" ref="H88:H98">J36/$B$10*1000</f>
        <v>1.657049909235769</v>
      </c>
      <c r="J88" s="41">
        <f aca="true" t="shared" si="15" ref="J88:J98">H88+D88</f>
        <v>19.13427918269898</v>
      </c>
      <c r="L88" s="74"/>
      <c r="M88" s="74"/>
      <c r="N88" s="74"/>
      <c r="O88" s="74"/>
      <c r="P88" s="74"/>
      <c r="Q88" s="74"/>
      <c r="R88" s="74"/>
      <c r="S88" s="74"/>
      <c r="T88" s="74"/>
      <c r="U88" s="74"/>
      <c r="V88" s="74"/>
      <c r="W88" s="74"/>
      <c r="Y88" s="5"/>
      <c r="Z88" s="5"/>
      <c r="AA88" s="5"/>
      <c r="AB88" s="5"/>
      <c r="AC88" s="5"/>
      <c r="AD88" s="5"/>
      <c r="AE88" s="5"/>
      <c r="AF88" s="5"/>
      <c r="AG88" s="5"/>
      <c r="AH88" s="5"/>
      <c r="AI88" s="5"/>
      <c r="AJ88" s="5"/>
    </row>
    <row r="89" spans="1:36" ht="14.25">
      <c r="A89" s="4" t="s">
        <v>179</v>
      </c>
      <c r="B89" s="98">
        <f t="shared" si="9"/>
        <v>0.0021259112128522418</v>
      </c>
      <c r="C89" s="99">
        <f t="shared" si="10"/>
        <v>327.39031137731496</v>
      </c>
      <c r="D89" s="99">
        <f t="shared" si="11"/>
        <v>0.6960027339362207</v>
      </c>
      <c r="F89" s="100">
        <f t="shared" si="12"/>
        <v>0.059092310704128896</v>
      </c>
      <c r="G89" s="88">
        <f t="shared" si="13"/>
        <v>44.22608981397837</v>
      </c>
      <c r="H89" s="88">
        <f t="shared" si="14"/>
        <v>2.6134218405163194</v>
      </c>
      <c r="J89" s="41">
        <f t="shared" si="15"/>
        <v>3.30942457445254</v>
      </c>
      <c r="L89" s="74"/>
      <c r="M89" s="74"/>
      <c r="N89" s="74"/>
      <c r="O89" s="74"/>
      <c r="P89" s="74"/>
      <c r="Q89" s="74"/>
      <c r="R89" s="74"/>
      <c r="S89" s="74"/>
      <c r="T89" s="74"/>
      <c r="U89" s="74"/>
      <c r="V89" s="74"/>
      <c r="W89" s="74"/>
      <c r="Y89" s="5"/>
      <c r="Z89" s="5"/>
      <c r="AA89" s="5"/>
      <c r="AB89" s="5"/>
      <c r="AC89" s="5"/>
      <c r="AD89" s="5"/>
      <c r="AE89" s="5"/>
      <c r="AF89" s="5"/>
      <c r="AG89" s="5"/>
      <c r="AH89" s="5"/>
      <c r="AI89" s="5"/>
      <c r="AJ89" s="5"/>
    </row>
    <row r="90" spans="1:36" ht="14.25">
      <c r="A90" s="4" t="s">
        <v>180</v>
      </c>
      <c r="B90" s="98">
        <f t="shared" si="9"/>
        <v>0.03099400159825989</v>
      </c>
      <c r="C90" s="99">
        <f t="shared" si="10"/>
        <v>297.68182730322894</v>
      </c>
      <c r="D90" s="99">
        <f t="shared" si="11"/>
        <v>9.226351031209203</v>
      </c>
      <c r="F90" s="100">
        <f t="shared" si="12"/>
        <v>0.019855660243249536</v>
      </c>
      <c r="G90" s="88">
        <f t="shared" si="13"/>
        <v>155.745625</v>
      </c>
      <c r="H90" s="88">
        <f t="shared" si="14"/>
        <v>3.092432214372551</v>
      </c>
      <c r="J90" s="41">
        <f t="shared" si="15"/>
        <v>12.318783245581754</v>
      </c>
      <c r="L90" s="74"/>
      <c r="M90" s="74"/>
      <c r="N90" s="74"/>
      <c r="O90" s="74"/>
      <c r="P90" s="74"/>
      <c r="Q90" s="74"/>
      <c r="R90" s="74"/>
      <c r="S90" s="74"/>
      <c r="T90" s="74"/>
      <c r="U90" s="74"/>
      <c r="V90" s="74"/>
      <c r="W90" s="74"/>
      <c r="Y90" s="5"/>
      <c r="Z90" s="5"/>
      <c r="AA90" s="5"/>
      <c r="AB90" s="5"/>
      <c r="AC90" s="5"/>
      <c r="AD90" s="5"/>
      <c r="AE90" s="5"/>
      <c r="AF90" s="5"/>
      <c r="AG90" s="5"/>
      <c r="AH90" s="5"/>
      <c r="AI90" s="5"/>
      <c r="AJ90" s="5"/>
    </row>
    <row r="91" spans="1:36" ht="14.25">
      <c r="A91" s="4" t="s">
        <v>181</v>
      </c>
      <c r="B91" s="98">
        <f t="shared" si="9"/>
        <v>-0.011188943110345044</v>
      </c>
      <c r="C91" s="99">
        <f t="shared" si="10"/>
        <v>311.2365329912028</v>
      </c>
      <c r="D91" s="99">
        <f t="shared" si="11"/>
        <v>-3.4824078614995964</v>
      </c>
      <c r="F91" s="100">
        <f t="shared" si="12"/>
        <v>0.0354812752461941</v>
      </c>
      <c r="G91" s="88">
        <f t="shared" si="13"/>
        <v>155.745625</v>
      </c>
      <c r="H91" s="88">
        <f t="shared" si="14"/>
        <v>5.526053389015528</v>
      </c>
      <c r="J91" s="41">
        <f t="shared" si="15"/>
        <v>2.043645527515932</v>
      </c>
      <c r="Y91" s="5"/>
      <c r="Z91" s="5"/>
      <c r="AA91" s="5"/>
      <c r="AB91" s="5"/>
      <c r="AC91" s="5"/>
      <c r="AD91" s="5"/>
      <c r="AE91" s="5"/>
      <c r="AF91" s="5"/>
      <c r="AG91" s="5"/>
      <c r="AH91" s="5"/>
      <c r="AI91" s="5"/>
      <c r="AJ91" s="5"/>
    </row>
    <row r="92" spans="1:36" ht="14.25">
      <c r="A92" s="4" t="s">
        <v>182</v>
      </c>
      <c r="B92" s="98">
        <f t="shared" si="9"/>
        <v>0.01285521583534362</v>
      </c>
      <c r="C92" s="99">
        <f t="shared" si="10"/>
        <v>421.95971338552533</v>
      </c>
      <c r="D92" s="99">
        <f t="shared" si="11"/>
        <v>5.424383189390661</v>
      </c>
      <c r="F92" s="100">
        <f t="shared" si="12"/>
        <v>0.056111796904279004</v>
      </c>
      <c r="G92" s="88">
        <f t="shared" si="13"/>
        <v>75.235</v>
      </c>
      <c r="H92" s="88">
        <f t="shared" si="14"/>
        <v>4.221571040093431</v>
      </c>
      <c r="J92" s="41">
        <f t="shared" si="15"/>
        <v>9.645954229484092</v>
      </c>
      <c r="Y92" s="5"/>
      <c r="Z92" s="5"/>
      <c r="AA92" s="5"/>
      <c r="AB92" s="5"/>
      <c r="AC92" s="5"/>
      <c r="AD92" s="5"/>
      <c r="AE92" s="5"/>
      <c r="AF92" s="5"/>
      <c r="AG92" s="5"/>
      <c r="AH92" s="5"/>
      <c r="AI92" s="5"/>
      <c r="AJ92" s="5"/>
    </row>
    <row r="93" spans="1:36" ht="14.25">
      <c r="A93" s="4" t="s">
        <v>183</v>
      </c>
      <c r="B93" s="98">
        <f t="shared" si="9"/>
        <v>-3.238745962778381E-05</v>
      </c>
      <c r="C93" s="99">
        <f t="shared" si="10"/>
        <v>162.3975</v>
      </c>
      <c r="D93" s="99">
        <f t="shared" si="11"/>
        <v>-0.0052596424749030216</v>
      </c>
      <c r="F93" s="100">
        <f t="shared" si="12"/>
        <v>0.012561186704910805</v>
      </c>
      <c r="G93" s="88">
        <f t="shared" si="13"/>
        <v>86.6183832055358</v>
      </c>
      <c r="H93" s="88">
        <f t="shared" si="14"/>
        <v>1.0880296835222456</v>
      </c>
      <c r="J93" s="41">
        <f t="shared" si="15"/>
        <v>1.0827700410473426</v>
      </c>
      <c r="Y93" s="5"/>
      <c r="Z93" s="5"/>
      <c r="AA93" s="5"/>
      <c r="AB93" s="5"/>
      <c r="AC93" s="5"/>
      <c r="AD93" s="5"/>
      <c r="AE93" s="5"/>
      <c r="AF93" s="5"/>
      <c r="AG93" s="5"/>
      <c r="AH93" s="5"/>
      <c r="AI93" s="5"/>
      <c r="AJ93" s="5"/>
    </row>
    <row r="94" spans="1:36" ht="14.25">
      <c r="A94" s="4" t="s">
        <v>184</v>
      </c>
      <c r="B94" s="98">
        <f t="shared" si="9"/>
        <v>0.0015210067419850397</v>
      </c>
      <c r="C94" s="99">
        <f t="shared" si="10"/>
        <v>422.4142802698686</v>
      </c>
      <c r="D94" s="99">
        <f t="shared" si="11"/>
        <v>0.6424949682012283</v>
      </c>
      <c r="F94" s="100">
        <f t="shared" si="12"/>
        <v>0.011333795408958354</v>
      </c>
      <c r="G94" s="88">
        <f t="shared" si="13"/>
        <v>104.595</v>
      </c>
      <c r="H94" s="88">
        <f t="shared" si="14"/>
        <v>1.185458330799999</v>
      </c>
      <c r="J94" s="41">
        <f t="shared" si="15"/>
        <v>1.8279532990012273</v>
      </c>
      <c r="Y94" s="5"/>
      <c r="Z94" s="5"/>
      <c r="AA94" s="5"/>
      <c r="AB94" s="5"/>
      <c r="AC94" s="5"/>
      <c r="AD94" s="5"/>
      <c r="AE94" s="5"/>
      <c r="AF94" s="5"/>
      <c r="AG94" s="5"/>
      <c r="AH94" s="5"/>
      <c r="AI94" s="5"/>
      <c r="AJ94" s="5"/>
    </row>
    <row r="95" spans="1:36" ht="14.25">
      <c r="A95" s="4" t="s">
        <v>185</v>
      </c>
      <c r="B95" s="98">
        <f t="shared" si="9"/>
        <v>-0.002435535342116517</v>
      </c>
      <c r="C95" s="99">
        <f t="shared" si="10"/>
        <v>633.7107257061487</v>
      </c>
      <c r="D95" s="99">
        <f t="shared" si="11"/>
        <v>-1.5434248691356312</v>
      </c>
      <c r="F95" s="100">
        <f t="shared" si="12"/>
        <v>0.010732586753437271</v>
      </c>
      <c r="G95" s="88">
        <f t="shared" si="13"/>
        <v>199.0975</v>
      </c>
      <c r="H95" s="88">
        <f t="shared" si="14"/>
        <v>2.1368311911424773</v>
      </c>
      <c r="J95" s="41">
        <f t="shared" si="15"/>
        <v>0.5934063220068462</v>
      </c>
      <c r="Y95" s="5"/>
      <c r="Z95" s="5"/>
      <c r="AA95" s="5"/>
      <c r="AB95" s="5"/>
      <c r="AC95" s="5"/>
      <c r="AD95" s="5"/>
      <c r="AE95" s="5"/>
      <c r="AF95" s="5"/>
      <c r="AG95" s="5"/>
      <c r="AH95" s="5"/>
      <c r="AI95" s="5"/>
      <c r="AJ95" s="5"/>
    </row>
    <row r="96" spans="1:36" ht="14.25">
      <c r="A96" s="4" t="s">
        <v>186</v>
      </c>
      <c r="B96" s="98">
        <f t="shared" si="9"/>
        <v>-0.001675214581374351</v>
      </c>
      <c r="C96" s="99">
        <f t="shared" si="10"/>
        <v>1018.571569905798</v>
      </c>
      <c r="D96" s="99">
        <f t="shared" si="11"/>
        <v>-1.706325946079557</v>
      </c>
      <c r="F96" s="100">
        <f t="shared" si="12"/>
        <v>0.0025636723776007665</v>
      </c>
      <c r="G96" s="88">
        <f t="shared" si="13"/>
        <v>76.58878394410615</v>
      </c>
      <c r="H96" s="88">
        <f t="shared" si="14"/>
        <v>0.19634854983153802</v>
      </c>
      <c r="J96" s="41">
        <f t="shared" si="15"/>
        <v>-1.509977396248019</v>
      </c>
      <c r="Y96" s="5"/>
      <c r="Z96" s="5"/>
      <c r="AA96" s="5"/>
      <c r="AB96" s="5"/>
      <c r="AC96" s="5"/>
      <c r="AD96" s="5"/>
      <c r="AE96" s="5"/>
      <c r="AF96" s="5"/>
      <c r="AG96" s="5"/>
      <c r="AH96" s="5"/>
      <c r="AI96" s="5"/>
      <c r="AJ96" s="5"/>
    </row>
    <row r="97" spans="1:36" ht="14.25">
      <c r="A97" s="4" t="s">
        <v>187</v>
      </c>
      <c r="B97" s="98">
        <f t="shared" si="9"/>
        <v>0</v>
      </c>
      <c r="C97" s="99">
        <f t="shared" si="10"/>
        <v>822.9783919112316</v>
      </c>
      <c r="D97" s="99">
        <f t="shared" si="11"/>
        <v>0</v>
      </c>
      <c r="F97" s="100">
        <f t="shared" si="12"/>
        <v>0.4284889174641509</v>
      </c>
      <c r="G97" s="88">
        <f t="shared" si="13"/>
        <v>110.1</v>
      </c>
      <c r="H97" s="88">
        <f t="shared" si="14"/>
        <v>47.176629812803014</v>
      </c>
      <c r="J97" s="41">
        <f t="shared" si="15"/>
        <v>47.176629812803014</v>
      </c>
      <c r="Y97" s="5"/>
      <c r="Z97" s="5"/>
      <c r="AA97" s="5"/>
      <c r="AB97" s="5"/>
      <c r="AC97" s="5"/>
      <c r="AD97" s="5"/>
      <c r="AE97" s="5"/>
      <c r="AF97" s="5"/>
      <c r="AG97" s="5"/>
      <c r="AH97" s="5"/>
      <c r="AI97" s="5"/>
      <c r="AJ97" s="5"/>
    </row>
    <row r="98" spans="1:10" ht="14.25">
      <c r="A98" s="4" t="s">
        <v>188</v>
      </c>
      <c r="B98" s="98">
        <f t="shared" si="9"/>
        <v>0.0007328265707113766</v>
      </c>
      <c r="C98" s="99">
        <f t="shared" si="10"/>
        <v>633.7107257061487</v>
      </c>
      <c r="D98" s="99">
        <f t="shared" si="11"/>
        <v>0.46440005794225475</v>
      </c>
      <c r="F98" s="100">
        <f t="shared" si="12"/>
        <v>9.928684060937808E-05</v>
      </c>
      <c r="G98" s="88">
        <f t="shared" si="13"/>
        <v>76.58878394410615</v>
      </c>
      <c r="H98" s="88">
        <f t="shared" si="14"/>
        <v>0.007604258383924562</v>
      </c>
      <c r="J98" s="41">
        <f t="shared" si="15"/>
        <v>0.47200431632617934</v>
      </c>
    </row>
    <row r="99" spans="1:10" ht="15">
      <c r="A99" s="83" t="s">
        <v>189</v>
      </c>
      <c r="B99" s="104">
        <f>SUM(B88:B98)</f>
        <v>0.05575303164894346</v>
      </c>
      <c r="C99" s="102"/>
      <c r="D99" s="103">
        <f>SUM(D88:D98)</f>
        <v>27.193442934953087</v>
      </c>
      <c r="E99" s="88"/>
      <c r="F99" s="104">
        <f>SUM(F88:F98)</f>
        <v>0.6446432948567168</v>
      </c>
      <c r="G99" s="102"/>
      <c r="H99" s="103">
        <f>SUM(H88:H98)</f>
        <v>68.9014302197168</v>
      </c>
      <c r="I99" s="88"/>
      <c r="J99" s="101">
        <f>SUM(J88:J98)</f>
        <v>96.0948731546699</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51"/>
  <sheetViews>
    <sheetView zoomScale="75" zoomScaleNormal="75" zoomScalePageLayoutView="0" workbookViewId="0" topLeftCell="A1">
      <selection activeCell="F13" sqref="F13"/>
    </sheetView>
  </sheetViews>
  <sheetFormatPr defaultColWidth="9.140625" defaultRowHeight="15"/>
  <cols>
    <col min="1" max="1" width="29.140625" style="5" customWidth="1"/>
    <col min="2" max="3" width="12.28125" style="5" customWidth="1"/>
    <col min="4" max="4" width="10.57421875" style="5" customWidth="1"/>
    <col min="5" max="16384" width="9.140625" style="5" customWidth="1"/>
  </cols>
  <sheetData>
    <row r="1" spans="1:6" ht="15.75">
      <c r="A1" s="53"/>
      <c r="B1" s="51"/>
      <c r="C1" s="51"/>
      <c r="D1" s="51"/>
      <c r="E1" s="51"/>
      <c r="F1" s="51"/>
    </row>
    <row r="8" spans="1:6" ht="15">
      <c r="A8" s="52"/>
      <c r="B8" s="51"/>
      <c r="C8" s="51"/>
      <c r="D8" s="51"/>
      <c r="E8" s="51"/>
      <c r="F8" s="51"/>
    </row>
    <row r="10" spans="1:6" ht="15">
      <c r="A10" s="52"/>
      <c r="B10" s="51"/>
      <c r="C10" s="51"/>
      <c r="D10" s="51"/>
      <c r="E10" s="51"/>
      <c r="F10" s="51"/>
    </row>
    <row r="13" spans="1:6" ht="15">
      <c r="A13" s="52" t="s">
        <v>26</v>
      </c>
      <c r="B13" s="51"/>
      <c r="C13" s="51"/>
      <c r="D13" s="51"/>
      <c r="E13" s="51"/>
      <c r="F13" s="51"/>
    </row>
    <row r="14" ht="12.75">
      <c r="A14" s="61" t="s">
        <v>90</v>
      </c>
    </row>
    <row r="15" spans="1:2" ht="12.75">
      <c r="A15" s="5" t="s">
        <v>17</v>
      </c>
      <c r="B15" s="31">
        <v>30</v>
      </c>
    </row>
    <row r="16" spans="1:3" ht="12.75">
      <c r="A16" s="5" t="s">
        <v>18</v>
      </c>
      <c r="B16" s="31">
        <v>30</v>
      </c>
      <c r="C16" s="5" t="s">
        <v>20</v>
      </c>
    </row>
    <row r="17" spans="1:2" ht="12.75">
      <c r="A17" s="5" t="s">
        <v>19</v>
      </c>
      <c r="B17" s="31">
        <v>30</v>
      </c>
    </row>
    <row r="19" spans="1:6" ht="15">
      <c r="A19" s="52"/>
      <c r="B19" s="51"/>
      <c r="C19" s="51"/>
      <c r="D19" s="51"/>
      <c r="E19" s="51"/>
      <c r="F19" s="51"/>
    </row>
    <row r="20" ht="12.75">
      <c r="A20" s="61"/>
    </row>
    <row r="21" ht="12.75">
      <c r="B21" s="62"/>
    </row>
    <row r="22" ht="12.75">
      <c r="B22" s="25"/>
    </row>
    <row r="23" ht="12.75">
      <c r="B23" s="25"/>
    </row>
    <row r="24" ht="12.75">
      <c r="B24" s="26"/>
    </row>
    <row r="25" ht="12.75">
      <c r="B25" s="27"/>
    </row>
    <row r="26" spans="2:3" ht="12.75">
      <c r="B26" s="50"/>
      <c r="C26" s="35"/>
    </row>
    <row r="27" ht="12.75">
      <c r="C27" s="36"/>
    </row>
    <row r="29" spans="2:3" ht="14.25">
      <c r="B29" s="70"/>
      <c r="C29"/>
    </row>
    <row r="30" spans="1:6" ht="14.25">
      <c r="A30"/>
      <c r="B30"/>
      <c r="C30"/>
      <c r="D30"/>
      <c r="E30"/>
      <c r="F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C92"/>
  <sheetViews>
    <sheetView zoomScalePageLayoutView="0" workbookViewId="0" topLeftCell="A1">
      <pane xSplit="3" ySplit="3" topLeftCell="D31" activePane="bottomRight" state="frozen"/>
      <selection pane="topLeft" activeCell="A1" sqref="A1"/>
      <selection pane="topRight" activeCell="C1" sqref="C1"/>
      <selection pane="bottomLeft" activeCell="A4" sqref="A4"/>
      <selection pane="bottomRight" activeCell="D53" sqref="D53"/>
    </sheetView>
  </sheetViews>
  <sheetFormatPr defaultColWidth="9.140625" defaultRowHeight="15"/>
  <cols>
    <col min="1" max="1" width="18.57421875" style="5" customWidth="1"/>
    <col min="2" max="2" width="23.140625" style="5" customWidth="1"/>
    <col min="3" max="3" width="11.00390625" style="0" customWidth="1"/>
    <col min="4" max="18" width="10.7109375" style="5" customWidth="1"/>
    <col min="19" max="19" width="13.140625" style="5" customWidth="1"/>
    <col min="20" max="20" width="10.7109375" style="5" customWidth="1"/>
    <col min="21" max="21" width="3.8515625" style="5" customWidth="1"/>
    <col min="22" max="25" width="12.00390625" style="5" customWidth="1"/>
    <col min="26" max="26" width="10.28125" style="5" customWidth="1"/>
    <col min="27" max="27" width="9.57421875" style="0" customWidth="1"/>
    <col min="28" max="29" width="11.7109375" style="5" customWidth="1"/>
    <col min="30" max="16384" width="9.140625" style="5" customWidth="1"/>
  </cols>
  <sheetData>
    <row r="1" spans="1:22" ht="12.75">
      <c r="A1" s="5" t="s">
        <v>33</v>
      </c>
      <c r="V1" s="5" t="s">
        <v>326</v>
      </c>
    </row>
    <row r="2" spans="3:29" ht="51">
      <c r="C2" s="66" t="s">
        <v>237</v>
      </c>
      <c r="D2" s="6" t="s">
        <v>190</v>
      </c>
      <c r="E2" s="6" t="s">
        <v>190</v>
      </c>
      <c r="F2" s="6" t="s">
        <v>216</v>
      </c>
      <c r="G2" s="6" t="s">
        <v>215</v>
      </c>
      <c r="H2" s="6" t="s">
        <v>219</v>
      </c>
      <c r="I2" s="6" t="s">
        <v>221</v>
      </c>
      <c r="J2" s="6" t="s">
        <v>217</v>
      </c>
      <c r="K2" s="6" t="s">
        <v>61</v>
      </c>
      <c r="L2" s="6" t="s">
        <v>52</v>
      </c>
      <c r="M2" s="6" t="s">
        <v>53</v>
      </c>
      <c r="N2" s="6" t="s">
        <v>54</v>
      </c>
      <c r="O2" s="6" t="s">
        <v>62</v>
      </c>
      <c r="P2" s="6" t="s">
        <v>36</v>
      </c>
      <c r="Q2" s="6" t="s">
        <v>78</v>
      </c>
      <c r="R2" s="6" t="s">
        <v>218</v>
      </c>
      <c r="S2" s="6" t="s">
        <v>63</v>
      </c>
      <c r="T2" s="6" t="s">
        <v>64</v>
      </c>
      <c r="U2" s="89"/>
      <c r="V2" s="6" t="s">
        <v>249</v>
      </c>
      <c r="W2" s="6" t="s">
        <v>248</v>
      </c>
      <c r="X2" s="6" t="s">
        <v>250</v>
      </c>
      <c r="Y2" s="6" t="s">
        <v>247</v>
      </c>
      <c r="Z2" s="6" t="s">
        <v>283</v>
      </c>
      <c r="AB2" s="6" t="s">
        <v>233</v>
      </c>
      <c r="AC2" s="6" t="s">
        <v>232</v>
      </c>
    </row>
    <row r="3" spans="2:29" ht="13.5" customHeight="1">
      <c r="B3" s="5" t="s">
        <v>142</v>
      </c>
      <c r="D3" s="7" t="s">
        <v>58</v>
      </c>
      <c r="E3" s="6" t="s">
        <v>59</v>
      </c>
      <c r="F3" s="6" t="s">
        <v>2</v>
      </c>
      <c r="G3" s="6" t="s">
        <v>2</v>
      </c>
      <c r="H3" s="6" t="s">
        <v>59</v>
      </c>
      <c r="I3" s="6" t="s">
        <v>2</v>
      </c>
      <c r="J3" s="6" t="s">
        <v>2</v>
      </c>
      <c r="K3" s="6" t="s">
        <v>57</v>
      </c>
      <c r="L3" s="6" t="s">
        <v>55</v>
      </c>
      <c r="M3" s="6" t="s">
        <v>56</v>
      </c>
      <c r="N3" s="6" t="s">
        <v>57</v>
      </c>
      <c r="O3" s="6" t="s">
        <v>56</v>
      </c>
      <c r="P3" s="6" t="s">
        <v>2</v>
      </c>
      <c r="Q3" s="6" t="s">
        <v>2</v>
      </c>
      <c r="R3" s="6" t="s">
        <v>2</v>
      </c>
      <c r="S3" s="6" t="s">
        <v>60</v>
      </c>
      <c r="U3" s="89"/>
      <c r="V3" s="6"/>
      <c r="W3" s="6" t="s">
        <v>60</v>
      </c>
      <c r="X3" s="6"/>
      <c r="Y3" s="6" t="s">
        <v>60</v>
      </c>
      <c r="AB3" s="6" t="s">
        <v>60</v>
      </c>
      <c r="AC3" s="6" t="s">
        <v>60</v>
      </c>
    </row>
    <row r="4" spans="4:22" ht="13.5" customHeight="1">
      <c r="D4" s="7"/>
      <c r="E4" s="6"/>
      <c r="F4" s="6"/>
      <c r="G4" s="6"/>
      <c r="H4" s="6"/>
      <c r="I4" s="6"/>
      <c r="J4" s="6"/>
      <c r="K4" s="64"/>
      <c r="L4" s="64"/>
      <c r="M4" s="65"/>
      <c r="N4" s="64"/>
      <c r="O4" s="6"/>
      <c r="P4" s="6"/>
      <c r="Q4" s="6"/>
      <c r="R4" s="6"/>
      <c r="S4" s="6"/>
      <c r="T4" s="7"/>
      <c r="U4" s="89"/>
      <c r="V4" s="90"/>
    </row>
    <row r="5" spans="1:22" ht="13.5" customHeight="1">
      <c r="A5" s="5" t="s">
        <v>180</v>
      </c>
      <c r="B5" s="5" t="s">
        <v>192</v>
      </c>
      <c r="C5" t="s">
        <v>238</v>
      </c>
      <c r="D5" s="58">
        <v>-0.5059999999999985</v>
      </c>
      <c r="E5" s="131">
        <f>D5/$D$10</f>
        <v>0.250024705998616</v>
      </c>
      <c r="F5" s="45">
        <v>160</v>
      </c>
      <c r="G5" s="65">
        <v>134</v>
      </c>
      <c r="H5" s="132">
        <v>0.25</v>
      </c>
      <c r="I5" s="133">
        <f>G5*H5</f>
        <v>33.5</v>
      </c>
      <c r="J5" s="45">
        <f>F5+I5</f>
        <v>193.5</v>
      </c>
      <c r="K5" s="45">
        <v>71.92659999999997</v>
      </c>
      <c r="L5" s="45">
        <v>-137.45843000000002</v>
      </c>
      <c r="M5" s="58">
        <f>-L5/K5</f>
        <v>1.9110931143693721</v>
      </c>
      <c r="N5" s="45">
        <v>65.9831</v>
      </c>
      <c r="O5" s="37">
        <f>-L5/N5</f>
        <v>2.083236919756726</v>
      </c>
      <c r="P5" s="38">
        <f>M5*ExistingForestUptakeDuration</f>
        <v>57.332793431081164</v>
      </c>
      <c r="Q5" s="38">
        <f>O5*RegrowingForestUptakeDuration</f>
        <v>62.49710759270179</v>
      </c>
      <c r="R5" s="41">
        <f>I5*0.75+Q5</f>
        <v>87.62210759270178</v>
      </c>
      <c r="S5" s="6"/>
      <c r="T5" s="7"/>
      <c r="U5" s="89"/>
      <c r="V5" s="90"/>
    </row>
    <row r="6" spans="1:22" ht="13.5" customHeight="1">
      <c r="A6" s="5" t="s">
        <v>180</v>
      </c>
      <c r="B6" s="5" t="s">
        <v>193</v>
      </c>
      <c r="C6" t="s">
        <v>238</v>
      </c>
      <c r="D6" s="58">
        <v>-0.5059999999999985</v>
      </c>
      <c r="E6" s="131">
        <f>D6/$D$10</f>
        <v>0.250024705998616</v>
      </c>
      <c r="F6" s="45">
        <v>120</v>
      </c>
      <c r="G6" s="65">
        <v>134</v>
      </c>
      <c r="H6" s="132">
        <v>0.25</v>
      </c>
      <c r="I6" s="133">
        <f>G6*H6</f>
        <v>33.5</v>
      </c>
      <c r="J6" s="45">
        <f>F6+I6</f>
        <v>153.5</v>
      </c>
      <c r="K6" s="45">
        <v>55.50599999999996</v>
      </c>
      <c r="L6" s="45">
        <v>-80.00914</v>
      </c>
      <c r="M6" s="58">
        <f>-L6/K6</f>
        <v>1.4414502936619475</v>
      </c>
      <c r="N6" s="45">
        <v>43.1965</v>
      </c>
      <c r="O6" s="37">
        <f>-L6/N6</f>
        <v>1.8522134895188267</v>
      </c>
      <c r="P6" s="38">
        <f>M6*ExistingForestUptakeDuration</f>
        <v>43.243508809858426</v>
      </c>
      <c r="Q6" s="38">
        <f>O6*RegrowingForestUptakeDuration</f>
        <v>55.5664046855648</v>
      </c>
      <c r="R6" s="41">
        <f>I6*0.75+Q6</f>
        <v>80.6914046855648</v>
      </c>
      <c r="S6" s="6"/>
      <c r="T6" s="7"/>
      <c r="U6" s="89"/>
      <c r="V6" s="90"/>
    </row>
    <row r="7" spans="1:22" ht="13.5" customHeight="1">
      <c r="A7" s="5" t="s">
        <v>180</v>
      </c>
      <c r="B7" s="5" t="s">
        <v>198</v>
      </c>
      <c r="C7" t="s">
        <v>238</v>
      </c>
      <c r="D7" s="58">
        <v>-0.5060000000000002</v>
      </c>
      <c r="E7" s="131">
        <f>D7/$D$10</f>
        <v>0.25002470599861687</v>
      </c>
      <c r="F7" s="45">
        <v>90</v>
      </c>
      <c r="G7" s="65">
        <v>206</v>
      </c>
      <c r="H7" s="132">
        <v>0.25</v>
      </c>
      <c r="I7" s="133">
        <f>G7*H7</f>
        <v>51.5</v>
      </c>
      <c r="J7" s="45">
        <f>F7+I7</f>
        <v>141.5</v>
      </c>
      <c r="K7" s="45">
        <v>27.47679999999995</v>
      </c>
      <c r="L7" s="45">
        <v>-33.06018</v>
      </c>
      <c r="M7" s="58">
        <f>-L7/K7</f>
        <v>1.2032034298025993</v>
      </c>
      <c r="N7" s="45">
        <v>27.2488</v>
      </c>
      <c r="O7" s="37">
        <f>-L7/N7</f>
        <v>1.213271043128505</v>
      </c>
      <c r="P7" s="38">
        <f>M7*ExistingForestUptakeDuration</f>
        <v>36.09610289407798</v>
      </c>
      <c r="Q7" s="38">
        <f>O7*RegrowingForestUptakeDuration</f>
        <v>36.39813129385515</v>
      </c>
      <c r="R7" s="41">
        <f>I7*0.75+Q7</f>
        <v>75.02313129385516</v>
      </c>
      <c r="S7" s="6"/>
      <c r="T7" s="7"/>
      <c r="U7" s="89"/>
      <c r="V7" s="90"/>
    </row>
    <row r="8" spans="1:22" ht="13.5" customHeight="1">
      <c r="A8" s="5" t="s">
        <v>180</v>
      </c>
      <c r="B8" s="5" t="s">
        <v>77</v>
      </c>
      <c r="C8" t="s">
        <v>238</v>
      </c>
      <c r="D8" s="58">
        <v>0</v>
      </c>
      <c r="E8" s="131">
        <f>D8/$D$10</f>
        <v>0</v>
      </c>
      <c r="F8" s="45">
        <v>27</v>
      </c>
      <c r="G8" s="65">
        <v>69</v>
      </c>
      <c r="H8" s="132">
        <v>0.25</v>
      </c>
      <c r="I8" s="133">
        <f>G8*H8</f>
        <v>17.25</v>
      </c>
      <c r="J8" s="45">
        <f>F8+I8</f>
        <v>44.25</v>
      </c>
      <c r="K8" s="45">
        <v>45</v>
      </c>
      <c r="L8" s="134">
        <v>0</v>
      </c>
      <c r="M8" s="58">
        <f>-L8/K8</f>
        <v>0</v>
      </c>
      <c r="N8" s="134" t="s">
        <v>32</v>
      </c>
      <c r="O8" s="47">
        <v>0</v>
      </c>
      <c r="P8" s="38">
        <f>M8*ExistingForestUptakeDuration</f>
        <v>0</v>
      </c>
      <c r="Q8" s="38">
        <f>O8*RegrowingForestUptakeDuration</f>
        <v>0</v>
      </c>
      <c r="R8" s="41">
        <f>I8*0.75+Q8</f>
        <v>12.9375</v>
      </c>
      <c r="S8" s="6"/>
      <c r="T8" s="7"/>
      <c r="U8" s="89"/>
      <c r="V8" s="90"/>
    </row>
    <row r="9" spans="1:22" ht="13.5" customHeight="1">
      <c r="A9" s="5" t="s">
        <v>180</v>
      </c>
      <c r="B9" s="5" t="s">
        <v>199</v>
      </c>
      <c r="C9" t="s">
        <v>239</v>
      </c>
      <c r="D9" s="58">
        <v>-0.5058000000000007</v>
      </c>
      <c r="E9" s="131">
        <f>D9/$D$10</f>
        <v>0.24992588200415122</v>
      </c>
      <c r="F9" s="45">
        <v>7</v>
      </c>
      <c r="G9" s="65">
        <v>189</v>
      </c>
      <c r="H9" s="132">
        <v>0.25</v>
      </c>
      <c r="I9" s="133">
        <f>G9*H9</f>
        <v>47.25</v>
      </c>
      <c r="J9" s="45">
        <f>F9+I9</f>
        <v>54.25</v>
      </c>
      <c r="K9" s="45">
        <v>26.66720000000001</v>
      </c>
      <c r="L9" s="134">
        <v>0</v>
      </c>
      <c r="M9" s="58">
        <f>-L9/K9</f>
        <v>0</v>
      </c>
      <c r="N9" s="134" t="s">
        <v>32</v>
      </c>
      <c r="O9" s="47">
        <v>0</v>
      </c>
      <c r="P9" s="38">
        <f>M9*ExistingForestUptakeDuration</f>
        <v>0</v>
      </c>
      <c r="Q9" s="48">
        <v>7</v>
      </c>
      <c r="R9" s="41">
        <f>I9*0.75+Q9</f>
        <v>42.4375</v>
      </c>
      <c r="S9" s="6"/>
      <c r="T9" s="7"/>
      <c r="U9" s="89"/>
      <c r="V9" s="90"/>
    </row>
    <row r="10" spans="2:29" ht="13.5" customHeight="1">
      <c r="B10" s="5" t="s">
        <v>50</v>
      </c>
      <c r="D10" s="58">
        <f>SUM(D5:D9)</f>
        <v>-2.023799999999998</v>
      </c>
      <c r="E10" s="132">
        <f>SUM(E5:E9)</f>
        <v>1</v>
      </c>
      <c r="F10" s="65"/>
      <c r="G10" s="65"/>
      <c r="H10" s="65"/>
      <c r="I10" s="134">
        <f>SUMPRODUCT($E5:$E9,I5:I9)</f>
        <v>41.43692558553219</v>
      </c>
      <c r="J10" s="65"/>
      <c r="K10" s="65"/>
      <c r="L10" s="65"/>
      <c r="M10" s="135"/>
      <c r="N10" s="65"/>
      <c r="O10" s="47"/>
      <c r="P10" s="38">
        <f>SUMPRODUCT($E5:$E9,P5:P9)</f>
        <v>34.17147791200654</v>
      </c>
      <c r="Q10" s="38">
        <f>SUMPRODUCT($E5:$E9,Q5:Q9)</f>
        <v>40.36870819621184</v>
      </c>
      <c r="R10" s="41">
        <f>SUMPRODUCT(E5:E9,R5:R9)</f>
        <v>71.44640238536098</v>
      </c>
      <c r="S10" s="41">
        <f>R10*CO2PerC</f>
        <v>262.2082967542748</v>
      </c>
      <c r="T10" s="7">
        <v>262</v>
      </c>
      <c r="U10" s="89"/>
      <c r="V10" s="91">
        <f>SUM(E5:E8)</f>
        <v>0.7500741179958488</v>
      </c>
      <c r="W10" s="88">
        <f>SUMPRODUCT(E5:E8,R5:R8)/V10*CO2PerC</f>
        <v>297.68182730322894</v>
      </c>
      <c r="X10" s="92">
        <f>E9</f>
        <v>0.24992588200415122</v>
      </c>
      <c r="Y10" s="88">
        <f>E9*R9/X10*CO2PerC</f>
        <v>155.745625</v>
      </c>
      <c r="Z10" s="88">
        <f>V10*W10+X10*Y10</f>
        <v>262.2082967542748</v>
      </c>
      <c r="AB10" s="88">
        <f>R8*CO2PerC</f>
        <v>47.480624999999996</v>
      </c>
      <c r="AC10" s="88">
        <f>R9*CO2PerC</f>
        <v>155.745625</v>
      </c>
    </row>
    <row r="11" spans="4:22" ht="12.75">
      <c r="D11" s="58"/>
      <c r="E11" s="65"/>
      <c r="F11" s="65"/>
      <c r="G11" s="65"/>
      <c r="H11" s="65"/>
      <c r="I11" s="134"/>
      <c r="J11" s="134"/>
      <c r="K11" s="134"/>
      <c r="L11" s="134"/>
      <c r="M11" s="135"/>
      <c r="N11" s="134"/>
      <c r="O11" s="47"/>
      <c r="P11" s="38"/>
      <c r="Q11" s="38"/>
      <c r="R11" s="38"/>
      <c r="S11" s="38"/>
      <c r="T11" s="7"/>
      <c r="U11" s="89"/>
      <c r="V11" s="90"/>
    </row>
    <row r="12" spans="1:22" ht="15">
      <c r="A12" s="5" t="s">
        <v>191</v>
      </c>
      <c r="B12" s="5" t="s">
        <v>192</v>
      </c>
      <c r="C12" t="s">
        <v>238</v>
      </c>
      <c r="D12" s="57">
        <v>0</v>
      </c>
      <c r="E12" s="46">
        <f>D12/D$17</f>
        <v>0</v>
      </c>
      <c r="F12" s="136">
        <v>160</v>
      </c>
      <c r="G12" s="27">
        <v>134</v>
      </c>
      <c r="H12" s="46">
        <v>0.25</v>
      </c>
      <c r="I12" s="133">
        <f>G12*H12</f>
        <v>33.5</v>
      </c>
      <c r="J12" s="45">
        <f>F12+I12</f>
        <v>193.5</v>
      </c>
      <c r="K12" s="45">
        <v>13.99990000000003</v>
      </c>
      <c r="L12" s="45">
        <v>-33.327709999999996</v>
      </c>
      <c r="M12" s="58">
        <f>-L12/K12</f>
        <v>2.38056771834084</v>
      </c>
      <c r="N12" s="45">
        <v>13.9108</v>
      </c>
      <c r="O12" s="37">
        <f>-L12/N12</f>
        <v>2.395815481496391</v>
      </c>
      <c r="P12" s="41">
        <f>M12*ExistingForestUptakeDuration</f>
        <v>71.41703155022519</v>
      </c>
      <c r="Q12" s="41"/>
      <c r="R12" s="41">
        <f>J12+P12</f>
        <v>264.9170315502252</v>
      </c>
      <c r="S12" s="41"/>
      <c r="T12" s="7"/>
      <c r="U12" s="89"/>
      <c r="V12" s="90"/>
    </row>
    <row r="13" spans="1:22" ht="15">
      <c r="A13" s="5" t="s">
        <v>191</v>
      </c>
      <c r="B13" s="5" t="s">
        <v>193</v>
      </c>
      <c r="C13" t="s">
        <v>238</v>
      </c>
      <c r="D13" s="57">
        <v>0</v>
      </c>
      <c r="E13" s="46">
        <f>D13/D$17</f>
        <v>0</v>
      </c>
      <c r="F13" s="136">
        <v>135</v>
      </c>
      <c r="G13" s="27">
        <v>134</v>
      </c>
      <c r="H13" s="46">
        <v>0.25</v>
      </c>
      <c r="I13" s="133">
        <f>G13*H13</f>
        <v>33.5</v>
      </c>
      <c r="J13" s="45">
        <f>F13+I13</f>
        <v>168.5</v>
      </c>
      <c r="K13" s="45">
        <v>14.000300000000008</v>
      </c>
      <c r="L13" s="45">
        <v>-26.467309999999998</v>
      </c>
      <c r="M13" s="58">
        <f>-L13/K13</f>
        <v>1.8904816325364444</v>
      </c>
      <c r="N13" s="45">
        <v>13.2535</v>
      </c>
      <c r="O13" s="37">
        <f>-L13/N13</f>
        <v>1.9970053193496056</v>
      </c>
      <c r="P13" s="41">
        <f>M13*ExistingForestUptakeDuration</f>
        <v>56.71444897609333</v>
      </c>
      <c r="Q13" s="41"/>
      <c r="R13" s="41">
        <f>J13+P13</f>
        <v>225.21444897609334</v>
      </c>
      <c r="S13" s="41"/>
      <c r="T13" s="7"/>
      <c r="U13" s="89"/>
      <c r="V13" s="90"/>
    </row>
    <row r="14" spans="1:22" ht="15">
      <c r="A14" s="5" t="s">
        <v>191</v>
      </c>
      <c r="B14" s="5" t="s">
        <v>194</v>
      </c>
      <c r="C14" t="s">
        <v>238</v>
      </c>
      <c r="D14" s="137">
        <v>0.5070000000000014</v>
      </c>
      <c r="E14" s="46">
        <f>D14/D$17</f>
        <v>0.1516601854621601</v>
      </c>
      <c r="F14" s="136">
        <v>200</v>
      </c>
      <c r="G14" s="27">
        <v>117</v>
      </c>
      <c r="H14" s="46">
        <v>0.25</v>
      </c>
      <c r="I14" s="133">
        <f>G14*H14</f>
        <v>29.25</v>
      </c>
      <c r="J14" s="45">
        <f>F14+I14</f>
        <v>229.25</v>
      </c>
      <c r="K14" s="45">
        <v>63.558300000000045</v>
      </c>
      <c r="L14" s="45">
        <v>-5.96054</v>
      </c>
      <c r="M14" s="58">
        <f>-L14/K14</f>
        <v>0.09378067065985081</v>
      </c>
      <c r="N14" s="45">
        <v>1.9276</v>
      </c>
      <c r="O14" s="37">
        <f>-L14/N14</f>
        <v>3.0922079269558</v>
      </c>
      <c r="P14" s="41">
        <f>M14*ExistingForestUptakeDuration</f>
        <v>2.8134201197955244</v>
      </c>
      <c r="Q14" s="41"/>
      <c r="R14" s="41">
        <f>J14+P14</f>
        <v>232.06342011979552</v>
      </c>
      <c r="S14" s="41"/>
      <c r="T14" s="7"/>
      <c r="U14" s="89"/>
      <c r="V14" s="90"/>
    </row>
    <row r="15" spans="1:22" ht="15">
      <c r="A15" s="5" t="s">
        <v>191</v>
      </c>
      <c r="B15" s="5" t="s">
        <v>195</v>
      </c>
      <c r="C15" t="s">
        <v>239</v>
      </c>
      <c r="D15" s="137">
        <v>1.9990000000000023</v>
      </c>
      <c r="E15" s="46">
        <f>D15/D$17</f>
        <v>0.5979658988932101</v>
      </c>
      <c r="F15" s="136">
        <v>18</v>
      </c>
      <c r="G15" s="27">
        <v>42</v>
      </c>
      <c r="H15" s="46">
        <v>0.25</v>
      </c>
      <c r="I15" s="133">
        <f>G15*H15</f>
        <v>10.5</v>
      </c>
      <c r="J15" s="45">
        <f>F15+I15</f>
        <v>28.5</v>
      </c>
      <c r="K15" s="45">
        <v>70.49649999999997</v>
      </c>
      <c r="L15" s="45"/>
      <c r="M15" s="58"/>
      <c r="N15" s="45"/>
      <c r="O15" s="37"/>
      <c r="P15" s="41">
        <f>M15*ExistingForestUptakeDuration</f>
        <v>0</v>
      </c>
      <c r="Q15" s="41"/>
      <c r="R15" s="41">
        <f>J15+P15</f>
        <v>28.5</v>
      </c>
      <c r="S15" s="41"/>
      <c r="T15" s="7"/>
      <c r="U15" s="89"/>
      <c r="V15" s="90"/>
    </row>
    <row r="16" spans="1:22" ht="15">
      <c r="A16" s="5" t="s">
        <v>191</v>
      </c>
      <c r="B16" s="5" t="s">
        <v>196</v>
      </c>
      <c r="C16" t="s">
        <v>238</v>
      </c>
      <c r="D16" s="137">
        <v>0.836999999999998</v>
      </c>
      <c r="E16" s="46">
        <f>D16/D$17</f>
        <v>0.25037391564462985</v>
      </c>
      <c r="F16" s="136">
        <v>27</v>
      </c>
      <c r="G16" s="27">
        <v>69</v>
      </c>
      <c r="H16" s="46">
        <v>0.25</v>
      </c>
      <c r="I16" s="133">
        <f>G16*H16</f>
        <v>17.25</v>
      </c>
      <c r="J16" s="45">
        <f>F16+I16</f>
        <v>44.25</v>
      </c>
      <c r="K16" s="45">
        <v>106.06380000000001</v>
      </c>
      <c r="L16" s="45"/>
      <c r="M16" s="58"/>
      <c r="N16" s="45"/>
      <c r="O16" s="37"/>
      <c r="P16" s="41">
        <f>M16*ExistingForestUptakeDuration</f>
        <v>0</v>
      </c>
      <c r="Q16" s="41"/>
      <c r="R16" s="41">
        <f>J16+P16</f>
        <v>44.25</v>
      </c>
      <c r="S16" s="41"/>
      <c r="T16" s="7"/>
      <c r="U16" s="89"/>
      <c r="V16" s="90"/>
    </row>
    <row r="17" spans="2:29" ht="12.75">
      <c r="B17" s="5" t="s">
        <v>50</v>
      </c>
      <c r="D17" s="58">
        <f>SUM(D12:D16)</f>
        <v>3.3430000000000017</v>
      </c>
      <c r="E17" s="46">
        <f>SUM(E12:E16)</f>
        <v>1</v>
      </c>
      <c r="F17" s="44"/>
      <c r="G17" s="44"/>
      <c r="H17" s="44"/>
      <c r="I17" s="45"/>
      <c r="J17" s="45">
        <f>SUMPRODUCT(E12:E16,J12:J16)</f>
        <v>62.88917140293156</v>
      </c>
      <c r="K17" s="45"/>
      <c r="L17" s="45"/>
      <c r="M17" s="58"/>
      <c r="N17" s="45"/>
      <c r="O17" s="37"/>
      <c r="P17" s="41">
        <f>SUMPRODUCT(E12:E16,P12:P16)</f>
        <v>0.4266838171511619</v>
      </c>
      <c r="Q17" s="41"/>
      <c r="R17" s="41">
        <f>SUMPRODUCT(E12:E16,R12:R16)</f>
        <v>63.31585522008272</v>
      </c>
      <c r="S17" s="41">
        <f>R17*CO2PerC</f>
        <v>232.36918865770357</v>
      </c>
      <c r="T17" s="43">
        <v>241</v>
      </c>
      <c r="U17" s="89"/>
      <c r="V17" s="91">
        <f>SUM(E12:E14)+E16</f>
        <v>0.40203410110678994</v>
      </c>
      <c r="W17" s="88">
        <f>(SUMPRODUCT(E12:E14,R12:R14)+E16*R16)/V17*CO2PerC</f>
        <v>422.4142802698686</v>
      </c>
      <c r="X17" s="92">
        <f>E15</f>
        <v>0.5979658988932101</v>
      </c>
      <c r="Y17" s="88">
        <f>E15*R15/X17*CO2PerC</f>
        <v>104.595</v>
      </c>
      <c r="Z17" s="88">
        <f>V17*W17+X17*Y17</f>
        <v>232.36918865770357</v>
      </c>
      <c r="AB17" s="88">
        <f>R16*CO2PerC</f>
        <v>162.3975</v>
      </c>
      <c r="AC17" s="88">
        <f>R15*CO2PerC</f>
        <v>104.595</v>
      </c>
    </row>
    <row r="18" spans="4:22" ht="12.75">
      <c r="D18" s="58"/>
      <c r="E18" s="46"/>
      <c r="F18" s="44"/>
      <c r="G18" s="44"/>
      <c r="H18" s="44"/>
      <c r="I18" s="45"/>
      <c r="J18" s="45"/>
      <c r="K18" s="45"/>
      <c r="L18" s="45"/>
      <c r="M18" s="58"/>
      <c r="N18" s="45"/>
      <c r="O18" s="37"/>
      <c r="P18" s="41"/>
      <c r="Q18" s="41"/>
      <c r="R18" s="41"/>
      <c r="S18" s="41"/>
      <c r="T18" s="27"/>
      <c r="U18" s="89"/>
      <c r="V18" s="90"/>
    </row>
    <row r="19" spans="1:22" ht="15">
      <c r="A19" s="5" t="s">
        <v>81</v>
      </c>
      <c r="B19" s="36" t="s">
        <v>192</v>
      </c>
      <c r="C19" t="s">
        <v>238</v>
      </c>
      <c r="D19" s="58">
        <v>-0.5059999999999985</v>
      </c>
      <c r="E19" s="46">
        <f>D19/D$24</f>
        <v>0.15710382513661109</v>
      </c>
      <c r="F19" s="27">
        <v>160</v>
      </c>
      <c r="G19" s="65">
        <v>134</v>
      </c>
      <c r="H19" s="132">
        <v>0.25</v>
      </c>
      <c r="I19" s="133">
        <f>G19*H19</f>
        <v>33.5</v>
      </c>
      <c r="J19" s="45">
        <f>F19+I19</f>
        <v>193.5</v>
      </c>
      <c r="K19" s="45">
        <v>88.25089317275066</v>
      </c>
      <c r="L19" s="45">
        <v>-32.26252000000001</v>
      </c>
      <c r="M19" s="58">
        <f>-L19/K19</f>
        <v>0.365577263188105</v>
      </c>
      <c r="N19" s="58">
        <v>0</v>
      </c>
      <c r="O19" s="37"/>
      <c r="P19" s="41">
        <f>M19*ExistingForestUptakeDuration</f>
        <v>10.96731789564315</v>
      </c>
      <c r="Q19" s="48">
        <f>Q5</f>
        <v>62.49710759270179</v>
      </c>
      <c r="R19" s="41">
        <f>I19*0.75+Q19</f>
        <v>87.62210759270178</v>
      </c>
      <c r="S19" s="41"/>
      <c r="T19" s="27"/>
      <c r="U19" s="89"/>
      <c r="V19" s="90"/>
    </row>
    <row r="20" spans="1:22" ht="15">
      <c r="A20" s="5" t="s">
        <v>81</v>
      </c>
      <c r="B20" s="36" t="s">
        <v>193</v>
      </c>
      <c r="C20" t="s">
        <v>238</v>
      </c>
      <c r="D20" s="58">
        <v>-0.3464000000000027</v>
      </c>
      <c r="E20" s="46">
        <f>D20/D$24</f>
        <v>0.10755091902632939</v>
      </c>
      <c r="F20" s="27">
        <v>135</v>
      </c>
      <c r="G20" s="65">
        <v>134</v>
      </c>
      <c r="H20" s="132">
        <v>0.25</v>
      </c>
      <c r="I20" s="133">
        <f>G20*H20</f>
        <v>33.5</v>
      </c>
      <c r="J20" s="45">
        <f>F20+I20</f>
        <v>168.5</v>
      </c>
      <c r="K20" s="45">
        <v>53.60558201648084</v>
      </c>
      <c r="L20" s="45">
        <v>-83.47084000000001</v>
      </c>
      <c r="M20" s="58">
        <f>-L20/K20</f>
        <v>1.5571296282976128</v>
      </c>
      <c r="N20" s="45">
        <v>16.8652</v>
      </c>
      <c r="O20" s="37">
        <f>-L20/N20</f>
        <v>4.9492944050470795</v>
      </c>
      <c r="P20" s="41">
        <f>M20*ExistingForestUptakeDuration</f>
        <v>46.713888848928384</v>
      </c>
      <c r="Q20" s="48">
        <f>Q6</f>
        <v>55.5664046855648</v>
      </c>
      <c r="R20" s="41">
        <f>I20*0.75+Q20</f>
        <v>80.6914046855648</v>
      </c>
      <c r="S20" s="41"/>
      <c r="T20" s="27"/>
      <c r="U20" s="89"/>
      <c r="V20" s="90"/>
    </row>
    <row r="21" spans="1:22" ht="15">
      <c r="A21" s="5" t="s">
        <v>81</v>
      </c>
      <c r="B21" s="36" t="s">
        <v>198</v>
      </c>
      <c r="C21" t="s">
        <v>238</v>
      </c>
      <c r="D21" s="58">
        <v>0</v>
      </c>
      <c r="E21" s="46">
        <f>D21/D$24</f>
        <v>0</v>
      </c>
      <c r="F21" s="27">
        <v>90</v>
      </c>
      <c r="G21" s="65">
        <v>206</v>
      </c>
      <c r="H21" s="132">
        <v>0.25</v>
      </c>
      <c r="I21" s="133">
        <f>G21*H21</f>
        <v>51.5</v>
      </c>
      <c r="J21" s="45">
        <f>F21+I21</f>
        <v>141.5</v>
      </c>
      <c r="K21" s="45">
        <v>612.8560248107684</v>
      </c>
      <c r="L21" s="58">
        <v>0</v>
      </c>
      <c r="M21" s="58">
        <f>-L21/K21</f>
        <v>0</v>
      </c>
      <c r="N21" s="45">
        <v>92.4534</v>
      </c>
      <c r="O21" s="37">
        <f>-L21/N21</f>
        <v>0</v>
      </c>
      <c r="P21" s="41">
        <f>M21*ExistingForestUptakeDuration</f>
        <v>0</v>
      </c>
      <c r="Q21" s="38">
        <f>O21*RegrowingForestUptakeDuration</f>
        <v>0</v>
      </c>
      <c r="R21" s="41">
        <f>I21*0.75+Q21</f>
        <v>38.625</v>
      </c>
      <c r="S21" s="41"/>
      <c r="T21" s="27"/>
      <c r="U21" s="89"/>
      <c r="V21" s="90"/>
    </row>
    <row r="22" spans="1:22" ht="15">
      <c r="A22" s="5" t="s">
        <v>81</v>
      </c>
      <c r="B22" s="36" t="s">
        <v>77</v>
      </c>
      <c r="C22" t="s">
        <v>238</v>
      </c>
      <c r="D22" s="58">
        <v>0</v>
      </c>
      <c r="E22" s="46">
        <f>D22/D$24</f>
        <v>0</v>
      </c>
      <c r="F22" s="27">
        <v>27</v>
      </c>
      <c r="G22" s="65">
        <v>69</v>
      </c>
      <c r="H22" s="132">
        <v>0.25</v>
      </c>
      <c r="I22" s="133">
        <f>G22*H22</f>
        <v>17.25</v>
      </c>
      <c r="J22" s="45">
        <f>F22+I22</f>
        <v>44.25</v>
      </c>
      <c r="K22" s="45">
        <v>186</v>
      </c>
      <c r="L22" s="45"/>
      <c r="M22" s="58"/>
      <c r="N22" s="45"/>
      <c r="O22" s="37"/>
      <c r="P22" s="41">
        <f>M22*ExistingForestUptakeDuration</f>
        <v>0</v>
      </c>
      <c r="Q22" s="38">
        <f>O22*RegrowingForestUptakeDuration</f>
        <v>0</v>
      </c>
      <c r="R22" s="41">
        <f>I22*0.75+Q22</f>
        <v>12.9375</v>
      </c>
      <c r="S22" s="41"/>
      <c r="T22" s="27"/>
      <c r="U22" s="89"/>
      <c r="V22" s="90"/>
    </row>
    <row r="23" spans="1:22" ht="15">
      <c r="A23" s="5" t="s">
        <v>81</v>
      </c>
      <c r="B23" s="36" t="s">
        <v>199</v>
      </c>
      <c r="C23" t="s">
        <v>239</v>
      </c>
      <c r="D23" s="58">
        <v>-2.3684000000000083</v>
      </c>
      <c r="E23" s="46">
        <f>D23/D$24</f>
        <v>0.7353452558370596</v>
      </c>
      <c r="F23" s="27">
        <v>10</v>
      </c>
      <c r="G23" s="65">
        <v>189</v>
      </c>
      <c r="H23" s="132">
        <v>0.25</v>
      </c>
      <c r="I23" s="133">
        <f>G23*H23</f>
        <v>47.25</v>
      </c>
      <c r="J23" s="45">
        <f>F23+I23</f>
        <v>57.25</v>
      </c>
      <c r="K23" s="45">
        <v>31.205800000000032</v>
      </c>
      <c r="L23" s="45"/>
      <c r="M23" s="58"/>
      <c r="N23" s="45"/>
      <c r="O23" s="37"/>
      <c r="P23" s="41">
        <f>M23*ExistingForestUptakeDuration</f>
        <v>0</v>
      </c>
      <c r="Q23" s="48">
        <f>Q9</f>
        <v>7</v>
      </c>
      <c r="R23" s="41">
        <f>I23*0.75+Q23</f>
        <v>42.4375</v>
      </c>
      <c r="S23" s="41"/>
      <c r="T23" s="27"/>
      <c r="U23" s="89"/>
      <c r="V23" s="90"/>
    </row>
    <row r="24" spans="2:29" ht="12.75">
      <c r="B24" s="5" t="s">
        <v>50</v>
      </c>
      <c r="D24" s="58">
        <f>SUM(D19:D23)</f>
        <v>-3.2208000000000094</v>
      </c>
      <c r="E24" s="46">
        <f>SUM(E19:E23)</f>
        <v>1</v>
      </c>
      <c r="F24" s="58">
        <f>SUMPRODUCT($E19:$E23,F19:F23)</f>
        <v>47.00943864878284</v>
      </c>
      <c r="G24" s="58"/>
      <c r="H24" s="58"/>
      <c r="I24" s="58">
        <f>SUMPRODUCT($E19:$E23,I19:I23)</f>
        <v>43.61099726775957</v>
      </c>
      <c r="J24" s="58">
        <f>SUMPRODUCT($E19:$E23,J19:J23)</f>
        <v>90.6204359165424</v>
      </c>
      <c r="K24" s="45"/>
      <c r="L24" s="45"/>
      <c r="M24" s="58"/>
      <c r="N24" s="45"/>
      <c r="O24" s="37"/>
      <c r="P24" s="37">
        <f>SUMPRODUCT($E19:$E23,P19:P23)</f>
        <v>6.747129269890795</v>
      </c>
      <c r="Q24" s="41"/>
      <c r="R24" s="41">
        <f>SUMPRODUCT($E19:$E23,R19:R23)</f>
        <v>53.650417295388316</v>
      </c>
      <c r="S24" s="41">
        <f>R24*CO2PerC</f>
        <v>196.8970314740751</v>
      </c>
      <c r="T24" s="45">
        <v>196.897</v>
      </c>
      <c r="U24" s="89"/>
      <c r="V24" s="91">
        <f>SUM(E19:E22)</f>
        <v>0.2646547441629405</v>
      </c>
      <c r="W24" s="88">
        <f>(SUMPRODUCT(E19:E22,R19:R22))/V24*CO2PerC</f>
        <v>311.2365329912028</v>
      </c>
      <c r="X24" s="92">
        <f>E23</f>
        <v>0.7353452558370596</v>
      </c>
      <c r="Y24" s="88">
        <f>E23*R23/X24*CO2PerC</f>
        <v>155.745625</v>
      </c>
      <c r="Z24" s="88">
        <f>V24*W24+X24*Y24</f>
        <v>196.8970314740751</v>
      </c>
      <c r="AB24" s="88">
        <f>R22*CO2PerC</f>
        <v>47.480624999999996</v>
      </c>
      <c r="AC24" s="88">
        <f>R23*CO2PerC</f>
        <v>155.745625</v>
      </c>
    </row>
    <row r="25" spans="4:22" ht="12.75">
      <c r="D25" s="58"/>
      <c r="E25" s="46"/>
      <c r="F25" s="27"/>
      <c r="G25" s="27"/>
      <c r="H25" s="27"/>
      <c r="I25" s="45"/>
      <c r="J25" s="45"/>
      <c r="K25" s="45"/>
      <c r="L25" s="45"/>
      <c r="M25" s="58"/>
      <c r="N25" s="45"/>
      <c r="O25" s="37"/>
      <c r="P25" s="41"/>
      <c r="Q25" s="41"/>
      <c r="R25" s="41"/>
      <c r="S25" s="41"/>
      <c r="T25" s="7"/>
      <c r="U25" s="89"/>
      <c r="V25" s="90"/>
    </row>
    <row r="26" spans="1:22" ht="15">
      <c r="A26" s="5" t="s">
        <v>80</v>
      </c>
      <c r="B26" s="5" t="s">
        <v>192</v>
      </c>
      <c r="C26" t="s">
        <v>238</v>
      </c>
      <c r="D26" s="57">
        <v>0</v>
      </c>
      <c r="E26" s="46">
        <f>D26/D$31</f>
        <v>0</v>
      </c>
      <c r="F26" s="136">
        <v>160</v>
      </c>
      <c r="G26" s="27">
        <v>134</v>
      </c>
      <c r="H26" s="46">
        <v>0.25</v>
      </c>
      <c r="I26" s="133">
        <f>G26*H26</f>
        <v>33.5</v>
      </c>
      <c r="J26" s="45">
        <f>F26+I26</f>
        <v>193.5</v>
      </c>
      <c r="K26" s="45">
        <v>6.82420000000004</v>
      </c>
      <c r="L26" s="45">
        <v>-14.506</v>
      </c>
      <c r="M26" s="58">
        <f>-L26/K26</f>
        <v>2.1256704082529696</v>
      </c>
      <c r="N26" s="45">
        <v>4.9648</v>
      </c>
      <c r="O26" s="37">
        <f>-L26/N26</f>
        <v>2.9217692555591364</v>
      </c>
      <c r="P26" s="41">
        <f>M26*ExistingForestUptakeDuration</f>
        <v>63.77011224758909</v>
      </c>
      <c r="Q26" s="41"/>
      <c r="R26" s="41">
        <f>J26+P26</f>
        <v>257.2701122475891</v>
      </c>
      <c r="S26" s="41"/>
      <c r="T26" s="7"/>
      <c r="U26" s="89"/>
      <c r="V26" s="90"/>
    </row>
    <row r="27" spans="1:22" ht="15">
      <c r="A27" s="5" t="s">
        <v>80</v>
      </c>
      <c r="B27" s="5" t="s">
        <v>194</v>
      </c>
      <c r="C27" t="s">
        <v>238</v>
      </c>
      <c r="D27" s="57">
        <v>0</v>
      </c>
      <c r="E27" s="46">
        <f>D27/D$31</f>
        <v>0</v>
      </c>
      <c r="F27" s="136">
        <v>200</v>
      </c>
      <c r="G27" s="27">
        <v>117</v>
      </c>
      <c r="H27" s="46">
        <v>0.25</v>
      </c>
      <c r="I27" s="133">
        <f>G27*H27</f>
        <v>29.25</v>
      </c>
      <c r="J27" s="45">
        <f>F27+I27</f>
        <v>229.25</v>
      </c>
      <c r="K27" s="45">
        <v>2.099999999999973</v>
      </c>
      <c r="L27" s="45">
        <v>-6.0974</v>
      </c>
      <c r="M27" s="58">
        <f>-L27/K27</f>
        <v>2.903523809523847</v>
      </c>
      <c r="N27" s="45">
        <v>1.3809000000000002</v>
      </c>
      <c r="O27" s="37">
        <f>-L27/N27</f>
        <v>4.415526106162647</v>
      </c>
      <c r="P27" s="41">
        <f>M27*ExistingForestUptakeDuration</f>
        <v>87.10571428571541</v>
      </c>
      <c r="Q27" s="41"/>
      <c r="R27" s="41">
        <f>J27+P27</f>
        <v>316.3557142857154</v>
      </c>
      <c r="S27" s="41"/>
      <c r="T27" s="7"/>
      <c r="U27" s="89"/>
      <c r="V27" s="90"/>
    </row>
    <row r="28" spans="1:22" ht="15">
      <c r="A28" s="5" t="s">
        <v>80</v>
      </c>
      <c r="B28" s="5" t="s">
        <v>195</v>
      </c>
      <c r="C28" t="s">
        <v>239</v>
      </c>
      <c r="D28" s="137">
        <v>2.965999999999994</v>
      </c>
      <c r="E28" s="46">
        <f>D28/D$31</f>
        <v>0.4982361834369222</v>
      </c>
      <c r="F28" s="136">
        <v>18</v>
      </c>
      <c r="G28" s="27">
        <v>42</v>
      </c>
      <c r="H28" s="46">
        <v>0.25</v>
      </c>
      <c r="I28" s="133">
        <f>G28*H28</f>
        <v>10.5</v>
      </c>
      <c r="J28" s="45">
        <f>F28+I28</f>
        <v>28.5</v>
      </c>
      <c r="K28" s="45">
        <v>44.22919999999999</v>
      </c>
      <c r="L28" s="45">
        <v>0</v>
      </c>
      <c r="M28" s="58"/>
      <c r="N28" s="45"/>
      <c r="O28" s="37"/>
      <c r="P28" s="41">
        <f>M28*ExistingForestUptakeDuration</f>
        <v>0</v>
      </c>
      <c r="Q28" s="41"/>
      <c r="R28" s="41">
        <f>J28+P28</f>
        <v>28.5</v>
      </c>
      <c r="S28" s="41"/>
      <c r="T28" s="7"/>
      <c r="U28" s="89"/>
      <c r="V28" s="90"/>
    </row>
    <row r="29" spans="1:22" ht="15">
      <c r="A29" s="5" t="s">
        <v>80</v>
      </c>
      <c r="B29" s="5" t="s">
        <v>197</v>
      </c>
      <c r="C29" t="s">
        <v>239</v>
      </c>
      <c r="D29" s="137">
        <v>2.3809999999999967</v>
      </c>
      <c r="E29" s="46">
        <f>D29/D$31</f>
        <v>0.39996640349403656</v>
      </c>
      <c r="F29" s="136">
        <v>3</v>
      </c>
      <c r="G29" s="27">
        <v>58</v>
      </c>
      <c r="H29" s="46">
        <v>0.25</v>
      </c>
      <c r="I29" s="133">
        <f>G29*H29</f>
        <v>14.5</v>
      </c>
      <c r="J29" s="45">
        <f>F29+I29</f>
        <v>17.5</v>
      </c>
      <c r="K29" s="45">
        <v>793.071</v>
      </c>
      <c r="L29" s="45">
        <v>0</v>
      </c>
      <c r="M29" s="58"/>
      <c r="N29" s="45"/>
      <c r="O29" s="37"/>
      <c r="P29" s="41">
        <f>M29*ExistingForestUptakeDuration</f>
        <v>0</v>
      </c>
      <c r="Q29" s="41"/>
      <c r="R29" s="41">
        <f>J29+P29</f>
        <v>17.5</v>
      </c>
      <c r="S29" s="41"/>
      <c r="T29" s="7"/>
      <c r="U29" s="89"/>
      <c r="V29" s="90"/>
    </row>
    <row r="30" spans="1:22" ht="15">
      <c r="A30" s="5" t="s">
        <v>80</v>
      </c>
      <c r="B30" s="5" t="s">
        <v>196</v>
      </c>
      <c r="C30" t="s">
        <v>238</v>
      </c>
      <c r="D30" s="137">
        <v>0.6060000000000016</v>
      </c>
      <c r="E30" s="46">
        <f>D30/D$31</f>
        <v>0.10179741306904123</v>
      </c>
      <c r="F30" s="136">
        <v>27</v>
      </c>
      <c r="G30" s="27">
        <v>69</v>
      </c>
      <c r="H30" s="46">
        <v>0.25</v>
      </c>
      <c r="I30" s="133">
        <f>G30*H30</f>
        <v>17.25</v>
      </c>
      <c r="J30" s="45">
        <f>F30+I30</f>
        <v>44.25</v>
      </c>
      <c r="K30" s="45">
        <v>18.5022</v>
      </c>
      <c r="L30" s="45">
        <v>0</v>
      </c>
      <c r="M30" s="58"/>
      <c r="N30" s="45"/>
      <c r="O30" s="37"/>
      <c r="P30" s="41">
        <f>M30*ExistingForestUptakeDuration</f>
        <v>0</v>
      </c>
      <c r="Q30" s="41"/>
      <c r="R30" s="41">
        <f>J30+P30</f>
        <v>44.25</v>
      </c>
      <c r="S30" s="41"/>
      <c r="T30" s="7"/>
      <c r="U30" s="89"/>
      <c r="V30" s="90"/>
    </row>
    <row r="31" spans="2:29" ht="12.75">
      <c r="B31" s="5" t="s">
        <v>50</v>
      </c>
      <c r="D31" s="58">
        <f>SUM(D26:D30)</f>
        <v>5.952999999999992</v>
      </c>
      <c r="E31" s="46">
        <f>SUM(E26:E30)</f>
        <v>1</v>
      </c>
      <c r="F31" s="44"/>
      <c r="G31" s="44"/>
      <c r="H31" s="44"/>
      <c r="I31" s="45"/>
      <c r="J31" s="45">
        <f>SUMPRODUCT(E26:E30,J26:J30)</f>
        <v>25.703678817402995</v>
      </c>
      <c r="K31" s="45"/>
      <c r="L31" s="45"/>
      <c r="M31" s="58"/>
      <c r="N31" s="45"/>
      <c r="O31" s="37"/>
      <c r="P31" s="41">
        <f>SUMPRODUCT(E26:E30,P26:P30)</f>
        <v>0</v>
      </c>
      <c r="Q31" s="41"/>
      <c r="R31" s="41">
        <f>SUMPRODUCT(E26:E30,R26:R30)</f>
        <v>25.703678817402995</v>
      </c>
      <c r="S31" s="41">
        <f>R31*CO2PerC</f>
        <v>94.33250125986899</v>
      </c>
      <c r="T31" s="7">
        <v>94</v>
      </c>
      <c r="U31" s="89"/>
      <c r="V31" s="91">
        <f>SUM(E26:E27)+E30</f>
        <v>0.10179741306904123</v>
      </c>
      <c r="W31" s="88">
        <f>(SUMPRODUCT(E26:E27,R26:R27)+E30*R30)/V31*CO2PerC</f>
        <v>162.3975</v>
      </c>
      <c r="X31" s="92">
        <f>E28+E29</f>
        <v>0.8982025869309588</v>
      </c>
      <c r="Y31" s="88">
        <f>SUMPRODUCT(E28:E29,R28:R29/X31*CO2PerC)</f>
        <v>86.6183832055358</v>
      </c>
      <c r="Z31" s="88">
        <f>V31*W31+X31*Y31</f>
        <v>94.332501259869</v>
      </c>
      <c r="AB31" s="88">
        <f>R30*CO2PerC</f>
        <v>162.3975</v>
      </c>
      <c r="AC31" s="88">
        <f>R29*CO2PerC</f>
        <v>64.225</v>
      </c>
    </row>
    <row r="32" spans="4:22" ht="12.75">
      <c r="D32" s="58"/>
      <c r="E32" s="46"/>
      <c r="F32" s="27"/>
      <c r="G32" s="27"/>
      <c r="H32" s="27"/>
      <c r="I32" s="45"/>
      <c r="J32" s="45"/>
      <c r="K32" s="45"/>
      <c r="L32" s="45"/>
      <c r="M32" s="58"/>
      <c r="N32" s="45"/>
      <c r="O32" s="37"/>
      <c r="P32" s="41"/>
      <c r="Q32" s="41"/>
      <c r="R32" s="41"/>
      <c r="S32" s="41"/>
      <c r="T32" s="7"/>
      <c r="U32" s="89"/>
      <c r="V32" s="90"/>
    </row>
    <row r="33" spans="1:22" ht="15">
      <c r="A33" s="5" t="s">
        <v>178</v>
      </c>
      <c r="B33" s="5" t="s">
        <v>192</v>
      </c>
      <c r="C33" t="s">
        <v>238</v>
      </c>
      <c r="D33" s="137">
        <v>0.44</v>
      </c>
      <c r="E33" s="46">
        <f>D33/D$38</f>
        <v>0.19819819819819817</v>
      </c>
      <c r="F33" s="136">
        <v>160</v>
      </c>
      <c r="G33" s="27">
        <v>134</v>
      </c>
      <c r="H33" s="46">
        <v>0.25</v>
      </c>
      <c r="I33" s="133">
        <f>G33*H33</f>
        <v>33.5</v>
      </c>
      <c r="J33" s="45">
        <f>F33+I33</f>
        <v>193.5</v>
      </c>
      <c r="K33" s="45">
        <v>37.3052</v>
      </c>
      <c r="L33" s="45">
        <v>-18.471999999999998</v>
      </c>
      <c r="M33" s="58">
        <f>-L33/K33</f>
        <v>0.49515885184907193</v>
      </c>
      <c r="N33" s="45">
        <v>7.8018</v>
      </c>
      <c r="O33" s="37">
        <f>-L33/N33</f>
        <v>2.3676587454177236</v>
      </c>
      <c r="P33" s="41">
        <f>M33*ExistingForestUptakeDuration</f>
        <v>14.854765555472158</v>
      </c>
      <c r="Q33" s="41"/>
      <c r="R33" s="41">
        <f>J33+P33</f>
        <v>208.35476555547217</v>
      </c>
      <c r="S33" s="41"/>
      <c r="T33" s="7"/>
      <c r="U33" s="89"/>
      <c r="V33" s="90"/>
    </row>
    <row r="34" spans="1:22" ht="15">
      <c r="A34" s="5" t="s">
        <v>178</v>
      </c>
      <c r="B34" s="5" t="s">
        <v>193</v>
      </c>
      <c r="C34" t="s">
        <v>238</v>
      </c>
      <c r="D34" s="57">
        <v>0</v>
      </c>
      <c r="E34" s="46">
        <f>D34/D$38</f>
        <v>0</v>
      </c>
      <c r="F34" s="136">
        <v>135</v>
      </c>
      <c r="G34" s="27">
        <v>134</v>
      </c>
      <c r="H34" s="46">
        <v>0.25</v>
      </c>
      <c r="I34" s="133">
        <f>G34*H34</f>
        <v>33.5</v>
      </c>
      <c r="J34" s="45">
        <f>F34+I34</f>
        <v>168.5</v>
      </c>
      <c r="K34" s="45">
        <v>46.1</v>
      </c>
      <c r="L34" s="45">
        <v>-2.9568000000000003</v>
      </c>
      <c r="M34" s="58">
        <f>-L34/K34</f>
        <v>0.06413882863340564</v>
      </c>
      <c r="N34" s="45">
        <v>1.7124</v>
      </c>
      <c r="O34" s="37">
        <f>-L34/N34</f>
        <v>1.7266993693062371</v>
      </c>
      <c r="P34" s="41">
        <f>M34*ExistingForestUptakeDuration</f>
        <v>1.9241648590021692</v>
      </c>
      <c r="Q34" s="41"/>
      <c r="R34" s="41">
        <f>J34+P34</f>
        <v>170.42416485900216</v>
      </c>
      <c r="S34" s="41"/>
      <c r="T34" s="7"/>
      <c r="U34" s="89"/>
      <c r="V34" s="90"/>
    </row>
    <row r="35" spans="1:22" ht="15">
      <c r="A35" s="5" t="s">
        <v>178</v>
      </c>
      <c r="B35" s="5" t="s">
        <v>198</v>
      </c>
      <c r="C35" t="s">
        <v>238</v>
      </c>
      <c r="D35" s="57">
        <v>0</v>
      </c>
      <c r="E35" s="46">
        <f>D35/D$38</f>
        <v>0</v>
      </c>
      <c r="F35" s="136">
        <v>90</v>
      </c>
      <c r="G35" s="27">
        <v>206</v>
      </c>
      <c r="H35" s="46">
        <v>0.25</v>
      </c>
      <c r="I35" s="133">
        <f>G35*H35</f>
        <v>51.5</v>
      </c>
      <c r="J35" s="45">
        <f>F35+I35</f>
        <v>141.5</v>
      </c>
      <c r="K35" s="45">
        <v>460.99940000000004</v>
      </c>
      <c r="L35" s="45">
        <v>-17.7403</v>
      </c>
      <c r="M35" s="58">
        <f>-L35/K35</f>
        <v>0.03848226266671931</v>
      </c>
      <c r="N35" s="45">
        <v>13.0443</v>
      </c>
      <c r="O35" s="37">
        <f>-L35/N35</f>
        <v>1.3600039864155227</v>
      </c>
      <c r="P35" s="41">
        <f>M35*ExistingForestUptakeDuration</f>
        <v>1.1544678800015793</v>
      </c>
      <c r="Q35" s="41"/>
      <c r="R35" s="41">
        <f>J35+P35</f>
        <v>142.6544678800016</v>
      </c>
      <c r="S35" s="41"/>
      <c r="T35" s="7"/>
      <c r="U35" s="89"/>
      <c r="V35" s="90"/>
    </row>
    <row r="36" spans="1:22" ht="15">
      <c r="A36" s="5" t="s">
        <v>178</v>
      </c>
      <c r="B36" s="5" t="s">
        <v>199</v>
      </c>
      <c r="C36" t="s">
        <v>239</v>
      </c>
      <c r="D36" s="137">
        <v>1.78</v>
      </c>
      <c r="E36" s="46">
        <f>D36/D$38</f>
        <v>0.8018018018018017</v>
      </c>
      <c r="F36" s="136">
        <v>7</v>
      </c>
      <c r="G36" s="27">
        <v>189</v>
      </c>
      <c r="H36" s="46">
        <v>0.25</v>
      </c>
      <c r="I36" s="133">
        <f>G36*H36</f>
        <v>47.25</v>
      </c>
      <c r="J36" s="45">
        <f>F36+I36</f>
        <v>54.25</v>
      </c>
      <c r="K36" s="45">
        <v>10.935</v>
      </c>
      <c r="L36" s="45"/>
      <c r="M36" s="58"/>
      <c r="N36" s="45"/>
      <c r="O36" s="37"/>
      <c r="P36" s="41">
        <f>M36*ExistingForestUptakeDuration</f>
        <v>0</v>
      </c>
      <c r="Q36" s="41"/>
      <c r="R36" s="41">
        <f>J36+P36</f>
        <v>54.25</v>
      </c>
      <c r="S36" s="41"/>
      <c r="T36" s="7"/>
      <c r="U36" s="89"/>
      <c r="V36" s="90"/>
    </row>
    <row r="37" spans="1:22" ht="12.75">
      <c r="A37" s="5" t="s">
        <v>178</v>
      </c>
      <c r="B37" s="5" t="s">
        <v>200</v>
      </c>
      <c r="D37" s="57">
        <v>0</v>
      </c>
      <c r="E37" s="46">
        <f>D37/D$38</f>
        <v>0</v>
      </c>
      <c r="F37" s="136">
        <v>5</v>
      </c>
      <c r="G37" s="27">
        <v>165</v>
      </c>
      <c r="H37" s="46">
        <v>0.25</v>
      </c>
      <c r="I37" s="133">
        <f>G37*H37</f>
        <v>41.25</v>
      </c>
      <c r="J37" s="45">
        <f>F37+I37</f>
        <v>46.25</v>
      </c>
      <c r="K37" s="45">
        <v>322.7</v>
      </c>
      <c r="L37" s="45"/>
      <c r="M37" s="58"/>
      <c r="N37" s="45"/>
      <c r="O37" s="37"/>
      <c r="P37" s="41">
        <f>M37*ExistingForestUptakeDuration</f>
        <v>0</v>
      </c>
      <c r="Q37" s="41"/>
      <c r="R37" s="41">
        <f>J37+P37</f>
        <v>46.25</v>
      </c>
      <c r="S37" s="41"/>
      <c r="T37" s="7"/>
      <c r="U37" s="89"/>
      <c r="V37" s="90"/>
    </row>
    <row r="38" spans="2:29" ht="12.75">
      <c r="B38" s="5" t="s">
        <v>50</v>
      </c>
      <c r="D38" s="58">
        <f>SUM(D33:D37)</f>
        <v>2.22</v>
      </c>
      <c r="E38" s="46">
        <f>SUM(E33:E37)</f>
        <v>0.9999999999999999</v>
      </c>
      <c r="F38" s="44"/>
      <c r="G38" s="44"/>
      <c r="H38" s="44"/>
      <c r="I38" s="45"/>
      <c r="J38" s="45">
        <f>SUMPRODUCT(E33:E37,J33:J37)</f>
        <v>81.84909909909909</v>
      </c>
      <c r="K38" s="45"/>
      <c r="L38" s="45"/>
      <c r="M38" s="58"/>
      <c r="N38" s="45"/>
      <c r="O38" s="37"/>
      <c r="P38" s="41">
        <f>SUMPRODUCT(E33:E37,P33:P37)</f>
        <v>2.944187767751238</v>
      </c>
      <c r="Q38" s="41"/>
      <c r="R38" s="41">
        <f>SUMPRODUCT(E33:E37,R33:R37)</f>
        <v>84.79328686685034</v>
      </c>
      <c r="S38" s="41">
        <f>R38*CO2PerC</f>
        <v>311.19136280134074</v>
      </c>
      <c r="T38" s="7">
        <v>311</v>
      </c>
      <c r="U38" s="89"/>
      <c r="V38" s="91">
        <f>SUM(E33:E35)</f>
        <v>0.19819819819819817</v>
      </c>
      <c r="W38" s="88">
        <f>(SUMPRODUCT(E33:E35,R33:R35))/V38*CO2PerC</f>
        <v>764.6619895885829</v>
      </c>
      <c r="X38" s="92">
        <f>E36</f>
        <v>0.8018018018018017</v>
      </c>
      <c r="Y38" s="88">
        <f>E36*R36/X38*CO2PerC</f>
        <v>199.0975</v>
      </c>
      <c r="Z38" s="88">
        <f>V38*W38+X38*Y38</f>
        <v>311.1913628013407</v>
      </c>
      <c r="AB38" s="88">
        <f>R35*CO2PerC</f>
        <v>523.5418971196058</v>
      </c>
      <c r="AC38" s="88">
        <f>R36*CO2PerC</f>
        <v>199.0975</v>
      </c>
    </row>
    <row r="39" spans="4:22" ht="12.75">
      <c r="D39" s="58"/>
      <c r="E39" s="46"/>
      <c r="F39" s="27"/>
      <c r="G39" s="27"/>
      <c r="H39" s="27"/>
      <c r="I39" s="45"/>
      <c r="J39" s="45"/>
      <c r="K39" s="45"/>
      <c r="L39" s="45"/>
      <c r="M39" s="58"/>
      <c r="N39" s="45"/>
      <c r="O39" s="37"/>
      <c r="P39" s="41"/>
      <c r="Q39" s="41"/>
      <c r="R39" s="41"/>
      <c r="S39" s="41"/>
      <c r="T39" s="7"/>
      <c r="U39" s="89"/>
      <c r="V39" s="90"/>
    </row>
    <row r="40" spans="1:22" ht="15">
      <c r="A40" s="5" t="s">
        <v>187</v>
      </c>
      <c r="B40" s="5" t="s">
        <v>103</v>
      </c>
      <c r="C40" t="s">
        <v>238</v>
      </c>
      <c r="D40" s="57">
        <v>0.00839999999999999</v>
      </c>
      <c r="E40" s="46">
        <f>D40/$D$47</f>
        <v>0.01622247972190033</v>
      </c>
      <c r="F40" s="136">
        <v>150</v>
      </c>
      <c r="G40" s="27">
        <v>150</v>
      </c>
      <c r="H40" s="46">
        <v>0.25</v>
      </c>
      <c r="I40" s="133">
        <f>G40*H40</f>
        <v>37.5</v>
      </c>
      <c r="J40" s="45">
        <f>F40+I40</f>
        <v>187.5</v>
      </c>
      <c r="K40" s="45">
        <v>54.5716</v>
      </c>
      <c r="L40" s="45">
        <v>-34.7016</v>
      </c>
      <c r="M40" s="58">
        <f>-L40/K40</f>
        <v>0.6358911961533106</v>
      </c>
      <c r="N40" s="45">
        <v>37.6263</v>
      </c>
      <c r="O40" s="37">
        <f>-L40/N40</f>
        <v>0.9222697953293307</v>
      </c>
      <c r="P40" s="41">
        <f aca="true" t="shared" si="0" ref="P40:P46">M40*ExistingForestUptakeDuration</f>
        <v>19.076735884599316</v>
      </c>
      <c r="Q40" s="41"/>
      <c r="R40" s="41">
        <f aca="true" t="shared" si="1" ref="R40:R46">J40+P40</f>
        <v>206.57673588459932</v>
      </c>
      <c r="S40" s="41"/>
      <c r="T40" s="7"/>
      <c r="U40" s="89"/>
      <c r="V40" s="90"/>
    </row>
    <row r="41" spans="1:22" ht="15">
      <c r="A41" s="5" t="s">
        <v>187</v>
      </c>
      <c r="B41" s="5" t="s">
        <v>104</v>
      </c>
      <c r="C41" t="s">
        <v>238</v>
      </c>
      <c r="D41" s="137">
        <v>0.17824</v>
      </c>
      <c r="E41" s="46">
        <f aca="true" t="shared" si="2" ref="E41:E46">D41/$D$47</f>
        <v>0.34422556971803786</v>
      </c>
      <c r="F41" s="136">
        <v>170</v>
      </c>
      <c r="G41" s="27">
        <v>160</v>
      </c>
      <c r="H41" s="46">
        <v>0.25</v>
      </c>
      <c r="I41" s="133">
        <f aca="true" t="shared" si="3" ref="I41:I46">G41*H41</f>
        <v>40</v>
      </c>
      <c r="J41" s="45">
        <f aca="true" t="shared" si="4" ref="J41:J46">F41+I41</f>
        <v>210</v>
      </c>
      <c r="K41" s="45">
        <v>88.18969999999999</v>
      </c>
      <c r="L41" s="45">
        <v>-36.3981</v>
      </c>
      <c r="M41" s="58">
        <f>-L41/K41</f>
        <v>0.4127250688005516</v>
      </c>
      <c r="N41" s="45">
        <v>47.052</v>
      </c>
      <c r="O41" s="37">
        <f>-L41/N41</f>
        <v>0.7735717929099719</v>
      </c>
      <c r="P41" s="41">
        <f t="shared" si="0"/>
        <v>12.381752064016547</v>
      </c>
      <c r="Q41" s="41"/>
      <c r="R41" s="41">
        <f t="shared" si="1"/>
        <v>222.38175206401655</v>
      </c>
      <c r="S41" s="41"/>
      <c r="T41" s="7"/>
      <c r="U41" s="89"/>
      <c r="V41" s="90"/>
    </row>
    <row r="42" spans="1:22" ht="15">
      <c r="A42" s="5" t="s">
        <v>187</v>
      </c>
      <c r="B42" s="5" t="s">
        <v>201</v>
      </c>
      <c r="C42" t="s">
        <v>238</v>
      </c>
      <c r="D42" s="57">
        <v>0</v>
      </c>
      <c r="E42" s="46">
        <f t="shared" si="2"/>
        <v>0</v>
      </c>
      <c r="F42" s="136">
        <v>90</v>
      </c>
      <c r="G42" s="27">
        <v>90</v>
      </c>
      <c r="H42" s="46">
        <v>0.25</v>
      </c>
      <c r="I42" s="133">
        <f t="shared" si="3"/>
        <v>22.5</v>
      </c>
      <c r="J42" s="45">
        <f t="shared" si="4"/>
        <v>112.5</v>
      </c>
      <c r="K42" s="45">
        <v>38.5222</v>
      </c>
      <c r="L42" s="45">
        <v>-2.1345</v>
      </c>
      <c r="M42" s="58">
        <f>-L42/K42</f>
        <v>0.055409607966315534</v>
      </c>
      <c r="N42" s="45">
        <v>47.052</v>
      </c>
      <c r="O42" s="37">
        <f>-L42/N42</f>
        <v>0.04536470288191788</v>
      </c>
      <c r="P42" s="41">
        <f t="shared" si="0"/>
        <v>1.662288238989466</v>
      </c>
      <c r="Q42" s="41"/>
      <c r="R42" s="41">
        <f t="shared" si="1"/>
        <v>114.16228823898946</v>
      </c>
      <c r="S42" s="41"/>
      <c r="T42" s="7"/>
      <c r="U42" s="89"/>
      <c r="V42" s="90"/>
    </row>
    <row r="43" spans="1:22" ht="15">
      <c r="A43" s="5" t="s">
        <v>187</v>
      </c>
      <c r="B43" s="5" t="s">
        <v>105</v>
      </c>
      <c r="C43" t="s">
        <v>238</v>
      </c>
      <c r="D43" s="57">
        <v>0</v>
      </c>
      <c r="E43" s="46">
        <f t="shared" si="2"/>
        <v>0</v>
      </c>
      <c r="F43" s="136">
        <v>150</v>
      </c>
      <c r="G43" s="27">
        <v>100</v>
      </c>
      <c r="H43" s="46">
        <v>0.25</v>
      </c>
      <c r="I43" s="133">
        <f t="shared" si="3"/>
        <v>25</v>
      </c>
      <c r="J43" s="45">
        <f t="shared" si="4"/>
        <v>175</v>
      </c>
      <c r="K43" s="45">
        <v>24.1453</v>
      </c>
      <c r="L43" s="45">
        <v>0</v>
      </c>
      <c r="M43" s="58">
        <f>-L43/K43</f>
        <v>0</v>
      </c>
      <c r="N43" s="45">
        <v>1.0481</v>
      </c>
      <c r="O43" s="37">
        <f>-L43/N43</f>
        <v>0</v>
      </c>
      <c r="P43" s="41">
        <f t="shared" si="0"/>
        <v>0</v>
      </c>
      <c r="Q43" s="41"/>
      <c r="R43" s="41">
        <f t="shared" si="1"/>
        <v>175</v>
      </c>
      <c r="S43" s="41"/>
      <c r="T43" s="7"/>
      <c r="U43" s="89"/>
      <c r="V43" s="90"/>
    </row>
    <row r="44" spans="1:22" ht="15">
      <c r="A44" s="5" t="s">
        <v>187</v>
      </c>
      <c r="B44" s="5" t="s">
        <v>106</v>
      </c>
      <c r="C44" t="s">
        <v>238</v>
      </c>
      <c r="D44" s="57">
        <v>0.012</v>
      </c>
      <c r="E44" s="46">
        <f t="shared" si="2"/>
        <v>0.02317497103128621</v>
      </c>
      <c r="F44" s="136">
        <v>200</v>
      </c>
      <c r="G44" s="27">
        <v>160</v>
      </c>
      <c r="H44" s="46">
        <v>0.25</v>
      </c>
      <c r="I44" s="133">
        <f t="shared" si="3"/>
        <v>40</v>
      </c>
      <c r="J44" s="45">
        <f t="shared" si="4"/>
        <v>240</v>
      </c>
      <c r="K44" s="45">
        <v>29.1691</v>
      </c>
      <c r="L44" s="45">
        <v>-23.612199999999998</v>
      </c>
      <c r="M44" s="58">
        <f>-L44/K44</f>
        <v>0.80949360796185</v>
      </c>
      <c r="N44" s="45">
        <v>14.6798</v>
      </c>
      <c r="O44" s="37">
        <f>-L44/N44</f>
        <v>1.6084824043924302</v>
      </c>
      <c r="P44" s="41">
        <f t="shared" si="0"/>
        <v>24.2848082388555</v>
      </c>
      <c r="Q44" s="41"/>
      <c r="R44" s="41">
        <f t="shared" si="1"/>
        <v>264.2848082388555</v>
      </c>
      <c r="S44" s="41"/>
      <c r="T44" s="7"/>
      <c r="U44" s="89"/>
      <c r="V44" s="90"/>
    </row>
    <row r="45" spans="1:22" ht="15">
      <c r="A45" s="5" t="s">
        <v>187</v>
      </c>
      <c r="B45" s="5" t="s">
        <v>202</v>
      </c>
      <c r="C45" t="s">
        <v>239</v>
      </c>
      <c r="D45" s="57">
        <v>0</v>
      </c>
      <c r="E45" s="46">
        <f t="shared" si="2"/>
        <v>0</v>
      </c>
      <c r="F45" s="136">
        <v>40</v>
      </c>
      <c r="G45" s="27">
        <v>80</v>
      </c>
      <c r="H45" s="46">
        <v>0.25</v>
      </c>
      <c r="I45" s="133">
        <f t="shared" si="3"/>
        <v>20</v>
      </c>
      <c r="J45" s="45">
        <f t="shared" si="4"/>
        <v>60</v>
      </c>
      <c r="K45" s="45">
        <v>6.1978</v>
      </c>
      <c r="L45" s="45"/>
      <c r="M45" s="58"/>
      <c r="N45" s="45"/>
      <c r="O45" s="37"/>
      <c r="P45" s="41">
        <f t="shared" si="0"/>
        <v>0</v>
      </c>
      <c r="Q45" s="41"/>
      <c r="R45" s="41">
        <f t="shared" si="1"/>
        <v>60</v>
      </c>
      <c r="S45" s="41"/>
      <c r="T45" s="7"/>
      <c r="U45" s="89"/>
      <c r="V45" s="90"/>
    </row>
    <row r="46" spans="1:22" ht="15">
      <c r="A46" s="5" t="s">
        <v>187</v>
      </c>
      <c r="B46" s="5" t="s">
        <v>203</v>
      </c>
      <c r="C46" t="s">
        <v>239</v>
      </c>
      <c r="D46" s="137">
        <v>0.31916</v>
      </c>
      <c r="E46" s="46">
        <f t="shared" si="2"/>
        <v>0.6163769795287756</v>
      </c>
      <c r="F46" s="136">
        <v>10</v>
      </c>
      <c r="G46" s="27">
        <v>80</v>
      </c>
      <c r="H46" s="46">
        <v>0.25</v>
      </c>
      <c r="I46" s="133">
        <f t="shared" si="3"/>
        <v>20</v>
      </c>
      <c r="J46" s="45">
        <f t="shared" si="4"/>
        <v>30</v>
      </c>
      <c r="K46" s="45"/>
      <c r="L46" s="45"/>
      <c r="M46" s="58"/>
      <c r="N46" s="45"/>
      <c r="O46" s="37"/>
      <c r="P46" s="41">
        <f t="shared" si="0"/>
        <v>0</v>
      </c>
      <c r="Q46" s="41"/>
      <c r="R46" s="41">
        <f t="shared" si="1"/>
        <v>30</v>
      </c>
      <c r="S46" s="41"/>
      <c r="T46" s="7"/>
      <c r="U46" s="89"/>
      <c r="V46" s="90"/>
    </row>
    <row r="47" spans="2:29" ht="12.75">
      <c r="B47" s="5" t="s">
        <v>50</v>
      </c>
      <c r="D47" s="58">
        <f>SUM(D40:D46)</f>
        <v>0.5178</v>
      </c>
      <c r="E47" s="46">
        <f>SUM(E40:E46)</f>
        <v>1</v>
      </c>
      <c r="F47" s="27"/>
      <c r="G47" s="27"/>
      <c r="H47" s="27"/>
      <c r="I47" s="45"/>
      <c r="J47" s="45">
        <f>SUMPRODUCT(E40:E46,J40:J46)</f>
        <v>99.38238702201622</v>
      </c>
      <c r="K47" s="45"/>
      <c r="L47" s="45"/>
      <c r="M47" s="58"/>
      <c r="N47" s="45"/>
      <c r="O47" s="37"/>
      <c r="P47" s="41">
        <f>SUMPRODUCT(E40:E46,P40:P46)</f>
        <v>5.134387346827364</v>
      </c>
      <c r="Q47" s="41"/>
      <c r="R47" s="41">
        <f>SUMPRODUCT(E40:E46,R40:R46)</f>
        <v>104.51677436884358</v>
      </c>
      <c r="S47" s="41">
        <f>R47*CO2PerC</f>
        <v>383.57656193365597</v>
      </c>
      <c r="T47" s="7">
        <v>383</v>
      </c>
      <c r="U47" s="89"/>
      <c r="V47" s="91">
        <f>SUM(E40:E44)</f>
        <v>0.3836230204712244</v>
      </c>
      <c r="W47" s="88">
        <f>(SUMPRODUCT(E40:E44,R40:R44))/V47*CO2PerC</f>
        <v>822.9783919112316</v>
      </c>
      <c r="X47" s="92">
        <f>E45+E46</f>
        <v>0.6163769795287756</v>
      </c>
      <c r="Y47" s="88">
        <f>SUMPRODUCT(E45:E46,R45:R46/X47*CO2PerC)</f>
        <v>110.1</v>
      </c>
      <c r="Z47" s="88">
        <f>V47*W47+X47*Y47</f>
        <v>383.5765619336559</v>
      </c>
      <c r="AB47" s="88">
        <f>R42*CO2PerC</f>
        <v>418.9755978370913</v>
      </c>
      <c r="AC47" s="88">
        <f>R46*CO2PerC</f>
        <v>110.1</v>
      </c>
    </row>
    <row r="48" spans="4:22" ht="12.75">
      <c r="D48" s="58"/>
      <c r="E48" s="46"/>
      <c r="F48" s="27"/>
      <c r="G48" s="27"/>
      <c r="H48" s="27"/>
      <c r="I48" s="45"/>
      <c r="J48" s="45"/>
      <c r="K48" s="45"/>
      <c r="L48" s="45"/>
      <c r="M48" s="58"/>
      <c r="N48" s="45"/>
      <c r="O48" s="37"/>
      <c r="P48" s="41"/>
      <c r="Q48" s="41"/>
      <c r="R48" s="41"/>
      <c r="S48" s="41"/>
      <c r="T48" s="7"/>
      <c r="U48" s="89"/>
      <c r="V48" s="90"/>
    </row>
    <row r="49" spans="1:22" ht="15">
      <c r="A49" s="5" t="s">
        <v>182</v>
      </c>
      <c r="B49" s="5" t="s">
        <v>204</v>
      </c>
      <c r="C49" t="s">
        <v>238</v>
      </c>
      <c r="D49" s="137">
        <v>0.6769999999999996</v>
      </c>
      <c r="E49" s="46">
        <f>D49/$D$56</f>
        <v>0.030618659743924883</v>
      </c>
      <c r="F49" s="136">
        <v>200</v>
      </c>
      <c r="G49" s="27">
        <v>98</v>
      </c>
      <c r="H49" s="138">
        <v>0.25</v>
      </c>
      <c r="I49" s="133">
        <f aca="true" t="shared" si="5" ref="I49:I55">G49*H49</f>
        <v>24.5</v>
      </c>
      <c r="J49" s="45">
        <f aca="true" t="shared" si="6" ref="J49:J55">F49+I49</f>
        <v>224.5</v>
      </c>
      <c r="K49" s="45">
        <v>296.2613286367099</v>
      </c>
      <c r="L49" s="45">
        <v>0</v>
      </c>
      <c r="M49" s="58">
        <f>-L49/K49</f>
        <v>0</v>
      </c>
      <c r="N49" s="45">
        <v>0</v>
      </c>
      <c r="O49" s="37"/>
      <c r="P49" s="41">
        <f aca="true" t="shared" si="7" ref="P49:P55">M49*ExistingForestUptakeDuration</f>
        <v>0</v>
      </c>
      <c r="Q49" s="41"/>
      <c r="R49" s="41">
        <f aca="true" t="shared" si="8" ref="R49:R55">J49+P49</f>
        <v>224.5</v>
      </c>
      <c r="S49" s="41"/>
      <c r="T49" s="7"/>
      <c r="U49" s="89"/>
      <c r="V49" s="90"/>
    </row>
    <row r="50" spans="1:22" ht="15">
      <c r="A50" s="5" t="s">
        <v>182</v>
      </c>
      <c r="B50" s="5" t="s">
        <v>205</v>
      </c>
      <c r="C50" t="s">
        <v>238</v>
      </c>
      <c r="D50" s="137">
        <v>4.871600000000001</v>
      </c>
      <c r="E50" s="46">
        <f aca="true" t="shared" si="9" ref="E50:E55">D50/$D$56</f>
        <v>0.2203277146359004</v>
      </c>
      <c r="F50" s="136">
        <v>140</v>
      </c>
      <c r="G50" s="27">
        <v>98</v>
      </c>
      <c r="H50" s="138">
        <v>0.25</v>
      </c>
      <c r="I50" s="133">
        <f t="shared" si="5"/>
        <v>24.5</v>
      </c>
      <c r="J50" s="45">
        <f t="shared" si="6"/>
        <v>164.5</v>
      </c>
      <c r="K50" s="45">
        <v>537.3469939832445</v>
      </c>
      <c r="L50" s="45">
        <v>-164.15300000000002</v>
      </c>
      <c r="M50" s="58">
        <f>-L50/K50</f>
        <v>0.30548789113560876</v>
      </c>
      <c r="N50" s="45">
        <v>45.5981</v>
      </c>
      <c r="O50" s="37">
        <f>-L50/N50</f>
        <v>3.5999964910818654</v>
      </c>
      <c r="P50" s="41">
        <f t="shared" si="7"/>
        <v>9.164636734068262</v>
      </c>
      <c r="Q50" s="41"/>
      <c r="R50" s="41">
        <f t="shared" si="8"/>
        <v>173.66463673406827</v>
      </c>
      <c r="S50" s="41"/>
      <c r="T50" s="7"/>
      <c r="U50" s="89"/>
      <c r="V50" s="90"/>
    </row>
    <row r="51" spans="1:22" ht="15">
      <c r="A51" s="5" t="s">
        <v>182</v>
      </c>
      <c r="B51" s="5" t="s">
        <v>206</v>
      </c>
      <c r="C51" t="s">
        <v>238</v>
      </c>
      <c r="D51" s="137">
        <v>10.302199999999992</v>
      </c>
      <c r="E51" s="46">
        <f t="shared" si="9"/>
        <v>0.46593730637202785</v>
      </c>
      <c r="F51" s="136">
        <v>55</v>
      </c>
      <c r="G51" s="27">
        <v>69</v>
      </c>
      <c r="H51" s="138">
        <v>0.25</v>
      </c>
      <c r="I51" s="133">
        <f t="shared" si="5"/>
        <v>17.25</v>
      </c>
      <c r="J51" s="45">
        <f t="shared" si="6"/>
        <v>72.25</v>
      </c>
      <c r="K51" s="45">
        <v>252.46470213252098</v>
      </c>
      <c r="L51" s="45">
        <v>0</v>
      </c>
      <c r="M51" s="58">
        <f>-L51/K51</f>
        <v>0</v>
      </c>
      <c r="N51" s="45">
        <v>0</v>
      </c>
      <c r="O51" s="37"/>
      <c r="P51" s="41">
        <f t="shared" si="7"/>
        <v>0</v>
      </c>
      <c r="Q51" s="41"/>
      <c r="R51" s="41">
        <f t="shared" si="8"/>
        <v>72.25</v>
      </c>
      <c r="S51" s="41"/>
      <c r="T51" s="7"/>
      <c r="U51" s="89"/>
      <c r="V51" s="90"/>
    </row>
    <row r="52" spans="1:22" ht="15">
      <c r="A52" s="5" t="s">
        <v>182</v>
      </c>
      <c r="B52" s="5" t="s">
        <v>192</v>
      </c>
      <c r="C52" t="s">
        <v>238</v>
      </c>
      <c r="D52" s="137">
        <v>0.6769999999999996</v>
      </c>
      <c r="E52" s="46">
        <f t="shared" si="9"/>
        <v>0.030618659743924883</v>
      </c>
      <c r="F52" s="136">
        <v>168</v>
      </c>
      <c r="G52" s="27">
        <v>134</v>
      </c>
      <c r="H52" s="138">
        <v>0.25</v>
      </c>
      <c r="I52" s="133">
        <f t="shared" si="5"/>
        <v>33.5</v>
      </c>
      <c r="J52" s="45">
        <f t="shared" si="6"/>
        <v>201.5</v>
      </c>
      <c r="K52" s="45">
        <v>53.60860974866722</v>
      </c>
      <c r="L52" s="45">
        <v>-48.9267</v>
      </c>
      <c r="M52" s="58">
        <f>-L52/K52</f>
        <v>0.9126649661198568</v>
      </c>
      <c r="N52" s="45">
        <v>14.6781</v>
      </c>
      <c r="O52" s="37">
        <f>-L52/N52</f>
        <v>3.333312894720706</v>
      </c>
      <c r="P52" s="41">
        <f t="shared" si="7"/>
        <v>27.379948983595703</v>
      </c>
      <c r="Q52" s="41"/>
      <c r="R52" s="41">
        <f t="shared" si="8"/>
        <v>228.8799489835957</v>
      </c>
      <c r="S52" s="41"/>
      <c r="T52" s="7"/>
      <c r="U52" s="89"/>
      <c r="V52" s="90"/>
    </row>
    <row r="53" spans="1:22" ht="15">
      <c r="A53" s="5" t="s">
        <v>182</v>
      </c>
      <c r="B53" s="5" t="s">
        <v>207</v>
      </c>
      <c r="C53" t="s">
        <v>238</v>
      </c>
      <c r="D53" s="137">
        <v>0.16159999999999997</v>
      </c>
      <c r="E53" s="46">
        <f t="shared" si="9"/>
        <v>0.007308678603572028</v>
      </c>
      <c r="F53" s="136">
        <v>100</v>
      </c>
      <c r="G53" s="27">
        <v>134</v>
      </c>
      <c r="H53" s="138">
        <v>0.25</v>
      </c>
      <c r="I53" s="133">
        <f t="shared" si="5"/>
        <v>33.5</v>
      </c>
      <c r="J53" s="45">
        <f t="shared" si="6"/>
        <v>133.5</v>
      </c>
      <c r="K53" s="45">
        <v>55.436465498857544</v>
      </c>
      <c r="L53" s="45">
        <v>0</v>
      </c>
      <c r="M53" s="58">
        <f>-L53/K53</f>
        <v>0</v>
      </c>
      <c r="N53" s="45">
        <v>0</v>
      </c>
      <c r="O53" s="37"/>
      <c r="P53" s="41">
        <f t="shared" si="7"/>
        <v>0</v>
      </c>
      <c r="Q53" s="41"/>
      <c r="R53" s="41">
        <f t="shared" si="8"/>
        <v>133.5</v>
      </c>
      <c r="S53" s="41"/>
      <c r="T53" s="7"/>
      <c r="U53" s="89"/>
      <c r="V53" s="90"/>
    </row>
    <row r="54" spans="1:22" ht="15">
      <c r="A54" s="5" t="s">
        <v>182</v>
      </c>
      <c r="B54" s="5" t="s">
        <v>203</v>
      </c>
      <c r="C54" t="s">
        <v>239</v>
      </c>
      <c r="D54" s="137">
        <v>5.307699999999997</v>
      </c>
      <c r="E54" s="46">
        <f t="shared" si="9"/>
        <v>0.2400511969318022</v>
      </c>
      <c r="F54" s="136">
        <v>10</v>
      </c>
      <c r="G54" s="27">
        <v>42</v>
      </c>
      <c r="H54" s="138">
        <v>0.25</v>
      </c>
      <c r="I54" s="133">
        <f t="shared" si="5"/>
        <v>10.5</v>
      </c>
      <c r="J54" s="45">
        <f t="shared" si="6"/>
        <v>20.5</v>
      </c>
      <c r="K54" s="45">
        <v>6.88289999999995</v>
      </c>
      <c r="L54" s="45"/>
      <c r="M54" s="58"/>
      <c r="N54" s="45"/>
      <c r="O54" s="37"/>
      <c r="P54" s="41">
        <f t="shared" si="7"/>
        <v>0</v>
      </c>
      <c r="Q54" s="41"/>
      <c r="R54" s="41">
        <f t="shared" si="8"/>
        <v>20.5</v>
      </c>
      <c r="S54" s="41"/>
      <c r="T54" s="7"/>
      <c r="U54" s="89"/>
      <c r="V54" s="90"/>
    </row>
    <row r="55" spans="1:22" ht="15">
      <c r="A55" s="5" t="s">
        <v>182</v>
      </c>
      <c r="B55" s="3" t="s">
        <v>220</v>
      </c>
      <c r="C55" t="s">
        <v>239</v>
      </c>
      <c r="D55" s="137">
        <v>0.11360000000000015</v>
      </c>
      <c r="E55" s="46">
        <f t="shared" si="9"/>
        <v>0.00513778396884767</v>
      </c>
      <c r="F55" s="136">
        <v>6</v>
      </c>
      <c r="G55" s="27">
        <v>58</v>
      </c>
      <c r="H55" s="138">
        <v>0.25</v>
      </c>
      <c r="I55" s="133">
        <f t="shared" si="5"/>
        <v>14.5</v>
      </c>
      <c r="J55" s="45">
        <f t="shared" si="6"/>
        <v>20.5</v>
      </c>
      <c r="K55" s="45">
        <v>30.660300000000007</v>
      </c>
      <c r="L55" s="45"/>
      <c r="M55" s="58"/>
      <c r="N55" s="45"/>
      <c r="O55" s="37"/>
      <c r="P55" s="41">
        <f t="shared" si="7"/>
        <v>0</v>
      </c>
      <c r="Q55" s="41"/>
      <c r="R55" s="41">
        <f t="shared" si="8"/>
        <v>20.5</v>
      </c>
      <c r="S55" s="41"/>
      <c r="T55" s="7"/>
      <c r="U55" s="89"/>
      <c r="V55" s="90"/>
    </row>
    <row r="56" spans="2:29" ht="12.75">
      <c r="B56" s="5" t="s">
        <v>50</v>
      </c>
      <c r="D56" s="58">
        <f>SUM(D49:D55)</f>
        <v>22.11069999999999</v>
      </c>
      <c r="E56" s="46">
        <f>SUM(E49:E55)</f>
        <v>0.9999999999999998</v>
      </c>
      <c r="F56" s="27"/>
      <c r="G56" s="27"/>
      <c r="H56" s="27"/>
      <c r="I56" s="45"/>
      <c r="J56" s="45">
        <f>SUMPRODUCT(E49:E55,J49:J55)</f>
        <v>88.95351119593683</v>
      </c>
      <c r="K56" s="45"/>
      <c r="L56" s="45"/>
      <c r="M56" s="58"/>
      <c r="N56" s="45"/>
      <c r="O56" s="37"/>
      <c r="P56" s="41">
        <f>SUMPRODUCT(E49:E55,P49:P55)</f>
        <v>2.857560808820221</v>
      </c>
      <c r="Q56" s="41"/>
      <c r="R56" s="41">
        <f>SUMPRODUCT(E49:E55,R49:R55)</f>
        <v>91.81107200475705</v>
      </c>
      <c r="S56" s="41">
        <f>R56*CO2PerC</f>
        <v>336.94663425745836</v>
      </c>
      <c r="T56" s="27">
        <v>337</v>
      </c>
      <c r="U56" s="89"/>
      <c r="V56" s="91">
        <f>SUM(E49:E53)</f>
        <v>0.7548110190993499</v>
      </c>
      <c r="W56" s="88">
        <f>(SUMPRODUCT(E49:E53,R49:R53))/V56*CO2PerC</f>
        <v>421.95971338552533</v>
      </c>
      <c r="X56" s="92">
        <f>E54+E55</f>
        <v>0.2451889809006499</v>
      </c>
      <c r="Y56" s="88">
        <f>SUMPRODUCT(E54:E55,R54:R55/X56*CO2PerC)</f>
        <v>75.235</v>
      </c>
      <c r="Z56" s="88">
        <f>V56*W56+X56*Y56</f>
        <v>336.94663425745836</v>
      </c>
      <c r="AB56" s="88">
        <f>R51*CO2PerC</f>
        <v>265.15749999999997</v>
      </c>
      <c r="AC56" s="88">
        <f>R54*CO2PerC</f>
        <v>75.235</v>
      </c>
    </row>
    <row r="57" spans="4:22" ht="12.75">
      <c r="D57" s="58"/>
      <c r="E57" s="46"/>
      <c r="F57" s="27"/>
      <c r="G57" s="27"/>
      <c r="H57" s="27"/>
      <c r="I57" s="45"/>
      <c r="J57" s="45"/>
      <c r="K57" s="45"/>
      <c r="L57" s="45"/>
      <c r="M57" s="58"/>
      <c r="N57" s="45"/>
      <c r="O57" s="37"/>
      <c r="P57" s="41"/>
      <c r="Q57" s="41"/>
      <c r="R57" s="41"/>
      <c r="S57" s="41"/>
      <c r="T57" s="7"/>
      <c r="U57" s="89"/>
      <c r="V57" s="90"/>
    </row>
    <row r="58" spans="1:22" ht="15">
      <c r="A58" s="5" t="s">
        <v>79</v>
      </c>
      <c r="B58" s="5" t="s">
        <v>194</v>
      </c>
      <c r="C58" t="s">
        <v>238</v>
      </c>
      <c r="D58" s="137">
        <v>18.391399999999994</v>
      </c>
      <c r="E58" s="46">
        <f>D58/$D$61</f>
        <v>0.7567387413335526</v>
      </c>
      <c r="F58" s="136">
        <v>250</v>
      </c>
      <c r="G58" s="27">
        <v>120</v>
      </c>
      <c r="H58" s="46">
        <v>0.25</v>
      </c>
      <c r="I58" s="139">
        <f>G58*H58</f>
        <v>30</v>
      </c>
      <c r="J58" s="45">
        <f>F58+I58</f>
        <v>280</v>
      </c>
      <c r="K58" s="45">
        <v>159.4307</v>
      </c>
      <c r="L58" s="45">
        <v>-171.05069999999998</v>
      </c>
      <c r="M58" s="58">
        <f>-L58/K58</f>
        <v>1.0728843315622398</v>
      </c>
      <c r="N58" s="45">
        <v>70.8848</v>
      </c>
      <c r="O58" s="37">
        <f>-L58/N58</f>
        <v>2.4130800961560164</v>
      </c>
      <c r="P58" s="41">
        <f>M58*ExistingForestUptakeDuration</f>
        <v>32.186529946867196</v>
      </c>
      <c r="Q58" s="41"/>
      <c r="R58" s="41">
        <f>J58+P58</f>
        <v>312.1865299468672</v>
      </c>
      <c r="S58" s="41"/>
      <c r="T58" s="7"/>
      <c r="U58" s="89"/>
      <c r="V58" s="90"/>
    </row>
    <row r="59" spans="1:22" ht="15">
      <c r="A59" s="5" t="s">
        <v>79</v>
      </c>
      <c r="B59" s="5" t="s">
        <v>205</v>
      </c>
      <c r="C59" t="s">
        <v>238</v>
      </c>
      <c r="D59" s="137">
        <v>4.638000000000005</v>
      </c>
      <c r="E59" s="46">
        <f>D59/$D$61</f>
        <v>0.19083671076182465</v>
      </c>
      <c r="F59" s="136">
        <v>150</v>
      </c>
      <c r="G59" s="27">
        <v>80</v>
      </c>
      <c r="H59" s="46">
        <v>0.25</v>
      </c>
      <c r="I59" s="139">
        <f>G59*H59</f>
        <v>20</v>
      </c>
      <c r="J59" s="45">
        <f>F59+I59</f>
        <v>170</v>
      </c>
      <c r="K59" s="45">
        <v>137.6225</v>
      </c>
      <c r="L59" s="45">
        <v>-108.0053</v>
      </c>
      <c r="M59" s="58">
        <f>-L59/K59</f>
        <v>0.7847939108793984</v>
      </c>
      <c r="N59" s="45">
        <v>52.3925</v>
      </c>
      <c r="O59" s="37">
        <f>-L59/N59</f>
        <v>2.06146490432791</v>
      </c>
      <c r="P59" s="41">
        <f>M59*ExistingForestUptakeDuration</f>
        <v>23.54381732638195</v>
      </c>
      <c r="Q59" s="41"/>
      <c r="R59" s="41">
        <f>J59+P59</f>
        <v>193.54381732638194</v>
      </c>
      <c r="S59" s="41"/>
      <c r="T59" s="7"/>
      <c r="U59" s="89"/>
      <c r="V59" s="90"/>
    </row>
    <row r="60" spans="1:22" ht="15">
      <c r="A60" s="5" t="s">
        <v>79</v>
      </c>
      <c r="B60" s="5" t="s">
        <v>0</v>
      </c>
      <c r="C60" t="s">
        <v>238</v>
      </c>
      <c r="D60" s="137">
        <v>1.2741000000000011</v>
      </c>
      <c r="E60" s="46">
        <f>D60/$D$61</f>
        <v>0.05242454790462284</v>
      </c>
      <c r="F60" s="136">
        <v>60</v>
      </c>
      <c r="G60" s="27">
        <v>50</v>
      </c>
      <c r="H60" s="46">
        <v>0.25</v>
      </c>
      <c r="I60" s="133">
        <f>G60*H60</f>
        <v>12.5</v>
      </c>
      <c r="J60" s="45">
        <f>F60+I60</f>
        <v>72.5</v>
      </c>
      <c r="K60" s="45">
        <v>44.8504</v>
      </c>
      <c r="L60" s="45">
        <v>-15.9769</v>
      </c>
      <c r="M60" s="58">
        <f>-L60/K60</f>
        <v>0.35622647735583185</v>
      </c>
      <c r="N60" s="45">
        <v>18.4265</v>
      </c>
      <c r="O60" s="37">
        <v>0.8670610262393835</v>
      </c>
      <c r="P60" s="41">
        <f>M60*ExistingForestUptakeDuration</f>
        <v>10.686794320674956</v>
      </c>
      <c r="Q60" s="41"/>
      <c r="R60" s="41">
        <f>J60+P60</f>
        <v>83.18679432067495</v>
      </c>
      <c r="S60" s="41"/>
      <c r="T60" s="7"/>
      <c r="U60" s="89"/>
      <c r="V60" s="90"/>
    </row>
    <row r="61" spans="2:29" ht="12.75">
      <c r="B61" s="5" t="s">
        <v>50</v>
      </c>
      <c r="D61" s="58">
        <f>SUM(D58:D60)</f>
        <v>24.3035</v>
      </c>
      <c r="E61" s="46">
        <f>SUM(E58:E60)</f>
        <v>1</v>
      </c>
      <c r="F61" s="44"/>
      <c r="G61" s="44"/>
      <c r="H61" s="44"/>
      <c r="I61" s="45"/>
      <c r="J61" s="45">
        <f>SUMPRODUCT(E58:E60,J58:J60)</f>
        <v>248.12986812599007</v>
      </c>
      <c r="K61" s="45"/>
      <c r="L61" s="45"/>
      <c r="M61" s="58"/>
      <c r="N61" s="45"/>
      <c r="O61" s="37"/>
      <c r="P61" s="41">
        <f>SUMPRODUCT(E58:E60,P58:P60)</f>
        <v>29.41006917804204</v>
      </c>
      <c r="Q61" s="41"/>
      <c r="R61" s="41">
        <f>SUMPRODUCT(E58:E60,R58:R60)</f>
        <v>277.53993730403215</v>
      </c>
      <c r="S61" s="41">
        <f>R61*CO2PerC</f>
        <v>1018.571569905798</v>
      </c>
      <c r="T61" s="7">
        <v>1018</v>
      </c>
      <c r="U61" s="89"/>
      <c r="V61" s="91">
        <f>SUM(E58:E60)</f>
        <v>1</v>
      </c>
      <c r="W61" s="88">
        <f>(SUMPRODUCT(E58:E60,R58:R60))/V61*CO2PerC</f>
        <v>1018.571569905798</v>
      </c>
      <c r="X61" s="92">
        <v>0</v>
      </c>
      <c r="Y61" s="88">
        <f>Y74</f>
        <v>76.58878394410615</v>
      </c>
      <c r="Z61" s="88">
        <f>V61*W61+X61*Y61</f>
        <v>1018.571569905798</v>
      </c>
      <c r="AB61" s="88">
        <f>R60*CO2PerC</f>
        <v>305.29553515687707</v>
      </c>
      <c r="AC61" s="88">
        <f>AC74</f>
        <v>44.22608981397837</v>
      </c>
    </row>
    <row r="62" spans="4:29" ht="12.75">
      <c r="D62" s="58"/>
      <c r="E62" s="46"/>
      <c r="F62" s="27"/>
      <c r="G62" s="27"/>
      <c r="H62" s="27"/>
      <c r="I62" s="45"/>
      <c r="J62" s="45"/>
      <c r="K62" s="45"/>
      <c r="L62" s="45"/>
      <c r="M62" s="58"/>
      <c r="N62" s="45"/>
      <c r="O62" s="37"/>
      <c r="P62" s="41"/>
      <c r="Q62" s="41"/>
      <c r="R62" s="41"/>
      <c r="S62" s="41"/>
      <c r="T62" s="7"/>
      <c r="U62" s="89"/>
      <c r="V62" s="90"/>
      <c r="Y62" s="5" t="s">
        <v>284</v>
      </c>
      <c r="AC62" s="5" t="s">
        <v>234</v>
      </c>
    </row>
    <row r="63" spans="1:22" ht="15">
      <c r="A63" s="5" t="s">
        <v>179</v>
      </c>
      <c r="B63" s="5" t="s">
        <v>208</v>
      </c>
      <c r="C63" t="s">
        <v>238</v>
      </c>
      <c r="D63" s="137">
        <v>2.5486999999999984</v>
      </c>
      <c r="E63" s="46">
        <f>D63/$D$68</f>
        <v>0.10980711482204322</v>
      </c>
      <c r="F63" s="137">
        <v>126.74773367220584</v>
      </c>
      <c r="G63" s="27">
        <v>190</v>
      </c>
      <c r="H63" s="46">
        <v>0.25</v>
      </c>
      <c r="I63" s="133">
        <f>G63*H63</f>
        <v>47.5</v>
      </c>
      <c r="J63" s="45">
        <f>F63+I63</f>
        <v>174.24773367220584</v>
      </c>
      <c r="K63" s="45">
        <v>222.02300000000005</v>
      </c>
      <c r="L63" s="45">
        <v>-20.1786</v>
      </c>
      <c r="M63" s="58">
        <v>0.09088517856258133</v>
      </c>
      <c r="N63" s="45">
        <v>21.2889</v>
      </c>
      <c r="O63" s="37">
        <f>-L63/N63</f>
        <v>0.9478460606231416</v>
      </c>
      <c r="P63" s="41">
        <f>M63*ExistingForestUptakeDuration</f>
        <v>2.72655535687744</v>
      </c>
      <c r="Q63" s="41"/>
      <c r="R63" s="41">
        <f>J63+P63</f>
        <v>176.97428902908328</v>
      </c>
      <c r="S63" s="41"/>
      <c r="T63" s="7"/>
      <c r="U63" s="89"/>
      <c r="V63" s="90"/>
    </row>
    <row r="64" spans="1:22" ht="14.25">
      <c r="A64" s="5" t="s">
        <v>179</v>
      </c>
      <c r="B64" s="5" t="s">
        <v>209</v>
      </c>
      <c r="C64" t="s">
        <v>238</v>
      </c>
      <c r="D64" s="137">
        <v>8.844000000000005</v>
      </c>
      <c r="E64" s="46">
        <f>D64/$D$68</f>
        <v>0.3810311623518466</v>
      </c>
      <c r="F64" s="137">
        <v>60.17710024771985</v>
      </c>
      <c r="G64" s="27">
        <v>115</v>
      </c>
      <c r="H64" s="46">
        <v>0.25</v>
      </c>
      <c r="I64" s="133">
        <f>G64*H64</f>
        <v>28.75</v>
      </c>
      <c r="J64" s="45">
        <f>F64+I64</f>
        <v>88.92710024771985</v>
      </c>
      <c r="K64" s="45">
        <v>190.23029999999997</v>
      </c>
      <c r="L64" s="45">
        <v>-19.854100000000003</v>
      </c>
      <c r="M64" s="58">
        <f>-L64/K64</f>
        <v>0.10436875723793741</v>
      </c>
      <c r="N64" s="45">
        <v>23.7342</v>
      </c>
      <c r="O64" s="37">
        <f>-L64/N64</f>
        <v>0.8365186102754675</v>
      </c>
      <c r="P64" s="41">
        <f>M64*ExistingForestUptakeDuration</f>
        <v>3.1310627171381222</v>
      </c>
      <c r="Q64" s="41"/>
      <c r="R64" s="41">
        <f>J64+P64</f>
        <v>92.05816296485797</v>
      </c>
      <c r="S64" s="41"/>
      <c r="T64" s="7"/>
      <c r="U64" s="89"/>
      <c r="V64" s="90"/>
    </row>
    <row r="65" spans="1:22" ht="14.25">
      <c r="A65" s="5" t="s">
        <v>179</v>
      </c>
      <c r="B65" s="5" t="s">
        <v>210</v>
      </c>
      <c r="C65" t="s">
        <v>238</v>
      </c>
      <c r="D65" s="137">
        <v>5.133199999999999</v>
      </c>
      <c r="E65" s="46">
        <f>D65/$D$68</f>
        <v>0.22115662173049494</v>
      </c>
      <c r="F65" s="137">
        <v>12.585022080202688</v>
      </c>
      <c r="G65" s="27">
        <v>70</v>
      </c>
      <c r="H65" s="46">
        <v>0.25</v>
      </c>
      <c r="I65" s="133">
        <f>G65*H65</f>
        <v>17.5</v>
      </c>
      <c r="J65" s="45">
        <f>F65+I65</f>
        <v>30.085022080202688</v>
      </c>
      <c r="K65" s="45">
        <v>200.057</v>
      </c>
      <c r="L65" s="45">
        <v>0</v>
      </c>
      <c r="M65" s="58">
        <f>-L65/K65</f>
        <v>0</v>
      </c>
      <c r="N65" s="45">
        <v>6.4433</v>
      </c>
      <c r="O65" s="37">
        <f>-L65/N65</f>
        <v>0</v>
      </c>
      <c r="P65" s="41">
        <f>M65*ExistingForestUptakeDuration</f>
        <v>0</v>
      </c>
      <c r="Q65" s="41"/>
      <c r="R65" s="41">
        <f>J65+P65</f>
        <v>30.085022080202688</v>
      </c>
      <c r="S65" s="41"/>
      <c r="T65" s="7"/>
      <c r="U65" s="89"/>
      <c r="V65" s="90"/>
    </row>
    <row r="66" spans="1:22" ht="14.25">
      <c r="A66" s="5" t="s">
        <v>179</v>
      </c>
      <c r="B66" s="5" t="s">
        <v>211</v>
      </c>
      <c r="C66" t="s">
        <v>239</v>
      </c>
      <c r="D66" s="137">
        <v>3.198800000000003</v>
      </c>
      <c r="E66" s="46">
        <f>D66/$D$68</f>
        <v>0.13781574877104108</v>
      </c>
      <c r="F66" s="137">
        <v>4.550705671383754</v>
      </c>
      <c r="G66" s="27">
        <v>30</v>
      </c>
      <c r="H66" s="46">
        <v>0.25</v>
      </c>
      <c r="I66" s="133">
        <f>G66*H66</f>
        <v>7.5</v>
      </c>
      <c r="J66" s="45">
        <f>F66+I66</f>
        <v>12.050705671383753</v>
      </c>
      <c r="K66" s="45">
        <v>47.1408</v>
      </c>
      <c r="L66" s="45">
        <v>0</v>
      </c>
      <c r="M66" s="58">
        <f>-L66/K66</f>
        <v>0</v>
      </c>
      <c r="N66" s="45">
        <v>0.6694</v>
      </c>
      <c r="O66" s="37">
        <f>-L66/N66</f>
        <v>0</v>
      </c>
      <c r="P66" s="41">
        <f>M66*ExistingForestUptakeDuration</f>
        <v>0</v>
      </c>
      <c r="Q66" s="41"/>
      <c r="R66" s="41">
        <f>J66+P66</f>
        <v>12.050705671383753</v>
      </c>
      <c r="S66" s="41"/>
      <c r="T66" s="7"/>
      <c r="U66" s="89"/>
      <c r="V66" s="90"/>
    </row>
    <row r="67" spans="1:22" ht="14.25">
      <c r="A67" s="5" t="s">
        <v>179</v>
      </c>
      <c r="B67" s="5" t="s">
        <v>212</v>
      </c>
      <c r="C67" t="s">
        <v>238</v>
      </c>
      <c r="D67" s="137">
        <v>3.485999999999996</v>
      </c>
      <c r="E67" s="46">
        <f>D67/$D$68</f>
        <v>0.15018935232457428</v>
      </c>
      <c r="F67" s="137">
        <v>79.86395654489192</v>
      </c>
      <c r="G67" s="27">
        <v>100</v>
      </c>
      <c r="H67" s="46">
        <v>0.25</v>
      </c>
      <c r="I67" s="133">
        <f>G67*H67</f>
        <v>25</v>
      </c>
      <c r="J67" s="45">
        <f>F67+I67</f>
        <v>104.86395654489192</v>
      </c>
      <c r="K67" s="45">
        <v>27.713200000000004</v>
      </c>
      <c r="L67" s="45">
        <v>0</v>
      </c>
      <c r="M67" s="58">
        <f>-L67/K67</f>
        <v>0</v>
      </c>
      <c r="N67" s="45">
        <v>0.8552000000000001</v>
      </c>
      <c r="O67" s="37">
        <f>-L67/N67</f>
        <v>0</v>
      </c>
      <c r="P67" s="41">
        <f>M67*ExistingForestUptakeDuration</f>
        <v>0</v>
      </c>
      <c r="Q67" s="41"/>
      <c r="R67" s="41">
        <f>J67+P67</f>
        <v>104.86395654489192</v>
      </c>
      <c r="S67" s="41"/>
      <c r="T67" s="7"/>
      <c r="U67" s="89"/>
      <c r="V67" s="90"/>
    </row>
    <row r="68" spans="2:29" ht="14.25">
      <c r="B68" s="5" t="s">
        <v>50</v>
      </c>
      <c r="D68" s="37">
        <f>SUM(D63:D67)</f>
        <v>23.2107</v>
      </c>
      <c r="E68" s="40">
        <f>SUM(E63:E67)</f>
        <v>1</v>
      </c>
      <c r="F68" s="42"/>
      <c r="G68" s="42"/>
      <c r="H68" s="42"/>
      <c r="I68" s="41"/>
      <c r="J68" s="41">
        <f>SUMPRODUCT(E63:E67,J63:J67)</f>
        <v>77.08136585972836</v>
      </c>
      <c r="K68" s="41"/>
      <c r="L68" s="41"/>
      <c r="M68" s="41"/>
      <c r="N68" s="41"/>
      <c r="O68" s="41"/>
      <c r="P68" s="41">
        <f>SUMPRODUCT(E63:E67,P63:P67)</f>
        <v>1.4924276436489678</v>
      </c>
      <c r="Q68" s="41"/>
      <c r="R68" s="41">
        <f>SUMPRODUCT(E63:E67,R63:R67)</f>
        <v>78.57379350337733</v>
      </c>
      <c r="S68" s="41">
        <f>R68*CO2PerC</f>
        <v>288.3658221573948</v>
      </c>
      <c r="T68" s="7">
        <v>288</v>
      </c>
      <c r="U68" s="89"/>
      <c r="V68" s="91">
        <f>SUM(E63:E65)+E67</f>
        <v>0.862184251228959</v>
      </c>
      <c r="W68" s="88">
        <f>(SUMPRODUCT(E63:E65,R63:R65)+E67*R67)/V68*CO2PerC</f>
        <v>327.39031137731496</v>
      </c>
      <c r="X68" s="92">
        <f>E66</f>
        <v>0.13781574877104108</v>
      </c>
      <c r="Y68" s="88">
        <f>E66*R66/X68*CO2PerC</f>
        <v>44.22608981397837</v>
      </c>
      <c r="Z68" s="88">
        <f>V68*W68+X68*Y68</f>
        <v>288.36582215739475</v>
      </c>
      <c r="AB68" s="88">
        <f>R64*CO2PerC</f>
        <v>337.85345808102875</v>
      </c>
      <c r="AC68" s="88">
        <f>R66*CO2PerC</f>
        <v>44.22608981397837</v>
      </c>
    </row>
    <row r="69" spans="4:22" ht="14.25">
      <c r="D69" s="7"/>
      <c r="E69" s="40"/>
      <c r="F69" s="7"/>
      <c r="G69" s="7"/>
      <c r="H69" s="7"/>
      <c r="I69" s="41"/>
      <c r="J69" s="41"/>
      <c r="K69" s="41"/>
      <c r="L69" s="41"/>
      <c r="M69" s="41"/>
      <c r="N69" s="41"/>
      <c r="O69" s="41"/>
      <c r="P69" s="41"/>
      <c r="Q69" s="41"/>
      <c r="R69" s="41"/>
      <c r="S69" s="41"/>
      <c r="T69" s="7"/>
      <c r="U69" s="89"/>
      <c r="V69" s="90"/>
    </row>
    <row r="70" spans="1:29" ht="14.25">
      <c r="A70" s="5" t="s">
        <v>213</v>
      </c>
      <c r="B70" s="5" t="s">
        <v>199</v>
      </c>
      <c r="C70" t="s">
        <v>239</v>
      </c>
      <c r="D70" s="7"/>
      <c r="E70" s="40">
        <v>1</v>
      </c>
      <c r="F70" s="45">
        <f>F9</f>
        <v>7</v>
      </c>
      <c r="G70" s="45">
        <f>G9</f>
        <v>189</v>
      </c>
      <c r="H70" s="46">
        <f>H9</f>
        <v>0.25</v>
      </c>
      <c r="I70" s="9">
        <f>G70*H70</f>
        <v>47.25</v>
      </c>
      <c r="J70" s="41">
        <f>F70+I70</f>
        <v>54.25</v>
      </c>
      <c r="K70" s="41"/>
      <c r="L70" s="41"/>
      <c r="M70" s="41"/>
      <c r="N70" s="41"/>
      <c r="O70" s="41"/>
      <c r="P70" s="41">
        <v>0</v>
      </c>
      <c r="Q70" s="41"/>
      <c r="R70" s="41">
        <f>J70+P70</f>
        <v>54.25</v>
      </c>
      <c r="S70" s="41">
        <f>R70*CO2PerC</f>
        <v>199.0975</v>
      </c>
      <c r="T70" s="43">
        <v>296</v>
      </c>
      <c r="U70" s="89"/>
      <c r="V70" s="91">
        <v>0</v>
      </c>
      <c r="W70" s="88">
        <f>W74</f>
        <v>633.7107257061487</v>
      </c>
      <c r="X70" s="92">
        <f>E70</f>
        <v>1</v>
      </c>
      <c r="Y70" s="88">
        <f>E70*R70/X70*CO2PerC</f>
        <v>199.0975</v>
      </c>
      <c r="Z70" s="88">
        <f>V70*W70+X70*Y70</f>
        <v>199.0975</v>
      </c>
      <c r="AB70" s="88">
        <f>AB74</f>
        <v>47.480624999999996</v>
      </c>
      <c r="AC70" s="88">
        <f>R70*CO2PerC</f>
        <v>199.0975</v>
      </c>
    </row>
    <row r="71" spans="2:28" ht="14.25">
      <c r="B71" s="5" t="s">
        <v>34</v>
      </c>
      <c r="D71" s="7"/>
      <c r="E71" s="40"/>
      <c r="F71" s="45"/>
      <c r="G71" s="45"/>
      <c r="H71" s="46"/>
      <c r="I71" s="39"/>
      <c r="J71" s="41"/>
      <c r="K71" s="41"/>
      <c r="L71" s="41"/>
      <c r="M71" s="41"/>
      <c r="N71" s="41"/>
      <c r="O71" s="41"/>
      <c r="P71" s="41"/>
      <c r="Q71" s="41"/>
      <c r="R71" s="41"/>
      <c r="S71" s="41"/>
      <c r="T71" s="27"/>
      <c r="U71" s="89"/>
      <c r="V71" s="90"/>
      <c r="W71" s="5" t="s">
        <v>285</v>
      </c>
      <c r="AB71" s="5" t="s">
        <v>234</v>
      </c>
    </row>
    <row r="72" spans="2:22" ht="14.25">
      <c r="B72" s="5" t="s">
        <v>35</v>
      </c>
      <c r="D72" s="7"/>
      <c r="E72" s="40"/>
      <c r="F72" s="34"/>
      <c r="G72" s="34"/>
      <c r="H72" s="34"/>
      <c r="I72" s="8"/>
      <c r="J72" s="41"/>
      <c r="K72" s="41"/>
      <c r="L72" s="41"/>
      <c r="M72" s="41"/>
      <c r="N72" s="41"/>
      <c r="O72" s="41"/>
      <c r="P72" s="41"/>
      <c r="Q72" s="41"/>
      <c r="R72" s="41"/>
      <c r="S72" s="41"/>
      <c r="T72" s="27"/>
      <c r="U72" s="89"/>
      <c r="V72" s="90"/>
    </row>
    <row r="73" spans="4:22" ht="14.25">
      <c r="D73" s="7"/>
      <c r="E73" s="40"/>
      <c r="F73" s="7"/>
      <c r="G73" s="7"/>
      <c r="H73" s="7"/>
      <c r="I73" s="41"/>
      <c r="J73" s="41"/>
      <c r="K73" s="41"/>
      <c r="L73" s="41"/>
      <c r="M73" s="41"/>
      <c r="N73" s="41"/>
      <c r="O73" s="41"/>
      <c r="P73" s="41"/>
      <c r="Q73" s="41"/>
      <c r="R73" s="41"/>
      <c r="S73" s="41" t="s">
        <v>37</v>
      </c>
      <c r="T73" s="7"/>
      <c r="U73" s="89"/>
      <c r="V73" s="90"/>
    </row>
    <row r="74" spans="1:29" ht="14.25">
      <c r="A74" s="5" t="s">
        <v>214</v>
      </c>
      <c r="B74" s="5" t="s">
        <v>50</v>
      </c>
      <c r="D74" s="37">
        <f>D10+D17+D24+D31+D38+D47+D56+D61+D68</f>
        <v>76.41409999999998</v>
      </c>
      <c r="E74" s="106"/>
      <c r="F74" s="42"/>
      <c r="G74" s="42"/>
      <c r="H74" s="42"/>
      <c r="I74" s="41"/>
      <c r="J74" s="41">
        <v>128.46173</v>
      </c>
      <c r="K74" s="41"/>
      <c r="L74" s="41"/>
      <c r="M74" s="41"/>
      <c r="N74" s="41"/>
      <c r="O74" s="41"/>
      <c r="P74" s="41">
        <v>9.5836275</v>
      </c>
      <c r="Q74" s="41"/>
      <c r="R74" s="41">
        <f>SUM(J74:P74)</f>
        <v>138.0453575</v>
      </c>
      <c r="S74" s="41">
        <f>R74*CO2PerC</f>
        <v>506.62646202499997</v>
      </c>
      <c r="T74" s="7"/>
      <c r="U74" s="89"/>
      <c r="V74" s="91">
        <f>(V10*D10+V17*D17+V24*D24+V31*D31+V38*D38+V47*D47+V56*D56+V61*D61+V68*D68)/D74</f>
        <v>0.8012008255020998</v>
      </c>
      <c r="W74" s="88">
        <f>(W10*D10*V10+W17*D17*V17+W24*D24*V24+W31*D31*V31+W38*D38*V38+W47*D47*V47+W56*D56*V56+W61*D61*V61+W68*D68*V68)/(D74*V74)</f>
        <v>633.7107257061487</v>
      </c>
      <c r="X74" s="91">
        <f>(X10*D10+X17*D17+X24*D24+X31*D31+X38*D38+X47*D47+X56*D56+X61*D61+X68*D68)/D74</f>
        <v>0.19879917449790008</v>
      </c>
      <c r="Y74" s="88">
        <f>(Y10*D10*X10+Y17*D17*X17+Y24*D24*X24+Y31*D31*X31+Y38*D38*X38+Y47*D47*X47+Y56*D56*X56+Y68*D68*X68)/(D74*X74)</f>
        <v>76.58878394410615</v>
      </c>
      <c r="Z74" s="88">
        <f>V74*W74+X74*Y74</f>
        <v>522.9553435891874</v>
      </c>
      <c r="AB74" s="88">
        <f>MIN(AB8:AB68)</f>
        <v>47.480624999999996</v>
      </c>
      <c r="AC74" s="88">
        <f>MIN(AC10:AC60,AC63:AC70)</f>
        <v>44.22608981397837</v>
      </c>
    </row>
    <row r="75" spans="2:29" ht="14.25">
      <c r="B75" s="5" t="s">
        <v>51</v>
      </c>
      <c r="D75" s="7"/>
      <c r="E75" s="7"/>
      <c r="F75" s="7"/>
      <c r="G75" s="7"/>
      <c r="H75" s="7"/>
      <c r="I75" s="41"/>
      <c r="J75" s="7"/>
      <c r="K75" s="7"/>
      <c r="L75" s="7"/>
      <c r="M75" s="7"/>
      <c r="N75" s="7"/>
      <c r="O75" s="7"/>
      <c r="P75" s="7"/>
      <c r="Q75" s="7"/>
      <c r="R75" s="7"/>
      <c r="S75" s="41">
        <v>351.4268</v>
      </c>
      <c r="T75" s="7"/>
      <c r="U75" s="89"/>
      <c r="V75" s="93"/>
      <c r="W75" s="88"/>
      <c r="X75" s="91"/>
      <c r="Y75" s="88"/>
      <c r="Z75" s="5" t="s">
        <v>286</v>
      </c>
      <c r="AC75" s="88"/>
    </row>
    <row r="76" spans="4:20" ht="14.25">
      <c r="D76" s="7"/>
      <c r="E76" s="7"/>
      <c r="F76" s="7"/>
      <c r="G76" s="7"/>
      <c r="H76" s="7"/>
      <c r="I76" s="7"/>
      <c r="J76" s="7"/>
      <c r="K76" s="7"/>
      <c r="L76" s="7"/>
      <c r="M76" s="7"/>
      <c r="N76" s="7"/>
      <c r="O76" s="7"/>
      <c r="P76" s="7"/>
      <c r="Q76" s="7"/>
      <c r="R76" s="41"/>
      <c r="S76" s="7"/>
      <c r="T76" s="7"/>
    </row>
    <row r="77" spans="4:20" ht="14.25">
      <c r="D77" s="7"/>
      <c r="E77" s="7"/>
      <c r="F77" s="7"/>
      <c r="G77" s="7"/>
      <c r="H77" s="7"/>
      <c r="I77" s="7"/>
      <c r="J77" s="41"/>
      <c r="K77" s="41"/>
      <c r="L77" s="41"/>
      <c r="M77" s="41"/>
      <c r="N77" s="41"/>
      <c r="O77" s="41"/>
      <c r="P77" s="7"/>
      <c r="Q77" s="7"/>
      <c r="R77" s="7"/>
      <c r="S77" s="7"/>
      <c r="T77" s="7"/>
    </row>
    <row r="78" ht="14.25">
      <c r="D78" s="7"/>
    </row>
    <row r="79" spans="1:4" ht="15">
      <c r="A79" s="59"/>
      <c r="D79" s="7"/>
    </row>
    <row r="80" spans="1:4" ht="14.25">
      <c r="A80"/>
      <c r="D80" s="37"/>
    </row>
    <row r="81" spans="1:4" ht="14.25">
      <c r="A81"/>
      <c r="D81" s="37"/>
    </row>
    <row r="82" spans="1:4" ht="14.25">
      <c r="A82"/>
      <c r="D82" s="37"/>
    </row>
    <row r="83" spans="1:4" ht="14.25">
      <c r="A83"/>
      <c r="D83" s="37"/>
    </row>
    <row r="84" spans="1:4" ht="14.25">
      <c r="A84"/>
      <c r="D84" s="37"/>
    </row>
    <row r="85" spans="1:4" ht="14.25">
      <c r="A85"/>
      <c r="D85" s="37"/>
    </row>
    <row r="86" spans="1:4" ht="14.25">
      <c r="A86"/>
      <c r="D86" s="37"/>
    </row>
    <row r="87" spans="1:4" ht="14.25">
      <c r="A87"/>
      <c r="D87" s="7"/>
    </row>
    <row r="88" spans="1:4" ht="14.25">
      <c r="A88"/>
      <c r="D88" s="37"/>
    </row>
    <row r="89" spans="1:4" ht="14.25">
      <c r="A89"/>
      <c r="D89" s="37"/>
    </row>
    <row r="90" spans="1:4" ht="14.25">
      <c r="A90"/>
      <c r="D90" s="7"/>
    </row>
    <row r="91" spans="1:4" ht="14.25">
      <c r="A91"/>
      <c r="D91" s="37"/>
    </row>
    <row r="92" ht="14.25">
      <c r="D92" s="41"/>
    </row>
  </sheetData>
  <sheetProtection/>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Land Use Change calculation for Bio-fuels production</dc:title>
  <dc:subject>Land Use change calculation</dc:subject>
  <dc:creator>ucb</dc:creator>
  <cp:keywords/>
  <dc:description/>
  <cp:lastModifiedBy>cpham</cp:lastModifiedBy>
  <dcterms:created xsi:type="dcterms:W3CDTF">2008-02-18T01:45:23Z</dcterms:created>
  <dcterms:modified xsi:type="dcterms:W3CDTF">2008-07-01T16:33:10Z</dcterms:modified>
  <cp:category/>
  <cp:version/>
  <cp:contentType/>
  <cp:contentStatus/>
</cp:coreProperties>
</file>