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860" windowHeight="9000" activeTab="0"/>
  </bookViews>
  <sheets>
    <sheet name="CARB Benchmark" sheetId="1" r:id="rId1"/>
  </sheets>
  <definedNames>
    <definedName name="_xlnm.Print_Area" localSheetId="0">'CARB Benchmark'!$A$1:$K$15</definedName>
  </definedNames>
  <calcPr fullCalcOnLoad="1"/>
</workbook>
</file>

<file path=xl/sharedStrings.xml><?xml version="1.0" encoding="utf-8"?>
<sst xmlns="http://schemas.openxmlformats.org/spreadsheetml/2006/main" count="20" uniqueCount="17">
  <si>
    <t>Submissions by GPI Facilities to CARB</t>
  </si>
  <si>
    <t>GPI California Facility Data</t>
  </si>
  <si>
    <t>'05 - '07</t>
  </si>
  <si>
    <t>All</t>
  </si>
  <si>
    <t>Factors</t>
  </si>
  <si>
    <t>Furnace Pull</t>
  </si>
  <si>
    <t>Nat. Gas</t>
  </si>
  <si>
    <t>Facility Gas</t>
  </si>
  <si>
    <t>Soda Ash</t>
  </si>
  <si>
    <t>Limestone</t>
  </si>
  <si>
    <t>Dolomite</t>
  </si>
  <si>
    <t>Process</t>
  </si>
  <si>
    <t>Fuel Comb.</t>
  </si>
  <si>
    <t>Confidential</t>
  </si>
  <si>
    <t>mTCO2e Per Ton Pulled</t>
  </si>
  <si>
    <t>Purch. Cullet</t>
  </si>
  <si>
    <t>CARB Benchmark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</si>
</sst>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%"/>
    <numFmt numFmtId="167" formatCode="#,##0.0000"/>
    <numFmt numFmtId="168" formatCode="0.00000"/>
  </numFmts>
  <fonts count="48"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20"/>
      <name val="Arial"/>
      <family val="0"/>
    </font>
    <font>
      <b/>
      <i/>
      <sz val="18"/>
      <color indexed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i/>
      <sz val="12"/>
      <color indexed="17"/>
      <name val="Arial"/>
      <family val="0"/>
    </font>
    <font>
      <sz val="18"/>
      <color indexed="16"/>
      <name val="Arial"/>
      <family val="0"/>
    </font>
    <font>
      <b/>
      <sz val="14"/>
      <color indexed="14"/>
      <name val="Arial"/>
      <family val="0"/>
    </font>
    <font>
      <b/>
      <sz val="12"/>
      <color indexed="10"/>
      <name val="Arial"/>
      <family val="0"/>
    </font>
    <font>
      <b/>
      <sz val="12"/>
      <color indexed="12"/>
      <name val="Arial"/>
      <family val="0"/>
    </font>
    <font>
      <b/>
      <i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6" fontId="6" fillId="0" borderId="1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65" fontId="12" fillId="0" borderId="16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left"/>
    </xf>
    <xf numFmtId="165" fontId="12" fillId="0" borderId="17" xfId="0" applyNumberFormat="1" applyFont="1" applyBorder="1" applyAlignment="1">
      <alignment/>
    </xf>
    <xf numFmtId="165" fontId="12" fillId="0" borderId="18" xfId="0" applyNumberFormat="1" applyFont="1" applyBorder="1" applyAlignment="1">
      <alignment/>
    </xf>
    <xf numFmtId="167" fontId="11" fillId="0" borderId="19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"/>
  <sheetViews>
    <sheetView tabSelected="1" zoomScale="87" zoomScaleNormal="87" zoomScalePageLayoutView="0" workbookViewId="0" topLeftCell="A5">
      <selection activeCell="C17" sqref="C17"/>
    </sheetView>
  </sheetViews>
  <sheetFormatPr defaultColWidth="9.6640625" defaultRowHeight="15"/>
  <cols>
    <col min="1" max="1" width="9.6640625" style="1" customWidth="1"/>
    <col min="2" max="2" width="15.3359375" style="1" customWidth="1"/>
    <col min="3" max="3" width="10.6640625" style="1" customWidth="1"/>
    <col min="4" max="4" width="11.6640625" style="1" customWidth="1"/>
    <col min="5" max="5" width="8.6640625" style="1" customWidth="1"/>
    <col min="6" max="6" width="11.6640625" style="1" customWidth="1"/>
    <col min="7" max="7" width="9.6640625" style="1" customWidth="1"/>
    <col min="8" max="8" width="8.6640625" style="1" customWidth="1"/>
    <col min="9" max="9" width="9.6640625" style="1" customWidth="1"/>
    <col min="10" max="10" width="10.6640625" style="1" customWidth="1"/>
    <col min="11" max="11" width="7.6640625" style="1" customWidth="1"/>
    <col min="12" max="16384" width="9.6640625" style="1" customWidth="1"/>
  </cols>
  <sheetData>
    <row r="2" spans="2:9" ht="22.5">
      <c r="B2" s="2" t="s">
        <v>1</v>
      </c>
      <c r="I2" s="3" t="s">
        <v>13</v>
      </c>
    </row>
    <row r="3" spans="4:7" ht="15.75">
      <c r="D3" s="4" t="s">
        <v>6</v>
      </c>
      <c r="E3" s="4" t="s">
        <v>8</v>
      </c>
      <c r="F3" s="4" t="s">
        <v>9</v>
      </c>
      <c r="G3" s="5" t="s">
        <v>10</v>
      </c>
    </row>
    <row r="4" spans="3:7" ht="15.75">
      <c r="C4" s="6" t="s">
        <v>4</v>
      </c>
      <c r="D4" s="7">
        <v>0.05302</v>
      </c>
      <c r="E4" s="7">
        <v>0.415</v>
      </c>
      <c r="F4" s="7">
        <v>0.44</v>
      </c>
      <c r="G4" s="7">
        <v>0.477</v>
      </c>
    </row>
    <row r="5" spans="2:7" ht="22.5">
      <c r="B5" s="8" t="s">
        <v>0</v>
      </c>
      <c r="C5" s="6"/>
      <c r="D5" s="7"/>
      <c r="E5" s="7"/>
      <c r="F5" s="7"/>
      <c r="G5" s="7"/>
    </row>
    <row r="6" spans="3:11" ht="48">
      <c r="C6" s="9" t="s">
        <v>5</v>
      </c>
      <c r="D6" s="9" t="s">
        <v>7</v>
      </c>
      <c r="E6" s="9" t="s">
        <v>8</v>
      </c>
      <c r="F6" s="9" t="s">
        <v>9</v>
      </c>
      <c r="G6" s="9" t="s">
        <v>11</v>
      </c>
      <c r="H6" s="9" t="s">
        <v>12</v>
      </c>
      <c r="I6" s="10" t="s">
        <v>14</v>
      </c>
      <c r="J6" s="9" t="s">
        <v>15</v>
      </c>
      <c r="K6" s="9" t="s">
        <v>15</v>
      </c>
    </row>
    <row r="7" spans="3:11" ht="16.5" thickBot="1">
      <c r="C7" s="11"/>
      <c r="D7" s="11"/>
      <c r="E7" s="11"/>
      <c r="F7" s="11"/>
      <c r="G7" s="11"/>
      <c r="H7" s="11"/>
      <c r="I7" s="11"/>
      <c r="J7" s="11"/>
      <c r="K7" s="11"/>
    </row>
    <row r="8" spans="2:12" ht="18" thickBot="1" thickTop="1">
      <c r="B8" s="12">
        <v>2005</v>
      </c>
      <c r="C8" s="13">
        <v>1498048</v>
      </c>
      <c r="D8" s="13">
        <v>6405038</v>
      </c>
      <c r="E8" s="13">
        <v>176176</v>
      </c>
      <c r="F8" s="13">
        <v>165262</v>
      </c>
      <c r="G8" s="13"/>
      <c r="H8" s="13"/>
      <c r="I8" s="25">
        <f>(D8*D$4+E8*E$4+F8*F$4)/C8</f>
        <v>0.3240373037179049</v>
      </c>
      <c r="J8" s="23">
        <v>445970</v>
      </c>
      <c r="K8" s="14">
        <f>J8/C8</f>
        <v>0.2977007412312556</v>
      </c>
      <c r="L8" s="15"/>
    </row>
    <row r="9" spans="2:12" ht="18" thickBot="1" thickTop="1">
      <c r="B9" s="12">
        <v>2006</v>
      </c>
      <c r="C9" s="13">
        <v>1564003</v>
      </c>
      <c r="D9" s="13">
        <v>6622440</v>
      </c>
      <c r="E9" s="13">
        <v>186508</v>
      </c>
      <c r="F9" s="13">
        <v>165554</v>
      </c>
      <c r="G9" s="13"/>
      <c r="H9" s="13"/>
      <c r="I9" s="25">
        <f>(D9*D$4+E9*E$4+F9*F$4)/C9</f>
        <v>0.3205661042849662</v>
      </c>
      <c r="J9" s="23">
        <v>489673</v>
      </c>
      <c r="K9" s="14">
        <f>J9/C9</f>
        <v>0.313089552897277</v>
      </c>
      <c r="L9" s="15"/>
    </row>
    <row r="10" spans="2:12" ht="18" thickBot="1" thickTop="1">
      <c r="B10" s="12">
        <v>2007</v>
      </c>
      <c r="C10" s="13">
        <v>1557876</v>
      </c>
      <c r="D10" s="13">
        <v>6378389</v>
      </c>
      <c r="E10" s="13">
        <v>171337</v>
      </c>
      <c r="F10" s="13">
        <v>164384</v>
      </c>
      <c r="G10" s="13"/>
      <c r="H10" s="13"/>
      <c r="I10" s="25">
        <f>(D10*D$4+E10*E$4+F10*F$4)/C10</f>
        <v>0.3091491234090518</v>
      </c>
      <c r="J10" s="23">
        <v>566317</v>
      </c>
      <c r="K10" s="14">
        <f>J10/C10</f>
        <v>0.3635186625893203</v>
      </c>
      <c r="L10" s="15"/>
    </row>
    <row r="11" spans="2:12" ht="18" thickBot="1" thickTop="1">
      <c r="B11" s="12">
        <v>2009</v>
      </c>
      <c r="C11" s="13">
        <v>1544961.03</v>
      </c>
      <c r="D11" s="13">
        <v>6271937.81889</v>
      </c>
      <c r="E11" s="13">
        <v>155477</v>
      </c>
      <c r="F11" s="13">
        <v>150952</v>
      </c>
      <c r="G11" s="16">
        <v>130941.83499999999</v>
      </c>
      <c r="H11" s="17">
        <v>332538.14315754775</v>
      </c>
      <c r="I11" s="27">
        <f>(D11*D$4+E11*E$4+F11*F$4)/C11</f>
        <v>0.29999460773295217</v>
      </c>
      <c r="J11" s="23">
        <v>624717</v>
      </c>
      <c r="K11" s="14">
        <f>J11/C11</f>
        <v>0.4043577720533184</v>
      </c>
      <c r="L11" s="15"/>
    </row>
    <row r="12" spans="2:11" ht="18" thickBot="1" thickTop="1">
      <c r="B12" s="18"/>
      <c r="C12" s="18"/>
      <c r="D12" s="18"/>
      <c r="E12" s="18"/>
      <c r="F12" s="18"/>
      <c r="G12" s="19">
        <v>118128.82</v>
      </c>
      <c r="H12" s="19">
        <v>335286</v>
      </c>
      <c r="I12" s="29">
        <f>(G12+H12)/C11</f>
        <v>0.29347977793329844</v>
      </c>
      <c r="J12" s="26" t="s">
        <v>16</v>
      </c>
      <c r="K12" s="18"/>
    </row>
    <row r="13" spans="2:12" ht="18" thickBot="1" thickTop="1">
      <c r="B13" s="12" t="s">
        <v>2</v>
      </c>
      <c r="C13" s="13">
        <v>4619927</v>
      </c>
      <c r="D13" s="13">
        <v>19405867</v>
      </c>
      <c r="E13" s="13">
        <v>534021</v>
      </c>
      <c r="F13" s="13">
        <v>495200</v>
      </c>
      <c r="G13" s="13"/>
      <c r="H13" s="13"/>
      <c r="I13" s="28">
        <f>(D13*D$4+E13*E$4+F13*F$4)/C13</f>
        <v>0.31784177181587503</v>
      </c>
      <c r="J13" s="24">
        <v>1501960</v>
      </c>
      <c r="K13" s="22">
        <f>J13/C13</f>
        <v>0.3251047040353668</v>
      </c>
      <c r="L13" s="21"/>
    </row>
    <row r="14" spans="2:12" ht="18" thickBot="1" thickTop="1">
      <c r="B14" s="12" t="s">
        <v>3</v>
      </c>
      <c r="C14" s="13">
        <v>6164888.03</v>
      </c>
      <c r="D14" s="13">
        <v>25677804.818889998</v>
      </c>
      <c r="E14" s="13">
        <v>689498</v>
      </c>
      <c r="F14" s="13">
        <v>646152</v>
      </c>
      <c r="G14" s="13"/>
      <c r="H14" s="13"/>
      <c r="I14" s="25">
        <f>(D14*D$4+E14*E$4+F14*F$4)/C14</f>
        <v>0.3133691564382796</v>
      </c>
      <c r="J14" s="24">
        <v>2126677</v>
      </c>
      <c r="K14" s="22">
        <f>J14/C14</f>
        <v>0.3449660382558481</v>
      </c>
      <c r="L14" s="21"/>
    </row>
    <row r="15" spans="2:10" ht="16.5" thickTop="1">
      <c r="B15" s="18"/>
      <c r="C15" s="18"/>
      <c r="D15" s="18"/>
      <c r="E15" s="18"/>
      <c r="F15" s="18"/>
      <c r="G15" s="18"/>
      <c r="H15" s="18"/>
      <c r="I15" s="20"/>
      <c r="J15" s="21"/>
    </row>
  </sheetData>
  <sheetProtection/>
  <printOptions/>
  <pageMargins left="0.5833333333333334" right="0.5" top="0.5" bottom="0.5" header="0" footer="0"/>
  <pageSetup fitToHeight="1" fitToWidth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2013-04-12T18:31:35Z</cp:lastPrinted>
  <dcterms:created xsi:type="dcterms:W3CDTF">2017-01-10T13:32:13Z</dcterms:created>
  <dcterms:modified xsi:type="dcterms:W3CDTF">2017-01-20T21:46:57Z</dcterms:modified>
  <cp:category/>
  <cp:version/>
  <cp:contentType/>
  <cp:contentStatus/>
</cp:coreProperties>
</file>