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Life Cycle Projects\09 External Presentations\02 External Pathway Comments\BP Cherry Point\"/>
    </mc:Choice>
  </mc:AlternateContent>
  <bookViews>
    <workbookView xWindow="0" yWindow="0" windowWidth="1920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J14" i="1" s="1"/>
  <c r="J11" i="1"/>
  <c r="J15" i="1" l="1"/>
  <c r="J16" i="1" s="1"/>
  <c r="I13" i="1"/>
  <c r="I14" i="1" s="1"/>
  <c r="I11" i="1" l="1"/>
  <c r="I15" i="1" l="1"/>
  <c r="I16" i="1" s="1"/>
</calcChain>
</file>

<file path=xl/sharedStrings.xml><?xml version="1.0" encoding="utf-8"?>
<sst xmlns="http://schemas.openxmlformats.org/spreadsheetml/2006/main" count="36" uniqueCount="29">
  <si>
    <t>Hydrogen Demand</t>
  </si>
  <si>
    <t>SCF</t>
  </si>
  <si>
    <t>Hydrogen Ef</t>
  </si>
  <si>
    <t>MJ/gal</t>
  </si>
  <si>
    <t>RD Production</t>
  </si>
  <si>
    <t>Gallons</t>
  </si>
  <si>
    <t>MJ</t>
  </si>
  <si>
    <t>RD CI</t>
  </si>
  <si>
    <t>%</t>
  </si>
  <si>
    <t>Low Yield</t>
  </si>
  <si>
    <t>High Yield</t>
  </si>
  <si>
    <t>Volumetric Yield</t>
  </si>
  <si>
    <t>Energy Allocation Factor</t>
  </si>
  <si>
    <t>RD Energy Density</t>
  </si>
  <si>
    <t>Tallow Consumption</t>
  </si>
  <si>
    <t>RD Energy</t>
  </si>
  <si>
    <t>Allocated RD CI</t>
  </si>
  <si>
    <t>GAL RD/GAL Tallow</t>
  </si>
  <si>
    <t>Unit</t>
  </si>
  <si>
    <t>Input</t>
  </si>
  <si>
    <t>Source</t>
  </si>
  <si>
    <t>CARB Staff Summary</t>
  </si>
  <si>
    <t>Calculated</t>
  </si>
  <si>
    <t>GREET Model</t>
  </si>
  <si>
    <r>
      <t>G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 MMBTU</t>
    </r>
  </si>
  <si>
    <r>
      <t>G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e/MJ</t>
    </r>
  </si>
  <si>
    <t>BP Air Permit</t>
  </si>
  <si>
    <t>Calculated BP Cherry Point Carbon Intensity Based off of Publically Reported Information</t>
  </si>
  <si>
    <t>BBL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</si>
</sst>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43" fontId="0" fillId="0" borderId="0" xfId="1" applyFont="1"/>
    <xf numFmtId="44" fontId="0" fillId="0" borderId="0" xfId="2" applyFont="1"/>
    <xf numFmtId="43" fontId="0" fillId="0" borderId="0" xfId="0" applyNumberForma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3" fontId="0" fillId="0" borderId="0" xfId="1" applyFont="1" applyBorder="1"/>
    <xf numFmtId="0" fontId="0" fillId="0" borderId="0" xfId="0" applyBorder="1"/>
    <xf numFmtId="9" fontId="0" fillId="0" borderId="0" xfId="3" applyFont="1" applyBorder="1"/>
    <xf numFmtId="43" fontId="0" fillId="0" borderId="0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43" fontId="0" fillId="0" borderId="8" xfId="1" applyFont="1" applyBorder="1"/>
    <xf numFmtId="9" fontId="0" fillId="0" borderId="8" xfId="3" applyFont="1" applyBorder="1"/>
    <xf numFmtId="43" fontId="0" fillId="0" borderId="8" xfId="0" applyNumberFormat="1" applyBorder="1"/>
    <xf numFmtId="43" fontId="0" fillId="0" borderId="9" xfId="1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43" fontId="0" fillId="0" borderId="14" xfId="1" applyFont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O27"/>
  <sheetViews>
    <sheetView tabSelected="1" workbookViewId="0">
      <selection activeCell="J15" sqref="J15"/>
    </sheetView>
  </sheetViews>
  <sheetFormatPr defaultRowHeight="14.5" x14ac:dyDescent="0.35"/>
  <cols>
    <col min="4" max="4" width="10.08984375" bestFit="1" customWidth="1"/>
    <col min="8" max="8" width="28.08984375" customWidth="1"/>
    <col min="9" max="10" width="13.6328125" bestFit="1" customWidth="1"/>
    <col min="11" max="11" width="17.08984375" bestFit="1" customWidth="1"/>
    <col min="12" max="12" width="18.08984375" bestFit="1" customWidth="1"/>
    <col min="14" max="14" width="23.1796875" bestFit="1" customWidth="1"/>
    <col min="15" max="15" width="13.6328125" bestFit="1" customWidth="1"/>
  </cols>
  <sheetData>
    <row r="2" spans="4:13" ht="15" thickBot="1" x14ac:dyDescent="0.4"/>
    <row r="3" spans="4:13" ht="15" thickBot="1" x14ac:dyDescent="0.4">
      <c r="H3" s="4" t="s">
        <v>27</v>
      </c>
      <c r="I3" s="5"/>
      <c r="J3" s="5"/>
      <c r="K3" s="5"/>
      <c r="L3" s="6"/>
    </row>
    <row r="4" spans="4:13" x14ac:dyDescent="0.35">
      <c r="H4" s="21" t="s">
        <v>19</v>
      </c>
      <c r="I4" s="22" t="s">
        <v>9</v>
      </c>
      <c r="J4" s="23" t="s">
        <v>10</v>
      </c>
      <c r="K4" s="23" t="s">
        <v>18</v>
      </c>
      <c r="L4" s="24" t="s">
        <v>20</v>
      </c>
    </row>
    <row r="5" spans="4:13" ht="15" customHeight="1" x14ac:dyDescent="0.35">
      <c r="H5" s="11" t="s">
        <v>11</v>
      </c>
      <c r="I5" s="7">
        <v>0.9</v>
      </c>
      <c r="J5" s="15">
        <v>1.1000000000000001</v>
      </c>
      <c r="K5" s="15" t="s">
        <v>17</v>
      </c>
      <c r="L5" s="13" t="s">
        <v>21</v>
      </c>
    </row>
    <row r="6" spans="4:13" x14ac:dyDescent="0.35">
      <c r="H6" s="11" t="s">
        <v>12</v>
      </c>
      <c r="I6" s="9">
        <v>0.96</v>
      </c>
      <c r="J6" s="18">
        <v>0.96</v>
      </c>
      <c r="K6" s="15" t="s">
        <v>8</v>
      </c>
      <c r="L6" s="13" t="s">
        <v>22</v>
      </c>
    </row>
    <row r="7" spans="4:13" ht="16.5" x14ac:dyDescent="0.45">
      <c r="H7" s="11" t="s">
        <v>2</v>
      </c>
      <c r="I7" s="7">
        <v>106907.11956104448</v>
      </c>
      <c r="J7" s="17">
        <v>106907.11956104448</v>
      </c>
      <c r="K7" s="15" t="s">
        <v>24</v>
      </c>
      <c r="L7" s="13" t="s">
        <v>23</v>
      </c>
      <c r="M7" s="3"/>
    </row>
    <row r="8" spans="4:13" x14ac:dyDescent="0.35">
      <c r="H8" s="11" t="s">
        <v>13</v>
      </c>
      <c r="I8" s="8">
        <v>129.65</v>
      </c>
      <c r="J8" s="15">
        <v>129.65</v>
      </c>
      <c r="K8" s="15" t="s">
        <v>3</v>
      </c>
      <c r="L8" s="13" t="s">
        <v>23</v>
      </c>
    </row>
    <row r="9" spans="4:13" x14ac:dyDescent="0.35">
      <c r="H9" s="11"/>
      <c r="I9" s="8"/>
      <c r="J9" s="15"/>
      <c r="K9" s="15"/>
      <c r="L9" s="13"/>
    </row>
    <row r="10" spans="4:13" x14ac:dyDescent="0.35">
      <c r="H10" s="11" t="s">
        <v>14</v>
      </c>
      <c r="I10" s="7">
        <v>2900</v>
      </c>
      <c r="J10" s="17">
        <v>2900</v>
      </c>
      <c r="K10" s="15" t="s">
        <v>28</v>
      </c>
      <c r="L10" s="13" t="s">
        <v>26</v>
      </c>
    </row>
    <row r="11" spans="4:13" x14ac:dyDescent="0.35">
      <c r="H11" s="11" t="s">
        <v>0</v>
      </c>
      <c r="I11" s="7">
        <f>6*10^6</f>
        <v>6000000</v>
      </c>
      <c r="J11" s="17">
        <f>6*10^6</f>
        <v>6000000</v>
      </c>
      <c r="K11" s="15" t="s">
        <v>1</v>
      </c>
      <c r="L11" s="13" t="s">
        <v>26</v>
      </c>
    </row>
    <row r="12" spans="4:13" x14ac:dyDescent="0.35">
      <c r="H12" s="11"/>
      <c r="I12" s="8"/>
      <c r="J12" s="15"/>
      <c r="K12" s="15"/>
      <c r="L12" s="13"/>
    </row>
    <row r="13" spans="4:13" x14ac:dyDescent="0.35">
      <c r="H13" s="11" t="s">
        <v>4</v>
      </c>
      <c r="I13" s="7">
        <f>I10*I5*42</f>
        <v>109620</v>
      </c>
      <c r="J13" s="17">
        <f>J10*J5*42</f>
        <v>133980.00000000003</v>
      </c>
      <c r="K13" s="15" t="s">
        <v>5</v>
      </c>
      <c r="L13" s="13" t="s">
        <v>22</v>
      </c>
    </row>
    <row r="14" spans="4:13" x14ac:dyDescent="0.35">
      <c r="H14" s="11" t="s">
        <v>15</v>
      </c>
      <c r="I14" s="10">
        <f>I13*I8</f>
        <v>14212233</v>
      </c>
      <c r="J14" s="19">
        <f>J13*J8</f>
        <v>17370507.000000004</v>
      </c>
      <c r="K14" s="15" t="s">
        <v>6</v>
      </c>
      <c r="L14" s="13" t="s">
        <v>22</v>
      </c>
    </row>
    <row r="15" spans="4:13" ht="16.5" x14ac:dyDescent="0.45">
      <c r="D15" s="1"/>
      <c r="H15" s="11" t="s">
        <v>7</v>
      </c>
      <c r="I15" s="7">
        <f>I11*274/10^6*I7/I14</f>
        <v>12.366480662001328</v>
      </c>
      <c r="J15" s="17">
        <f>J11*274/10^6*J7/J14</f>
        <v>10.11802963254654</v>
      </c>
      <c r="K15" s="15" t="s">
        <v>25</v>
      </c>
      <c r="L15" s="13" t="s">
        <v>22</v>
      </c>
    </row>
    <row r="16" spans="4:13" ht="17" thickBot="1" x14ac:dyDescent="0.5">
      <c r="D16" s="3"/>
      <c r="H16" s="12" t="s">
        <v>16</v>
      </c>
      <c r="I16" s="25">
        <f>I15*I6</f>
        <v>11.871821435521275</v>
      </c>
      <c r="J16" s="20">
        <f>J15*J6</f>
        <v>9.7133084472446782</v>
      </c>
      <c r="K16" s="16" t="s">
        <v>25</v>
      </c>
      <c r="L16" s="14" t="s">
        <v>22</v>
      </c>
    </row>
    <row r="17" spans="11:15" x14ac:dyDescent="0.35">
      <c r="K17" s="1"/>
    </row>
    <row r="18" spans="11:15" x14ac:dyDescent="0.35">
      <c r="K18" s="3"/>
    </row>
    <row r="19" spans="11:15" x14ac:dyDescent="0.35">
      <c r="K19" s="3"/>
    </row>
    <row r="27" spans="11:15" x14ac:dyDescent="0.35">
      <c r="O27" s="2"/>
    </row>
  </sheetData>
  <mergeCells count="1">
    <mergeCell ref="H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Herman</dc:creator>
  <cp:lastModifiedBy>Matt Herman</cp:lastModifiedBy>
  <dcterms:created xsi:type="dcterms:W3CDTF">2019-11-27T16:47:11Z</dcterms:created>
  <dcterms:modified xsi:type="dcterms:W3CDTF">2019-11-27T20:20:38Z</dcterms:modified>
</cp:coreProperties>
</file>