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80" windowWidth="17760" windowHeight="7230"/>
  </bookViews>
  <sheets>
    <sheet name="Sheet3" sheetId="3" r:id="rId1"/>
    <sheet name="ReadMe" sheetId="6" r:id="rId2"/>
    <sheet name="Sheet6" sheetId="7" r:id="rId3"/>
  </sheets>
  <calcPr calcId="145621"/>
</workbook>
</file>

<file path=xl/calcChain.xml><?xml version="1.0" encoding="utf-8"?>
<calcChain xmlns="http://schemas.openxmlformats.org/spreadsheetml/2006/main">
  <c r="G3" i="3" l="1"/>
  <c r="G4" i="3"/>
  <c r="G5" i="3"/>
  <c r="L3" i="3" s="1"/>
  <c r="G6" i="3"/>
  <c r="L4" i="3" s="1"/>
  <c r="G7" i="3"/>
  <c r="G8" i="3"/>
  <c r="L5" i="3" s="1"/>
  <c r="G9" i="3"/>
  <c r="G10" i="3"/>
  <c r="G11" i="3"/>
  <c r="G12" i="3"/>
  <c r="G13" i="3"/>
  <c r="G14" i="3"/>
  <c r="G15" i="3"/>
  <c r="G16" i="3"/>
  <c r="G17" i="3"/>
  <c r="L8" i="3" s="1"/>
  <c r="G18" i="3"/>
  <c r="G19" i="3"/>
  <c r="G20" i="3"/>
  <c r="L7" i="3" s="1"/>
  <c r="G21" i="3"/>
  <c r="G22" i="3"/>
  <c r="G23" i="3"/>
  <c r="G24" i="3"/>
  <c r="G25" i="3"/>
  <c r="L9" i="3" s="1"/>
  <c r="G26" i="3"/>
  <c r="G27" i="3"/>
  <c r="G28" i="3"/>
  <c r="L16" i="3" s="1"/>
  <c r="G29" i="3"/>
  <c r="G30" i="3"/>
  <c r="G31" i="3"/>
  <c r="G32" i="3"/>
  <c r="G33" i="3"/>
  <c r="G34" i="3"/>
  <c r="G35" i="3"/>
  <c r="G36" i="3"/>
  <c r="G37" i="3"/>
  <c r="G38" i="3"/>
  <c r="G39" i="3"/>
  <c r="L12" i="3" s="1"/>
  <c r="G40" i="3"/>
  <c r="L13" i="3" s="1"/>
  <c r="G41" i="3"/>
  <c r="G42" i="3"/>
  <c r="G43" i="3"/>
  <c r="G44" i="3"/>
  <c r="G45" i="3"/>
  <c r="G46" i="3"/>
  <c r="G47" i="3"/>
  <c r="G48" i="3"/>
  <c r="G49" i="3"/>
  <c r="L14" i="3" s="1"/>
  <c r="G50" i="3"/>
  <c r="G51" i="3"/>
  <c r="G52" i="3"/>
  <c r="G53" i="3"/>
  <c r="G54" i="3"/>
  <c r="G55" i="3"/>
  <c r="G56" i="3"/>
  <c r="G57" i="3"/>
  <c r="L11" i="3" s="1"/>
  <c r="G58" i="3"/>
  <c r="G59" i="3"/>
  <c r="G60" i="3"/>
  <c r="L10" i="3" s="1"/>
  <c r="G61" i="3"/>
  <c r="G62" i="3"/>
  <c r="G63" i="3"/>
  <c r="G64" i="3"/>
  <c r="L15" i="3" s="1"/>
  <c r="G65" i="3"/>
  <c r="G66" i="3"/>
  <c r="L6" i="3" s="1"/>
  <c r="G67" i="3"/>
  <c r="G68" i="3"/>
  <c r="G69" i="3"/>
  <c r="G70" i="3"/>
  <c r="G2" i="3"/>
  <c r="L2" i="3" s="1"/>
  <c r="N3" i="3" l="1"/>
  <c r="O3" i="3" s="1"/>
  <c r="Q3" i="3" s="1"/>
  <c r="N4" i="3"/>
  <c r="O4" i="3" s="1"/>
  <c r="Q4" i="3" s="1"/>
  <c r="N5" i="3"/>
  <c r="O5" i="3" s="1"/>
  <c r="Q5" i="3" s="1"/>
  <c r="N6" i="3"/>
  <c r="O6" i="3" s="1"/>
  <c r="Q6" i="3" s="1"/>
  <c r="N7" i="3"/>
  <c r="O7" i="3" s="1"/>
  <c r="Q7" i="3" s="1"/>
  <c r="N8" i="3"/>
  <c r="O8" i="3" s="1"/>
  <c r="Q8" i="3" s="1"/>
  <c r="N9" i="3"/>
  <c r="O9" i="3" s="1"/>
  <c r="Q9" i="3" s="1"/>
  <c r="N10" i="3"/>
  <c r="O10" i="3" s="1"/>
  <c r="Q10" i="3" s="1"/>
  <c r="N11" i="3"/>
  <c r="O11" i="3" s="1"/>
  <c r="Q11" i="3" s="1"/>
  <c r="N12" i="3"/>
  <c r="O12" i="3" s="1"/>
  <c r="Q12" i="3" s="1"/>
  <c r="N13" i="3"/>
  <c r="O13" i="3" s="1"/>
  <c r="Q13" i="3" s="1"/>
  <c r="N14" i="3"/>
  <c r="O14" i="3" s="1"/>
  <c r="Q14" i="3" s="1"/>
  <c r="N15" i="3"/>
  <c r="O15" i="3" s="1"/>
  <c r="Q15" i="3" s="1"/>
  <c r="N16" i="3"/>
  <c r="O16" i="3" s="1"/>
  <c r="Q16" i="3" s="1"/>
  <c r="N2" i="3"/>
  <c r="O2" i="3" s="1"/>
  <c r="Q2" i="3" s="1"/>
  <c r="M3" i="3"/>
  <c r="P3" i="3" s="1"/>
  <c r="S3" i="3" s="1"/>
  <c r="T3" i="3" s="1"/>
  <c r="H3" i="3"/>
  <c r="H4" i="3"/>
  <c r="H5" i="3"/>
  <c r="H6" i="3"/>
  <c r="M4" i="3" s="1"/>
  <c r="P4" i="3" s="1"/>
  <c r="S4" i="3" s="1"/>
  <c r="T4" i="3" s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M7" i="3" s="1"/>
  <c r="P7" i="3" s="1"/>
  <c r="S7" i="3" s="1"/>
  <c r="T7" i="3" s="1"/>
  <c r="H21" i="3"/>
  <c r="H22" i="3"/>
  <c r="H23" i="3"/>
  <c r="H24" i="3"/>
  <c r="H25" i="3"/>
  <c r="H26" i="3"/>
  <c r="M9" i="3" s="1"/>
  <c r="P9" i="3" s="1"/>
  <c r="S9" i="3" s="1"/>
  <c r="T9" i="3" s="1"/>
  <c r="H27" i="3"/>
  <c r="H28" i="3"/>
  <c r="M16" i="3" s="1"/>
  <c r="P16" i="3" s="1"/>
  <c r="S16" i="3" s="1"/>
  <c r="T16" i="3" s="1"/>
  <c r="H29" i="3"/>
  <c r="H30" i="3"/>
  <c r="H31" i="3"/>
  <c r="H32" i="3"/>
  <c r="H33" i="3"/>
  <c r="H34" i="3"/>
  <c r="H35" i="3"/>
  <c r="H36" i="3"/>
  <c r="H37" i="3"/>
  <c r="H38" i="3"/>
  <c r="H39" i="3"/>
  <c r="M12" i="3" s="1"/>
  <c r="P12" i="3" s="1"/>
  <c r="S12" i="3" s="1"/>
  <c r="T12" i="3" s="1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M11" i="3" s="1"/>
  <c r="P11" i="3" s="1"/>
  <c r="S11" i="3" s="1"/>
  <c r="T11" i="3" s="1"/>
  <c r="H59" i="3"/>
  <c r="H60" i="3"/>
  <c r="H61" i="3"/>
  <c r="H62" i="3"/>
  <c r="H63" i="3"/>
  <c r="H64" i="3"/>
  <c r="M15" i="3" s="1"/>
  <c r="P15" i="3" s="1"/>
  <c r="S15" i="3" s="1"/>
  <c r="T15" i="3" s="1"/>
  <c r="H65" i="3"/>
  <c r="H66" i="3"/>
  <c r="M6" i="3" s="1"/>
  <c r="P6" i="3" s="1"/>
  <c r="S6" i="3" s="1"/>
  <c r="T6" i="3" s="1"/>
  <c r="H67" i="3"/>
  <c r="H68" i="3"/>
  <c r="H69" i="3"/>
  <c r="H70" i="3"/>
  <c r="H2" i="3"/>
  <c r="M10" i="3" l="1"/>
  <c r="P10" i="3" s="1"/>
  <c r="S10" i="3" s="1"/>
  <c r="T10" i="3" s="1"/>
  <c r="M13" i="3"/>
  <c r="P13" i="3" s="1"/>
  <c r="S13" i="3" s="1"/>
  <c r="T13" i="3" s="1"/>
  <c r="M14" i="3"/>
  <c r="P14" i="3" s="1"/>
  <c r="S14" i="3" s="1"/>
  <c r="T14" i="3" s="1"/>
  <c r="M8" i="3"/>
  <c r="P8" i="3" s="1"/>
  <c r="S8" i="3" s="1"/>
  <c r="T8" i="3" s="1"/>
  <c r="M5" i="3"/>
  <c r="P5" i="3" s="1"/>
  <c r="S5" i="3" s="1"/>
  <c r="T5" i="3" s="1"/>
  <c r="M2" i="3"/>
  <c r="P2" i="3" s="1"/>
  <c r="S2" i="3" s="1"/>
  <c r="T2" i="3" s="1"/>
</calcChain>
</file>

<file path=xl/sharedStrings.xml><?xml version="1.0" encoding="utf-8"?>
<sst xmlns="http://schemas.openxmlformats.org/spreadsheetml/2006/main" count="240" uniqueCount="159">
  <si>
    <t>Area</t>
  </si>
  <si>
    <t>Alpine (GBV)</t>
  </si>
  <si>
    <t>Inyo (GBV)</t>
  </si>
  <si>
    <t>Mono (GBV)</t>
  </si>
  <si>
    <t>Lake (LC)</t>
  </si>
  <si>
    <t>El Dorado (LT)</t>
  </si>
  <si>
    <t>Placer (LT)</t>
  </si>
  <si>
    <t>Amador (MC)</t>
  </si>
  <si>
    <t>Calaveras (MC)</t>
  </si>
  <si>
    <t>El Dorado (MC)</t>
  </si>
  <si>
    <t>Mariposa (MC)</t>
  </si>
  <si>
    <t>Nevada (MC)</t>
  </si>
  <si>
    <t>Placer (MC)</t>
  </si>
  <si>
    <t>Plumas (MC)</t>
  </si>
  <si>
    <t>Sierra (MC)</t>
  </si>
  <si>
    <t>Tuolumne (MC)</t>
  </si>
  <si>
    <t>Monterey (NCC)</t>
  </si>
  <si>
    <t>San Benito (NCC)</t>
  </si>
  <si>
    <t>Santa Cruz (NCC)</t>
  </si>
  <si>
    <t>Del Norte (NC)</t>
  </si>
  <si>
    <t>Humboldt (NC)</t>
  </si>
  <si>
    <t>Mendocino (NC)</t>
  </si>
  <si>
    <t>Sonoma (NC)</t>
  </si>
  <si>
    <t>Trinity (NC)</t>
  </si>
  <si>
    <t>Lassen (NEP)</t>
  </si>
  <si>
    <t>Modoc (NEP)</t>
  </si>
  <si>
    <t>Siskiyou (NEP)</t>
  </si>
  <si>
    <t>Butte (SV)</t>
  </si>
  <si>
    <t>Colusa (SV)</t>
  </si>
  <si>
    <t>Glenn (SV)</t>
  </si>
  <si>
    <t>Placer (SV)</t>
  </si>
  <si>
    <t>Sacramento (SV)</t>
  </si>
  <si>
    <t>Shasta (SV)</t>
  </si>
  <si>
    <t>Solano (SV)</t>
  </si>
  <si>
    <t>Sutter (SV)</t>
  </si>
  <si>
    <t>Tehama (SV)</t>
  </si>
  <si>
    <t>Yolo (SV)</t>
  </si>
  <si>
    <t>Yuba (SV)</t>
  </si>
  <si>
    <t>San Diego (SD)</t>
  </si>
  <si>
    <t>Alameda (SF)</t>
  </si>
  <si>
    <t>Contra Costa (SF)</t>
  </si>
  <si>
    <t>Marin (SF)</t>
  </si>
  <si>
    <t>Napa (SF)</t>
  </si>
  <si>
    <t>San Francisco (SF)</t>
  </si>
  <si>
    <t>San Mateo (SF)</t>
  </si>
  <si>
    <t>Santa Clara (SF)</t>
  </si>
  <si>
    <t>Solano (SF)</t>
  </si>
  <si>
    <t>Sonoma (SF)</t>
  </si>
  <si>
    <t>Fresno (SJV)</t>
  </si>
  <si>
    <t>Kern (SJV)</t>
  </si>
  <si>
    <t>Kings (SJV)</t>
  </si>
  <si>
    <t>Madera (SJV)</t>
  </si>
  <si>
    <t>Merced (SJV)</t>
  </si>
  <si>
    <t>San Joaquin (SJV)</t>
  </si>
  <si>
    <t>Stanislaus (SJV)</t>
  </si>
  <si>
    <t>Tulare (SJV)</t>
  </si>
  <si>
    <t>San Luis Obispo (SCC)</t>
  </si>
  <si>
    <t>Santa Barbara (SCC)</t>
  </si>
  <si>
    <t>Ventura (SCC)</t>
  </si>
  <si>
    <t>Los Angeles (SC)</t>
  </si>
  <si>
    <t>Orange (SC)</t>
  </si>
  <si>
    <t>Riverside (SC)</t>
  </si>
  <si>
    <t>San Bernardino (SC)</t>
  </si>
  <si>
    <t>Imperial (SS)</t>
  </si>
  <si>
    <t>Riverside (SS)</t>
  </si>
  <si>
    <t>Kern (MD)</t>
  </si>
  <si>
    <t>Riverside (MD/MDAQMD)</t>
  </si>
  <si>
    <t>Riverside (MD/SCAQMD)</t>
  </si>
  <si>
    <t>Los Angeles (MD)</t>
  </si>
  <si>
    <t>San Bernardino (MD)</t>
  </si>
  <si>
    <t>GAI</t>
  </si>
  <si>
    <t>AB_Code</t>
  </si>
  <si>
    <t>County Name</t>
  </si>
  <si>
    <t>GBV</t>
  </si>
  <si>
    <t>Alpine</t>
  </si>
  <si>
    <t>Inyo</t>
  </si>
  <si>
    <t>Mono</t>
  </si>
  <si>
    <t>LC</t>
  </si>
  <si>
    <t>Lake</t>
  </si>
  <si>
    <t>LT</t>
  </si>
  <si>
    <t>El Dorado</t>
  </si>
  <si>
    <t>Placer</t>
  </si>
  <si>
    <t>MC</t>
  </si>
  <si>
    <t>Amador</t>
  </si>
  <si>
    <t>Calaveras</t>
  </si>
  <si>
    <t>Mariposa</t>
  </si>
  <si>
    <t>Nevada</t>
  </si>
  <si>
    <t>Plumas</t>
  </si>
  <si>
    <t>Sierra</t>
  </si>
  <si>
    <t>Tuolumne</t>
  </si>
  <si>
    <t>NCC</t>
  </si>
  <si>
    <t>Monterey</t>
  </si>
  <si>
    <t>San Benito</t>
  </si>
  <si>
    <t>Santa Cruz</t>
  </si>
  <si>
    <t>NC</t>
  </si>
  <si>
    <t>Del Norte</t>
  </si>
  <si>
    <t>Humboldt</t>
  </si>
  <si>
    <t>Mendocino</t>
  </si>
  <si>
    <t>Sonoma</t>
  </si>
  <si>
    <t>Trinity</t>
  </si>
  <si>
    <t>NEP</t>
  </si>
  <si>
    <t>Lassen</t>
  </si>
  <si>
    <t>Modoc</t>
  </si>
  <si>
    <t>Siskiyou</t>
  </si>
  <si>
    <t>SV</t>
  </si>
  <si>
    <t>Butte</t>
  </si>
  <si>
    <t>Colusa</t>
  </si>
  <si>
    <t>Glenn</t>
  </si>
  <si>
    <t>Sacramento</t>
  </si>
  <si>
    <t>Shasta</t>
  </si>
  <si>
    <t>Solano</t>
  </si>
  <si>
    <t>Sutter</t>
  </si>
  <si>
    <t>Tehama</t>
  </si>
  <si>
    <t>Yolo</t>
  </si>
  <si>
    <t>Yuba</t>
  </si>
  <si>
    <t>SD</t>
  </si>
  <si>
    <t>San Diego</t>
  </si>
  <si>
    <t>SF</t>
  </si>
  <si>
    <t>Alameda</t>
  </si>
  <si>
    <t>Contra Costa</t>
  </si>
  <si>
    <t>Marin</t>
  </si>
  <si>
    <t>Napa</t>
  </si>
  <si>
    <t>San Francisco</t>
  </si>
  <si>
    <t>San Mateo</t>
  </si>
  <si>
    <t>Santa Clara</t>
  </si>
  <si>
    <t>SJV</t>
  </si>
  <si>
    <t>Fresno</t>
  </si>
  <si>
    <t>Kern</t>
  </si>
  <si>
    <t>Kings</t>
  </si>
  <si>
    <t>Madera</t>
  </si>
  <si>
    <t>Merced</t>
  </si>
  <si>
    <t>San Joaquin</t>
  </si>
  <si>
    <t>Stanislaus</t>
  </si>
  <si>
    <t>Tulare</t>
  </si>
  <si>
    <t>SCC</t>
  </si>
  <si>
    <t>San Luis Obispo</t>
  </si>
  <si>
    <t>Santa Barbara</t>
  </si>
  <si>
    <t>Ventura</t>
  </si>
  <si>
    <t>SC</t>
  </si>
  <si>
    <t>Los Angeles</t>
  </si>
  <si>
    <t>Orange</t>
  </si>
  <si>
    <t>Riverside</t>
  </si>
  <si>
    <t>San Bernardino</t>
  </si>
  <si>
    <t>SS</t>
  </si>
  <si>
    <t>Imperial</t>
  </si>
  <si>
    <t>MD</t>
  </si>
  <si>
    <t>T6&amp;T7 count</t>
  </si>
  <si>
    <t>total pop in AB</t>
  </si>
  <si>
    <t>old exempt</t>
  </si>
  <si>
    <t>New</t>
  </si>
  <si>
    <t>Old</t>
  </si>
  <si>
    <t>pop in New NOx exempt</t>
  </si>
  <si>
    <t>pop in Old NOx exempt</t>
  </si>
  <si>
    <t>% in New NOx exempt</t>
  </si>
  <si>
    <t>% in old NOx exempt</t>
  </si>
  <si>
    <t>New assume 25%</t>
  </si>
  <si>
    <t>Assume 25% of activity in NOx exempt are by vehicles travel in the area.</t>
  </si>
  <si>
    <t>Some Air basins only have portion of them in the NOx exempt, so use DMV2011 T6&amp;T7 Truck to ratio the 25%.  For example, it 50% of T6&amp;T7 are in the NOx exempt area for air basin X, then 12.5% of the vheicle activitis in the air basin are eligible for NOx exempt.</t>
  </si>
  <si>
    <t>New NOx exempt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</si>
</sst>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ill="1"/>
    <xf numFmtId="0" fontId="0" fillId="0" borderId="0" xfId="0" applyNumberFormat="1"/>
    <xf numFmtId="9" fontId="0" fillId="0" borderId="0" xfId="1" applyFont="1"/>
    <xf numFmtId="164" fontId="0" fillId="0" borderId="0" xfId="1" applyNumberFormat="1" applyFont="1"/>
    <xf numFmtId="0" fontId="0" fillId="2" borderId="0" xfId="0" applyFill="1" applyBorder="1" applyAlignment="1">
      <alignment horizontal="center"/>
    </xf>
    <xf numFmtId="9" fontId="0" fillId="2" borderId="0" xfId="1" applyFont="1" applyFill="1"/>
    <xf numFmtId="164" fontId="0" fillId="2" borderId="0" xfId="1" applyNumberFormat="1" applyFont="1" applyFill="1"/>
    <xf numFmtId="164" fontId="0" fillId="0" borderId="0" xfId="0" applyNumberFormat="1"/>
    <xf numFmtId="9" fontId="4" fillId="0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workbookViewId="0">
      <selection activeCell="L19" sqref="L19"/>
    </sheetView>
  </sheetViews>
  <sheetFormatPr defaultRowHeight="15" x14ac:dyDescent="0.25"/>
  <cols>
    <col min="1" max="1" width="25.42578125" customWidth="1"/>
    <col min="2" max="2" width="11.28515625" style="5" customWidth="1"/>
    <col min="3" max="8" width="9.140625" style="1"/>
    <col min="9" max="9" width="15.140625" style="1" customWidth="1"/>
    <col min="11" max="12" width="11.28515625" customWidth="1"/>
    <col min="13" max="13" width="16.7109375" customWidth="1"/>
    <col min="14" max="15" width="17.140625" customWidth="1"/>
    <col min="16" max="16" width="18.85546875" customWidth="1"/>
    <col min="17" max="18" width="13.140625" customWidth="1"/>
    <col min="19" max="19" width="15.140625" customWidth="1"/>
  </cols>
  <sheetData>
    <row r="1" spans="1:20" x14ac:dyDescent="0.25">
      <c r="A1" t="s">
        <v>0</v>
      </c>
      <c r="B1" s="4" t="s">
        <v>70</v>
      </c>
      <c r="C1" s="3" t="s">
        <v>71</v>
      </c>
      <c r="D1" s="3" t="s">
        <v>148</v>
      </c>
      <c r="E1" s="3" t="s">
        <v>158</v>
      </c>
      <c r="F1" s="3" t="s">
        <v>146</v>
      </c>
      <c r="G1" s="3" t="s">
        <v>150</v>
      </c>
      <c r="H1" s="3" t="s">
        <v>149</v>
      </c>
      <c r="I1" s="3" t="s">
        <v>72</v>
      </c>
      <c r="K1" s="3" t="s">
        <v>71</v>
      </c>
      <c r="L1" s="3" t="s">
        <v>152</v>
      </c>
      <c r="M1" s="3" t="s">
        <v>151</v>
      </c>
      <c r="N1" s="3" t="s">
        <v>147</v>
      </c>
      <c r="O1" s="3" t="s">
        <v>154</v>
      </c>
      <c r="P1" s="3" t="s">
        <v>153</v>
      </c>
      <c r="Q1" s="3"/>
      <c r="R1" s="3"/>
      <c r="S1" s="3" t="s">
        <v>155</v>
      </c>
    </row>
    <row r="2" spans="1:20" x14ac:dyDescent="0.25">
      <c r="A2" s="6" t="s">
        <v>1</v>
      </c>
      <c r="B2" s="4">
        <v>1</v>
      </c>
      <c r="C2" s="3" t="s">
        <v>73</v>
      </c>
      <c r="D2" s="3">
        <v>1</v>
      </c>
      <c r="E2" s="3">
        <v>1</v>
      </c>
      <c r="F2" s="7">
        <v>22</v>
      </c>
      <c r="G2" s="7">
        <f>D2*F2</f>
        <v>22</v>
      </c>
      <c r="H2" s="7">
        <f>F2*E2</f>
        <v>22</v>
      </c>
      <c r="I2" s="1" t="s">
        <v>74</v>
      </c>
      <c r="J2" s="1"/>
      <c r="K2" s="10" t="s">
        <v>73</v>
      </c>
      <c r="L2" s="10">
        <f>SUMIF($C$2:$C$70,K2,$G$2:$G$70)</f>
        <v>22</v>
      </c>
      <c r="M2" s="6">
        <f>SUMIF($C$2:$C$70,K2,$H$2:$H$70)</f>
        <v>534</v>
      </c>
      <c r="N2" s="6">
        <f>SUMIF($C$2:$C$70,K2,$F$2:$F$70)</f>
        <v>534</v>
      </c>
      <c r="O2" s="11">
        <f>L2/N2</f>
        <v>4.1198501872659173E-2</v>
      </c>
      <c r="P2" s="11">
        <f>M2/N2</f>
        <v>1</v>
      </c>
      <c r="Q2" s="14">
        <f>O2*0.25</f>
        <v>1.0299625468164793E-2</v>
      </c>
      <c r="R2" s="11"/>
      <c r="S2" s="12">
        <f>ROUND(P2*0.25,3)</f>
        <v>0.25</v>
      </c>
      <c r="T2" s="13">
        <f>1-S2</f>
        <v>0.75</v>
      </c>
    </row>
    <row r="3" spans="1:20" x14ac:dyDescent="0.25">
      <c r="A3" s="6" t="s">
        <v>2</v>
      </c>
      <c r="B3" s="4">
        <v>2</v>
      </c>
      <c r="C3" s="3" t="s">
        <v>73</v>
      </c>
      <c r="D3" s="3">
        <v>0</v>
      </c>
      <c r="E3" s="3">
        <v>1</v>
      </c>
      <c r="F3" s="7">
        <v>324</v>
      </c>
      <c r="G3" s="7">
        <f t="shared" ref="G3:G66" si="0">D3*F3</f>
        <v>0</v>
      </c>
      <c r="H3" s="7">
        <f t="shared" ref="H3:H66" si="1">F3*E3</f>
        <v>324</v>
      </c>
      <c r="I3" s="1" t="s">
        <v>75</v>
      </c>
      <c r="J3" s="1"/>
      <c r="K3" s="10" t="s">
        <v>77</v>
      </c>
      <c r="L3" s="10">
        <f t="shared" ref="L3:L16" si="2">SUMIF($C$2:$C$70,K3,$G$2:$G$70)</f>
        <v>584</v>
      </c>
      <c r="M3" s="6">
        <f t="shared" ref="M3:M16" si="3">SUMIF($C$2:$C$70,K3,$H$2:$H$70)</f>
        <v>584</v>
      </c>
      <c r="N3" s="6">
        <f t="shared" ref="N3:N16" si="4">SUMIF($C$2:$C$70,K3,$F$2:$F$70)</f>
        <v>584</v>
      </c>
      <c r="O3" s="11">
        <f t="shared" ref="O3:O16" si="5">L3/N3</f>
        <v>1</v>
      </c>
      <c r="P3" s="11">
        <f t="shared" ref="P3:P16" si="6">M3/N3</f>
        <v>1</v>
      </c>
      <c r="Q3" s="11">
        <f t="shared" ref="Q3:Q16" si="7">O3*0.25</f>
        <v>0.25</v>
      </c>
      <c r="R3" s="11"/>
      <c r="S3" s="12">
        <f t="shared" ref="S3:S16" si="8">ROUND(P3*0.25,3)</f>
        <v>0.25</v>
      </c>
      <c r="T3" s="13">
        <f t="shared" ref="T3:T16" si="9">1-S3</f>
        <v>0.75</v>
      </c>
    </row>
    <row r="4" spans="1:20" x14ac:dyDescent="0.25">
      <c r="A4" s="6" t="s">
        <v>3</v>
      </c>
      <c r="B4" s="4">
        <v>3</v>
      </c>
      <c r="C4" s="3" t="s">
        <v>73</v>
      </c>
      <c r="D4" s="3">
        <v>0</v>
      </c>
      <c r="E4" s="3">
        <v>1</v>
      </c>
      <c r="F4" s="7">
        <v>188</v>
      </c>
      <c r="G4" s="7">
        <f t="shared" si="0"/>
        <v>0</v>
      </c>
      <c r="H4" s="7">
        <f t="shared" si="1"/>
        <v>188</v>
      </c>
      <c r="I4" s="1" t="s">
        <v>76</v>
      </c>
      <c r="J4" s="1"/>
      <c r="K4" s="3" t="s">
        <v>79</v>
      </c>
      <c r="L4" s="3">
        <f t="shared" si="2"/>
        <v>0</v>
      </c>
      <c r="M4">
        <f t="shared" si="3"/>
        <v>0</v>
      </c>
      <c r="N4">
        <f t="shared" si="4"/>
        <v>432</v>
      </c>
      <c r="O4" s="8">
        <f t="shared" si="5"/>
        <v>0</v>
      </c>
      <c r="P4" s="8">
        <f t="shared" si="6"/>
        <v>0</v>
      </c>
      <c r="Q4" s="8">
        <f t="shared" si="7"/>
        <v>0</v>
      </c>
      <c r="R4" s="8"/>
      <c r="S4" s="9">
        <f t="shared" si="8"/>
        <v>0</v>
      </c>
      <c r="T4" s="13">
        <f t="shared" si="9"/>
        <v>1</v>
      </c>
    </row>
    <row r="5" spans="1:20" x14ac:dyDescent="0.25">
      <c r="A5" s="6" t="s">
        <v>4</v>
      </c>
      <c r="B5" s="4">
        <v>4</v>
      </c>
      <c r="C5" s="3" t="s">
        <v>77</v>
      </c>
      <c r="D5" s="3">
        <v>1</v>
      </c>
      <c r="E5" s="3">
        <v>1</v>
      </c>
      <c r="F5" s="7">
        <v>584</v>
      </c>
      <c r="G5" s="7">
        <f t="shared" si="0"/>
        <v>584</v>
      </c>
      <c r="H5" s="7">
        <f t="shared" si="1"/>
        <v>584</v>
      </c>
      <c r="I5" s="1" t="s">
        <v>78</v>
      </c>
      <c r="J5" s="1"/>
      <c r="K5" s="10" t="s">
        <v>82</v>
      </c>
      <c r="L5" s="10">
        <f t="shared" si="2"/>
        <v>556</v>
      </c>
      <c r="M5" s="6">
        <f t="shared" si="3"/>
        <v>3274</v>
      </c>
      <c r="N5" s="6">
        <f t="shared" si="4"/>
        <v>4587</v>
      </c>
      <c r="O5" s="11">
        <f t="shared" si="5"/>
        <v>0.12121212121212122</v>
      </c>
      <c r="P5" s="11">
        <f t="shared" si="6"/>
        <v>0.7137562677131023</v>
      </c>
      <c r="Q5" s="11">
        <f t="shared" si="7"/>
        <v>3.0303030303030304E-2</v>
      </c>
      <c r="R5" s="11"/>
      <c r="S5" s="12">
        <f t="shared" si="8"/>
        <v>0.17799999999999999</v>
      </c>
      <c r="T5" s="13">
        <f t="shared" si="9"/>
        <v>0.82200000000000006</v>
      </c>
    </row>
    <row r="6" spans="1:20" x14ac:dyDescent="0.25">
      <c r="A6" t="s">
        <v>5</v>
      </c>
      <c r="B6" s="4">
        <v>5</v>
      </c>
      <c r="C6" s="3" t="s">
        <v>79</v>
      </c>
      <c r="D6" s="3">
        <v>0</v>
      </c>
      <c r="E6" s="3">
        <v>0</v>
      </c>
      <c r="F6" s="7">
        <v>260</v>
      </c>
      <c r="G6" s="7">
        <f t="shared" si="0"/>
        <v>0</v>
      </c>
      <c r="H6" s="7">
        <f t="shared" si="1"/>
        <v>0</v>
      </c>
      <c r="I6" s="1" t="s">
        <v>80</v>
      </c>
      <c r="J6" s="1"/>
      <c r="K6" s="10" t="s">
        <v>145</v>
      </c>
      <c r="L6" s="10">
        <f t="shared" si="2"/>
        <v>273</v>
      </c>
      <c r="M6" s="6">
        <f t="shared" si="3"/>
        <v>1039</v>
      </c>
      <c r="N6" s="6">
        <f t="shared" si="4"/>
        <v>7460</v>
      </c>
      <c r="O6" s="11">
        <f t="shared" si="5"/>
        <v>3.6595174262734585E-2</v>
      </c>
      <c r="P6" s="11">
        <f t="shared" si="6"/>
        <v>0.13927613941018765</v>
      </c>
      <c r="Q6" s="14">
        <f t="shared" si="7"/>
        <v>9.1487935656836463E-3</v>
      </c>
      <c r="R6" s="11"/>
      <c r="S6" s="12">
        <f t="shared" si="8"/>
        <v>3.5000000000000003E-2</v>
      </c>
      <c r="T6" s="13">
        <f t="shared" si="9"/>
        <v>0.96499999999999997</v>
      </c>
    </row>
    <row r="7" spans="1:20" x14ac:dyDescent="0.25">
      <c r="A7" t="s">
        <v>6</v>
      </c>
      <c r="B7" s="4">
        <v>6</v>
      </c>
      <c r="C7" s="3" t="s">
        <v>79</v>
      </c>
      <c r="D7" s="3">
        <v>0</v>
      </c>
      <c r="E7" s="3">
        <v>0</v>
      </c>
      <c r="F7" s="7">
        <v>172</v>
      </c>
      <c r="G7" s="7">
        <f t="shared" si="0"/>
        <v>0</v>
      </c>
      <c r="H7" s="7">
        <f t="shared" si="1"/>
        <v>0</v>
      </c>
      <c r="I7" s="1" t="s">
        <v>81</v>
      </c>
      <c r="J7" s="1"/>
      <c r="K7" s="10" t="s">
        <v>94</v>
      </c>
      <c r="L7" s="10">
        <f t="shared" si="2"/>
        <v>4367</v>
      </c>
      <c r="M7" s="6">
        <f t="shared" si="3"/>
        <v>4367</v>
      </c>
      <c r="N7" s="6">
        <f t="shared" si="4"/>
        <v>4367</v>
      </c>
      <c r="O7" s="11">
        <f t="shared" si="5"/>
        <v>1</v>
      </c>
      <c r="P7" s="11">
        <f t="shared" si="6"/>
        <v>1</v>
      </c>
      <c r="Q7" s="11">
        <f t="shared" si="7"/>
        <v>0.25</v>
      </c>
      <c r="R7" s="11"/>
      <c r="S7" s="12">
        <f t="shared" si="8"/>
        <v>0.25</v>
      </c>
      <c r="T7" s="13">
        <f t="shared" si="9"/>
        <v>0.75</v>
      </c>
    </row>
    <row r="8" spans="1:20" x14ac:dyDescent="0.25">
      <c r="A8" s="6" t="s">
        <v>7</v>
      </c>
      <c r="B8" s="4">
        <v>7</v>
      </c>
      <c r="C8" s="3" t="s">
        <v>82</v>
      </c>
      <c r="D8" s="3">
        <v>0</v>
      </c>
      <c r="E8" s="3">
        <v>1</v>
      </c>
      <c r="F8" s="7">
        <v>522</v>
      </c>
      <c r="G8" s="7">
        <f t="shared" si="0"/>
        <v>0</v>
      </c>
      <c r="H8" s="7">
        <f t="shared" si="1"/>
        <v>522</v>
      </c>
      <c r="I8" s="1" t="s">
        <v>83</v>
      </c>
      <c r="J8" s="1"/>
      <c r="K8" s="10" t="s">
        <v>90</v>
      </c>
      <c r="L8" s="10">
        <f t="shared" si="2"/>
        <v>8292</v>
      </c>
      <c r="M8" s="6">
        <f t="shared" si="3"/>
        <v>8292</v>
      </c>
      <c r="N8" s="6">
        <f t="shared" si="4"/>
        <v>8292</v>
      </c>
      <c r="O8" s="11">
        <f t="shared" si="5"/>
        <v>1</v>
      </c>
      <c r="P8" s="11">
        <f t="shared" si="6"/>
        <v>1</v>
      </c>
      <c r="Q8" s="11">
        <f t="shared" si="7"/>
        <v>0.25</v>
      </c>
      <c r="R8" s="11"/>
      <c r="S8" s="12">
        <f t="shared" si="8"/>
        <v>0.25</v>
      </c>
      <c r="T8" s="13">
        <f t="shared" si="9"/>
        <v>0.75</v>
      </c>
    </row>
    <row r="9" spans="1:20" x14ac:dyDescent="0.25">
      <c r="A9" s="6" t="s">
        <v>8</v>
      </c>
      <c r="B9" s="4">
        <v>8</v>
      </c>
      <c r="C9" s="3" t="s">
        <v>82</v>
      </c>
      <c r="D9" s="3">
        <v>0</v>
      </c>
      <c r="E9" s="3">
        <v>1</v>
      </c>
      <c r="F9" s="7">
        <v>513</v>
      </c>
      <c r="G9" s="7">
        <f t="shared" si="0"/>
        <v>0</v>
      </c>
      <c r="H9" s="7">
        <f t="shared" si="1"/>
        <v>513</v>
      </c>
      <c r="I9" s="1" t="s">
        <v>84</v>
      </c>
      <c r="K9" s="10" t="s">
        <v>100</v>
      </c>
      <c r="L9" s="10">
        <f t="shared" si="2"/>
        <v>1490</v>
      </c>
      <c r="M9" s="6">
        <f t="shared" si="3"/>
        <v>1490</v>
      </c>
      <c r="N9" s="6">
        <f t="shared" si="4"/>
        <v>1490</v>
      </c>
      <c r="O9" s="11">
        <f t="shared" si="5"/>
        <v>1</v>
      </c>
      <c r="P9" s="11">
        <f t="shared" si="6"/>
        <v>1</v>
      </c>
      <c r="Q9" s="11">
        <f t="shared" si="7"/>
        <v>0.25</v>
      </c>
      <c r="R9" s="11"/>
      <c r="S9" s="12">
        <f t="shared" si="8"/>
        <v>0.25</v>
      </c>
      <c r="T9" s="13">
        <f t="shared" si="9"/>
        <v>0.75</v>
      </c>
    </row>
    <row r="10" spans="1:20" x14ac:dyDescent="0.25">
      <c r="A10" t="s">
        <v>9</v>
      </c>
      <c r="B10" s="4">
        <v>9</v>
      </c>
      <c r="C10" s="3" t="s">
        <v>82</v>
      </c>
      <c r="D10" s="3">
        <v>0</v>
      </c>
      <c r="E10" s="3">
        <v>0</v>
      </c>
      <c r="F10" s="7">
        <v>1131</v>
      </c>
      <c r="G10" s="7">
        <f t="shared" si="0"/>
        <v>0</v>
      </c>
      <c r="H10" s="7">
        <f t="shared" si="1"/>
        <v>0</v>
      </c>
      <c r="I10" s="1" t="s">
        <v>80</v>
      </c>
      <c r="K10" s="3" t="s">
        <v>138</v>
      </c>
      <c r="L10" s="3">
        <f t="shared" si="2"/>
        <v>0</v>
      </c>
      <c r="M10">
        <f t="shared" si="3"/>
        <v>0</v>
      </c>
      <c r="N10">
        <f t="shared" si="4"/>
        <v>151581</v>
      </c>
      <c r="O10" s="8">
        <f t="shared" si="5"/>
        <v>0</v>
      </c>
      <c r="P10" s="8">
        <f t="shared" si="6"/>
        <v>0</v>
      </c>
      <c r="Q10" s="8">
        <f t="shared" si="7"/>
        <v>0</v>
      </c>
      <c r="R10" s="8"/>
      <c r="S10" s="9">
        <f t="shared" si="8"/>
        <v>0</v>
      </c>
      <c r="T10" s="13">
        <f t="shared" si="9"/>
        <v>1</v>
      </c>
    </row>
    <row r="11" spans="1:20" x14ac:dyDescent="0.25">
      <c r="A11" s="6" t="s">
        <v>10</v>
      </c>
      <c r="B11" s="4">
        <v>10</v>
      </c>
      <c r="C11" s="3" t="s">
        <v>82</v>
      </c>
      <c r="D11" s="3">
        <v>0</v>
      </c>
      <c r="E11" s="3">
        <v>1</v>
      </c>
      <c r="F11" s="7">
        <v>179</v>
      </c>
      <c r="G11" s="7">
        <f t="shared" si="0"/>
        <v>0</v>
      </c>
      <c r="H11" s="7">
        <f t="shared" si="1"/>
        <v>179</v>
      </c>
      <c r="I11" s="1" t="s">
        <v>85</v>
      </c>
      <c r="K11" s="10" t="s">
        <v>134</v>
      </c>
      <c r="L11" s="10">
        <f t="shared" si="2"/>
        <v>6681</v>
      </c>
      <c r="M11" s="6">
        <f t="shared" si="3"/>
        <v>6681</v>
      </c>
      <c r="N11" s="6">
        <f t="shared" si="4"/>
        <v>13714</v>
      </c>
      <c r="O11" s="11">
        <f t="shared" si="5"/>
        <v>0.4871663992999854</v>
      </c>
      <c r="P11" s="11">
        <f t="shared" si="6"/>
        <v>0.4871663992999854</v>
      </c>
      <c r="Q11" s="11">
        <f t="shared" si="7"/>
        <v>0.12179159982499635</v>
      </c>
      <c r="R11" s="11"/>
      <c r="S11" s="12">
        <f t="shared" si="8"/>
        <v>0.122</v>
      </c>
      <c r="T11" s="13">
        <f t="shared" si="9"/>
        <v>0.878</v>
      </c>
    </row>
    <row r="12" spans="1:20" x14ac:dyDescent="0.25">
      <c r="A12" s="6" t="s">
        <v>11</v>
      </c>
      <c r="B12" s="4">
        <v>11</v>
      </c>
      <c r="C12" s="3" t="s">
        <v>82</v>
      </c>
      <c r="D12" s="3">
        <v>0</v>
      </c>
      <c r="E12" s="3">
        <v>1</v>
      </c>
      <c r="F12" s="7">
        <v>984</v>
      </c>
      <c r="G12" s="7">
        <f t="shared" si="0"/>
        <v>0</v>
      </c>
      <c r="H12" s="7">
        <f t="shared" si="1"/>
        <v>984</v>
      </c>
      <c r="I12" s="1" t="s">
        <v>86</v>
      </c>
      <c r="K12" s="3" t="s">
        <v>115</v>
      </c>
      <c r="L12" s="3">
        <f t="shared" si="2"/>
        <v>0</v>
      </c>
      <c r="M12">
        <f t="shared" si="3"/>
        <v>0</v>
      </c>
      <c r="N12">
        <f t="shared" si="4"/>
        <v>23899</v>
      </c>
      <c r="O12" s="8">
        <f t="shared" si="5"/>
        <v>0</v>
      </c>
      <c r="P12" s="8">
        <f t="shared" si="6"/>
        <v>0</v>
      </c>
      <c r="Q12" s="8">
        <f t="shared" si="7"/>
        <v>0</v>
      </c>
      <c r="R12" s="8"/>
      <c r="S12" s="9">
        <f t="shared" si="8"/>
        <v>0</v>
      </c>
      <c r="T12" s="13">
        <f t="shared" si="9"/>
        <v>1</v>
      </c>
    </row>
    <row r="13" spans="1:20" x14ac:dyDescent="0.25">
      <c r="A13" t="s">
        <v>12</v>
      </c>
      <c r="B13" s="4">
        <v>12</v>
      </c>
      <c r="C13" s="3" t="s">
        <v>82</v>
      </c>
      <c r="D13" s="3">
        <v>0</v>
      </c>
      <c r="E13" s="3">
        <v>0</v>
      </c>
      <c r="F13" s="7">
        <v>182</v>
      </c>
      <c r="G13" s="7">
        <f t="shared" si="0"/>
        <v>0</v>
      </c>
      <c r="H13" s="7">
        <f t="shared" si="1"/>
        <v>0</v>
      </c>
      <c r="I13" s="1" t="s">
        <v>81</v>
      </c>
      <c r="K13" s="3" t="s">
        <v>117</v>
      </c>
      <c r="L13" s="3">
        <f t="shared" si="2"/>
        <v>0</v>
      </c>
      <c r="M13">
        <f t="shared" si="3"/>
        <v>0</v>
      </c>
      <c r="N13">
        <f t="shared" si="4"/>
        <v>54900</v>
      </c>
      <c r="O13" s="8">
        <f t="shared" si="5"/>
        <v>0</v>
      </c>
      <c r="P13" s="8">
        <f t="shared" si="6"/>
        <v>0</v>
      </c>
      <c r="Q13" s="8">
        <f t="shared" si="7"/>
        <v>0</v>
      </c>
      <c r="R13" s="8"/>
      <c r="S13" s="9">
        <f t="shared" si="8"/>
        <v>0</v>
      </c>
      <c r="T13" s="13">
        <f t="shared" si="9"/>
        <v>1</v>
      </c>
    </row>
    <row r="14" spans="1:20" x14ac:dyDescent="0.25">
      <c r="A14" s="6" t="s">
        <v>13</v>
      </c>
      <c r="B14" s="4">
        <v>13</v>
      </c>
      <c r="C14" s="3" t="s">
        <v>82</v>
      </c>
      <c r="D14" s="3">
        <v>1</v>
      </c>
      <c r="E14" s="3">
        <v>1</v>
      </c>
      <c r="F14" s="7">
        <v>498</v>
      </c>
      <c r="G14" s="7">
        <f t="shared" si="0"/>
        <v>498</v>
      </c>
      <c r="H14" s="7">
        <f t="shared" si="1"/>
        <v>498</v>
      </c>
      <c r="I14" s="1" t="s">
        <v>87</v>
      </c>
      <c r="K14" s="3" t="s">
        <v>125</v>
      </c>
      <c r="L14" s="3">
        <f t="shared" si="2"/>
        <v>0</v>
      </c>
      <c r="M14">
        <f t="shared" si="3"/>
        <v>0</v>
      </c>
      <c r="N14">
        <f t="shared" si="4"/>
        <v>59136</v>
      </c>
      <c r="O14" s="8">
        <f t="shared" si="5"/>
        <v>0</v>
      </c>
      <c r="P14" s="8">
        <f t="shared" si="6"/>
        <v>0</v>
      </c>
      <c r="Q14" s="8">
        <f t="shared" si="7"/>
        <v>0</v>
      </c>
      <c r="R14" s="8"/>
      <c r="S14" s="9">
        <f t="shared" si="8"/>
        <v>0</v>
      </c>
      <c r="T14" s="13">
        <f t="shared" si="9"/>
        <v>1</v>
      </c>
    </row>
    <row r="15" spans="1:20" x14ac:dyDescent="0.25">
      <c r="A15" s="6" t="s">
        <v>14</v>
      </c>
      <c r="B15" s="4">
        <v>14</v>
      </c>
      <c r="C15" s="3" t="s">
        <v>82</v>
      </c>
      <c r="D15" s="3">
        <v>1</v>
      </c>
      <c r="E15" s="3">
        <v>1</v>
      </c>
      <c r="F15" s="7">
        <v>58</v>
      </c>
      <c r="G15" s="7">
        <f t="shared" si="0"/>
        <v>58</v>
      </c>
      <c r="H15" s="7">
        <f t="shared" si="1"/>
        <v>58</v>
      </c>
      <c r="I15" s="1" t="s">
        <v>88</v>
      </c>
      <c r="K15" s="3" t="s">
        <v>143</v>
      </c>
      <c r="L15" s="3">
        <f t="shared" si="2"/>
        <v>0</v>
      </c>
      <c r="M15">
        <f t="shared" si="3"/>
        <v>0</v>
      </c>
      <c r="N15">
        <f t="shared" si="4"/>
        <v>5549</v>
      </c>
      <c r="O15" s="8">
        <f t="shared" si="5"/>
        <v>0</v>
      </c>
      <c r="P15" s="8">
        <f t="shared" si="6"/>
        <v>0</v>
      </c>
      <c r="Q15" s="8">
        <f t="shared" si="7"/>
        <v>0</v>
      </c>
      <c r="R15" s="8"/>
      <c r="S15" s="9">
        <f t="shared" si="8"/>
        <v>0</v>
      </c>
      <c r="T15" s="13">
        <f t="shared" si="9"/>
        <v>1</v>
      </c>
    </row>
    <row r="16" spans="1:20" x14ac:dyDescent="0.25">
      <c r="A16" s="6" t="s">
        <v>15</v>
      </c>
      <c r="B16" s="4">
        <v>15</v>
      </c>
      <c r="C16" s="3" t="s">
        <v>82</v>
      </c>
      <c r="D16" s="3">
        <v>0</v>
      </c>
      <c r="E16" s="3">
        <v>1</v>
      </c>
      <c r="F16" s="7">
        <v>520</v>
      </c>
      <c r="G16" s="7">
        <f t="shared" si="0"/>
        <v>0</v>
      </c>
      <c r="H16" s="7">
        <f t="shared" si="1"/>
        <v>520</v>
      </c>
      <c r="I16" s="1" t="s">
        <v>89</v>
      </c>
      <c r="K16" s="10" t="s">
        <v>104</v>
      </c>
      <c r="L16" s="10">
        <f t="shared" si="2"/>
        <v>5375</v>
      </c>
      <c r="M16" s="6">
        <f t="shared" si="3"/>
        <v>7515</v>
      </c>
      <c r="N16" s="6">
        <f t="shared" si="4"/>
        <v>35143</v>
      </c>
      <c r="O16" s="11">
        <f t="shared" si="5"/>
        <v>0.15294653273767181</v>
      </c>
      <c r="P16" s="11">
        <f t="shared" si="6"/>
        <v>0.21384059414392625</v>
      </c>
      <c r="Q16" s="11">
        <f t="shared" si="7"/>
        <v>3.8236633184417952E-2</v>
      </c>
      <c r="R16" s="11"/>
      <c r="S16" s="12">
        <f t="shared" si="8"/>
        <v>5.2999999999999999E-2</v>
      </c>
      <c r="T16" s="13">
        <f t="shared" si="9"/>
        <v>0.94699999999999995</v>
      </c>
    </row>
    <row r="17" spans="1:9" x14ac:dyDescent="0.25">
      <c r="A17" s="6" t="s">
        <v>16</v>
      </c>
      <c r="B17" s="4">
        <v>16</v>
      </c>
      <c r="C17" s="3" t="s">
        <v>90</v>
      </c>
      <c r="D17" s="3">
        <v>1</v>
      </c>
      <c r="E17" s="3">
        <v>1</v>
      </c>
      <c r="F17" s="7">
        <v>4988</v>
      </c>
      <c r="G17" s="7">
        <f t="shared" si="0"/>
        <v>4988</v>
      </c>
      <c r="H17" s="7">
        <f t="shared" si="1"/>
        <v>4988</v>
      </c>
      <c r="I17" s="1" t="s">
        <v>91</v>
      </c>
    </row>
    <row r="18" spans="1:9" x14ac:dyDescent="0.25">
      <c r="A18" s="6" t="s">
        <v>17</v>
      </c>
      <c r="B18" s="4">
        <v>17</v>
      </c>
      <c r="C18" s="3" t="s">
        <v>90</v>
      </c>
      <c r="D18" s="3">
        <v>1</v>
      </c>
      <c r="E18" s="3">
        <v>1</v>
      </c>
      <c r="F18" s="7">
        <v>818</v>
      </c>
      <c r="G18" s="7">
        <f t="shared" si="0"/>
        <v>818</v>
      </c>
      <c r="H18" s="7">
        <f t="shared" si="1"/>
        <v>818</v>
      </c>
      <c r="I18" s="1" t="s">
        <v>92</v>
      </c>
    </row>
    <row r="19" spans="1:9" x14ac:dyDescent="0.25">
      <c r="A19" s="6" t="s">
        <v>18</v>
      </c>
      <c r="B19" s="4">
        <v>18</v>
      </c>
      <c r="C19" s="3" t="s">
        <v>90</v>
      </c>
      <c r="D19" s="3">
        <v>1</v>
      </c>
      <c r="E19" s="3">
        <v>1</v>
      </c>
      <c r="F19" s="7">
        <v>2486</v>
      </c>
      <c r="G19" s="7">
        <f t="shared" si="0"/>
        <v>2486</v>
      </c>
      <c r="H19" s="7">
        <f t="shared" si="1"/>
        <v>2486</v>
      </c>
      <c r="I19" s="1" t="s">
        <v>93</v>
      </c>
    </row>
    <row r="20" spans="1:9" x14ac:dyDescent="0.25">
      <c r="A20" s="6" t="s">
        <v>19</v>
      </c>
      <c r="B20" s="4">
        <v>19</v>
      </c>
      <c r="C20" s="3" t="s">
        <v>94</v>
      </c>
      <c r="D20" s="3">
        <v>1</v>
      </c>
      <c r="E20" s="3">
        <v>1</v>
      </c>
      <c r="F20" s="7">
        <v>190</v>
      </c>
      <c r="G20" s="7">
        <f t="shared" si="0"/>
        <v>190</v>
      </c>
      <c r="H20" s="7">
        <f t="shared" si="1"/>
        <v>190</v>
      </c>
      <c r="I20" s="1" t="s">
        <v>95</v>
      </c>
    </row>
    <row r="21" spans="1:9" x14ac:dyDescent="0.25">
      <c r="A21" s="6" t="s">
        <v>20</v>
      </c>
      <c r="B21" s="4">
        <v>20</v>
      </c>
      <c r="C21" s="3" t="s">
        <v>94</v>
      </c>
      <c r="D21" s="3">
        <v>1</v>
      </c>
      <c r="E21" s="3">
        <v>1</v>
      </c>
      <c r="F21" s="7">
        <v>1738</v>
      </c>
      <c r="G21" s="7">
        <f t="shared" si="0"/>
        <v>1738</v>
      </c>
      <c r="H21" s="7">
        <f t="shared" si="1"/>
        <v>1738</v>
      </c>
      <c r="I21" s="1" t="s">
        <v>96</v>
      </c>
    </row>
    <row r="22" spans="1:9" x14ac:dyDescent="0.25">
      <c r="A22" s="6" t="s">
        <v>21</v>
      </c>
      <c r="B22" s="4">
        <v>21</v>
      </c>
      <c r="C22" s="3" t="s">
        <v>94</v>
      </c>
      <c r="D22" s="3">
        <v>1</v>
      </c>
      <c r="E22" s="3">
        <v>1</v>
      </c>
      <c r="F22" s="7">
        <v>1492</v>
      </c>
      <c r="G22" s="7">
        <f t="shared" si="0"/>
        <v>1492</v>
      </c>
      <c r="H22" s="7">
        <f t="shared" si="1"/>
        <v>1492</v>
      </c>
      <c r="I22" s="1" t="s">
        <v>97</v>
      </c>
    </row>
    <row r="23" spans="1:9" x14ac:dyDescent="0.25">
      <c r="A23" s="6" t="s">
        <v>22</v>
      </c>
      <c r="B23" s="4">
        <v>22</v>
      </c>
      <c r="C23" s="3" t="s">
        <v>94</v>
      </c>
      <c r="D23" s="3">
        <v>1</v>
      </c>
      <c r="E23" s="3">
        <v>1</v>
      </c>
      <c r="F23" s="7">
        <v>761</v>
      </c>
      <c r="G23" s="7">
        <f t="shared" si="0"/>
        <v>761</v>
      </c>
      <c r="H23" s="7">
        <f t="shared" si="1"/>
        <v>761</v>
      </c>
      <c r="I23" s="1" t="s">
        <v>98</v>
      </c>
    </row>
    <row r="24" spans="1:9" x14ac:dyDescent="0.25">
      <c r="A24" s="6" t="s">
        <v>23</v>
      </c>
      <c r="B24" s="4">
        <v>23</v>
      </c>
      <c r="C24" s="3" t="s">
        <v>94</v>
      </c>
      <c r="D24" s="3">
        <v>1</v>
      </c>
      <c r="E24" s="3">
        <v>1</v>
      </c>
      <c r="F24" s="7">
        <v>186</v>
      </c>
      <c r="G24" s="7">
        <f t="shared" si="0"/>
        <v>186</v>
      </c>
      <c r="H24" s="7">
        <f t="shared" si="1"/>
        <v>186</v>
      </c>
      <c r="I24" s="1" t="s">
        <v>99</v>
      </c>
    </row>
    <row r="25" spans="1:9" x14ac:dyDescent="0.25">
      <c r="A25" s="6" t="s">
        <v>24</v>
      </c>
      <c r="B25" s="4">
        <v>24</v>
      </c>
      <c r="C25" s="3" t="s">
        <v>100</v>
      </c>
      <c r="D25" s="3">
        <v>1</v>
      </c>
      <c r="E25" s="3">
        <v>1</v>
      </c>
      <c r="F25" s="7">
        <v>418</v>
      </c>
      <c r="G25" s="7">
        <f t="shared" si="0"/>
        <v>418</v>
      </c>
      <c r="H25" s="7">
        <f t="shared" si="1"/>
        <v>418</v>
      </c>
      <c r="I25" s="1" t="s">
        <v>101</v>
      </c>
    </row>
    <row r="26" spans="1:9" x14ac:dyDescent="0.25">
      <c r="A26" s="6" t="s">
        <v>25</v>
      </c>
      <c r="B26" s="4">
        <v>25</v>
      </c>
      <c r="C26" s="3" t="s">
        <v>100</v>
      </c>
      <c r="D26" s="3">
        <v>1</v>
      </c>
      <c r="E26" s="3">
        <v>1</v>
      </c>
      <c r="F26" s="7">
        <v>215</v>
      </c>
      <c r="G26" s="7">
        <f t="shared" si="0"/>
        <v>215</v>
      </c>
      <c r="H26" s="7">
        <f t="shared" si="1"/>
        <v>215</v>
      </c>
      <c r="I26" s="1" t="s">
        <v>102</v>
      </c>
    </row>
    <row r="27" spans="1:9" x14ac:dyDescent="0.25">
      <c r="A27" s="6" t="s">
        <v>26</v>
      </c>
      <c r="B27" s="4">
        <v>26</v>
      </c>
      <c r="C27" s="3" t="s">
        <v>100</v>
      </c>
      <c r="D27" s="3">
        <v>1</v>
      </c>
      <c r="E27" s="3">
        <v>1</v>
      </c>
      <c r="F27" s="7">
        <v>857</v>
      </c>
      <c r="G27" s="7">
        <f t="shared" si="0"/>
        <v>857</v>
      </c>
      <c r="H27" s="7">
        <f t="shared" si="1"/>
        <v>857</v>
      </c>
      <c r="I27" s="1" t="s">
        <v>103</v>
      </c>
    </row>
    <row r="28" spans="1:9" x14ac:dyDescent="0.25">
      <c r="A28" s="6" t="s">
        <v>27</v>
      </c>
      <c r="B28" s="4">
        <v>27</v>
      </c>
      <c r="C28" s="3" t="s">
        <v>104</v>
      </c>
      <c r="D28" s="3">
        <v>0</v>
      </c>
      <c r="E28" s="3">
        <v>1</v>
      </c>
      <c r="F28" s="7">
        <v>2140</v>
      </c>
      <c r="G28" s="7">
        <f t="shared" si="0"/>
        <v>0</v>
      </c>
      <c r="H28" s="7">
        <f t="shared" si="1"/>
        <v>2140</v>
      </c>
      <c r="I28" s="1" t="s">
        <v>105</v>
      </c>
    </row>
    <row r="29" spans="1:9" x14ac:dyDescent="0.25">
      <c r="A29" s="6" t="s">
        <v>28</v>
      </c>
      <c r="B29" s="4">
        <v>28</v>
      </c>
      <c r="C29" s="3" t="s">
        <v>104</v>
      </c>
      <c r="D29" s="3">
        <v>1</v>
      </c>
      <c r="E29" s="3">
        <v>1</v>
      </c>
      <c r="F29" s="7">
        <v>690</v>
      </c>
      <c r="G29" s="7">
        <f t="shared" si="0"/>
        <v>690</v>
      </c>
      <c r="H29" s="7">
        <f t="shared" si="1"/>
        <v>690</v>
      </c>
      <c r="I29" s="1" t="s">
        <v>106</v>
      </c>
    </row>
    <row r="30" spans="1:9" x14ac:dyDescent="0.25">
      <c r="A30" s="6" t="s">
        <v>29</v>
      </c>
      <c r="B30" s="4">
        <v>29</v>
      </c>
      <c r="C30" s="3" t="s">
        <v>104</v>
      </c>
      <c r="D30" s="3">
        <v>1</v>
      </c>
      <c r="E30" s="3">
        <v>1</v>
      </c>
      <c r="F30" s="7">
        <v>766</v>
      </c>
      <c r="G30" s="7">
        <f t="shared" si="0"/>
        <v>766</v>
      </c>
      <c r="H30" s="7">
        <f t="shared" si="1"/>
        <v>766</v>
      </c>
      <c r="I30" s="1" t="s">
        <v>107</v>
      </c>
    </row>
    <row r="31" spans="1:9" x14ac:dyDescent="0.25">
      <c r="A31" t="s">
        <v>30</v>
      </c>
      <c r="B31" s="4">
        <v>30</v>
      </c>
      <c r="C31" s="3" t="s">
        <v>104</v>
      </c>
      <c r="D31" s="3">
        <v>0</v>
      </c>
      <c r="E31" s="3">
        <v>0</v>
      </c>
      <c r="F31" s="7">
        <v>2516</v>
      </c>
      <c r="G31" s="7">
        <f t="shared" si="0"/>
        <v>0</v>
      </c>
      <c r="H31" s="7">
        <f t="shared" si="1"/>
        <v>0</v>
      </c>
      <c r="I31" s="1" t="s">
        <v>81</v>
      </c>
    </row>
    <row r="32" spans="1:9" x14ac:dyDescent="0.25">
      <c r="A32" t="s">
        <v>31</v>
      </c>
      <c r="B32" s="4">
        <v>31</v>
      </c>
      <c r="C32" s="3" t="s">
        <v>104</v>
      </c>
      <c r="D32" s="3">
        <v>0</v>
      </c>
      <c r="E32" s="3">
        <v>0</v>
      </c>
      <c r="F32" s="7">
        <v>17824</v>
      </c>
      <c r="G32" s="7">
        <f t="shared" si="0"/>
        <v>0</v>
      </c>
      <c r="H32" s="7">
        <f t="shared" si="1"/>
        <v>0</v>
      </c>
      <c r="I32" s="1" t="s">
        <v>108</v>
      </c>
    </row>
    <row r="33" spans="1:9" x14ac:dyDescent="0.25">
      <c r="A33" s="6" t="s">
        <v>32</v>
      </c>
      <c r="B33" s="4">
        <v>32</v>
      </c>
      <c r="C33" s="3" t="s">
        <v>104</v>
      </c>
      <c r="D33" s="3">
        <v>1</v>
      </c>
      <c r="E33" s="3">
        <v>1</v>
      </c>
      <c r="F33" s="7">
        <v>2338</v>
      </c>
      <c r="G33" s="7">
        <f t="shared" si="0"/>
        <v>2338</v>
      </c>
      <c r="H33" s="7">
        <f t="shared" si="1"/>
        <v>2338</v>
      </c>
      <c r="I33" s="1" t="s">
        <v>109</v>
      </c>
    </row>
    <row r="34" spans="1:9" x14ac:dyDescent="0.25">
      <c r="A34" t="s">
        <v>33</v>
      </c>
      <c r="B34" s="4">
        <v>33</v>
      </c>
      <c r="C34" s="3" t="s">
        <v>104</v>
      </c>
      <c r="D34" s="3">
        <v>0</v>
      </c>
      <c r="E34" s="3">
        <v>0</v>
      </c>
      <c r="F34" s="7">
        <v>570</v>
      </c>
      <c r="G34" s="7">
        <f t="shared" si="0"/>
        <v>0</v>
      </c>
      <c r="H34" s="7">
        <f t="shared" si="1"/>
        <v>0</v>
      </c>
      <c r="I34" s="1" t="s">
        <v>110</v>
      </c>
    </row>
    <row r="35" spans="1:9" x14ac:dyDescent="0.25">
      <c r="A35" t="s">
        <v>34</v>
      </c>
      <c r="B35" s="4">
        <v>34</v>
      </c>
      <c r="C35" s="3" t="s">
        <v>104</v>
      </c>
      <c r="D35" s="3">
        <v>0</v>
      </c>
      <c r="E35" s="3">
        <v>0</v>
      </c>
      <c r="F35" s="7">
        <v>2027</v>
      </c>
      <c r="G35" s="7">
        <f t="shared" si="0"/>
        <v>0</v>
      </c>
      <c r="H35" s="7">
        <f t="shared" si="1"/>
        <v>0</v>
      </c>
      <c r="I35" s="1" t="s">
        <v>111</v>
      </c>
    </row>
    <row r="36" spans="1:9" x14ac:dyDescent="0.25">
      <c r="A36" s="6" t="s">
        <v>35</v>
      </c>
      <c r="B36" s="4">
        <v>35</v>
      </c>
      <c r="C36" s="3" t="s">
        <v>104</v>
      </c>
      <c r="D36" s="3">
        <v>1</v>
      </c>
      <c r="E36" s="3">
        <v>1</v>
      </c>
      <c r="F36" s="7">
        <v>928</v>
      </c>
      <c r="G36" s="7">
        <f t="shared" si="0"/>
        <v>928</v>
      </c>
      <c r="H36" s="7">
        <f t="shared" si="1"/>
        <v>928</v>
      </c>
      <c r="I36" s="1" t="s">
        <v>112</v>
      </c>
    </row>
    <row r="37" spans="1:9" x14ac:dyDescent="0.25">
      <c r="A37" t="s">
        <v>36</v>
      </c>
      <c r="B37" s="4">
        <v>36</v>
      </c>
      <c r="C37" s="3" t="s">
        <v>104</v>
      </c>
      <c r="D37" s="3">
        <v>0</v>
      </c>
      <c r="E37" s="3">
        <v>0</v>
      </c>
      <c r="F37" s="7">
        <v>4691</v>
      </c>
      <c r="G37" s="7">
        <f t="shared" si="0"/>
        <v>0</v>
      </c>
      <c r="H37" s="7">
        <f t="shared" si="1"/>
        <v>0</v>
      </c>
      <c r="I37" s="1" t="s">
        <v>113</v>
      </c>
    </row>
    <row r="38" spans="1:9" x14ac:dyDescent="0.25">
      <c r="A38" s="6" t="s">
        <v>37</v>
      </c>
      <c r="B38" s="4">
        <v>37</v>
      </c>
      <c r="C38" s="3" t="s">
        <v>104</v>
      </c>
      <c r="D38" s="3">
        <v>1</v>
      </c>
      <c r="E38" s="3">
        <v>1</v>
      </c>
      <c r="F38" s="7">
        <v>653</v>
      </c>
      <c r="G38" s="7">
        <f t="shared" si="0"/>
        <v>653</v>
      </c>
      <c r="H38" s="7">
        <f t="shared" si="1"/>
        <v>653</v>
      </c>
      <c r="I38" s="1" t="s">
        <v>114</v>
      </c>
    </row>
    <row r="39" spans="1:9" x14ac:dyDescent="0.25">
      <c r="A39" t="s">
        <v>38</v>
      </c>
      <c r="B39" s="4">
        <v>38</v>
      </c>
      <c r="C39" s="3" t="s">
        <v>115</v>
      </c>
      <c r="D39" s="3">
        <v>0</v>
      </c>
      <c r="E39" s="3">
        <v>0</v>
      </c>
      <c r="F39" s="7">
        <v>23899</v>
      </c>
      <c r="G39" s="7">
        <f t="shared" si="0"/>
        <v>0</v>
      </c>
      <c r="H39" s="7">
        <f t="shared" si="1"/>
        <v>0</v>
      </c>
      <c r="I39" s="1" t="s">
        <v>116</v>
      </c>
    </row>
    <row r="40" spans="1:9" x14ac:dyDescent="0.25">
      <c r="A40" t="s">
        <v>39</v>
      </c>
      <c r="B40" s="4">
        <v>39</v>
      </c>
      <c r="C40" s="3" t="s">
        <v>117</v>
      </c>
      <c r="D40" s="3">
        <v>0</v>
      </c>
      <c r="E40" s="3">
        <v>0</v>
      </c>
      <c r="F40" s="7">
        <v>14753</v>
      </c>
      <c r="G40" s="7">
        <f t="shared" si="0"/>
        <v>0</v>
      </c>
      <c r="H40" s="7">
        <f t="shared" si="1"/>
        <v>0</v>
      </c>
      <c r="I40" s="1" t="s">
        <v>118</v>
      </c>
    </row>
    <row r="41" spans="1:9" x14ac:dyDescent="0.25">
      <c r="A41" t="s">
        <v>40</v>
      </c>
      <c r="B41" s="4">
        <v>40</v>
      </c>
      <c r="C41" s="3" t="s">
        <v>117</v>
      </c>
      <c r="D41" s="3">
        <v>0</v>
      </c>
      <c r="E41" s="3">
        <v>0</v>
      </c>
      <c r="F41" s="7">
        <v>6248</v>
      </c>
      <c r="G41" s="7">
        <f t="shared" si="0"/>
        <v>0</v>
      </c>
      <c r="H41" s="7">
        <f t="shared" si="1"/>
        <v>0</v>
      </c>
      <c r="I41" s="1" t="s">
        <v>119</v>
      </c>
    </row>
    <row r="42" spans="1:9" x14ac:dyDescent="0.25">
      <c r="A42" t="s">
        <v>41</v>
      </c>
      <c r="B42" s="4">
        <v>41</v>
      </c>
      <c r="C42" s="3" t="s">
        <v>117</v>
      </c>
      <c r="D42" s="3">
        <v>0</v>
      </c>
      <c r="E42" s="3">
        <v>0</v>
      </c>
      <c r="F42" s="7">
        <v>1594</v>
      </c>
      <c r="G42" s="7">
        <f t="shared" si="0"/>
        <v>0</v>
      </c>
      <c r="H42" s="7">
        <f t="shared" si="1"/>
        <v>0</v>
      </c>
      <c r="I42" s="1" t="s">
        <v>120</v>
      </c>
    </row>
    <row r="43" spans="1:9" x14ac:dyDescent="0.25">
      <c r="A43" t="s">
        <v>42</v>
      </c>
      <c r="B43" s="4">
        <v>42</v>
      </c>
      <c r="C43" s="3" t="s">
        <v>117</v>
      </c>
      <c r="D43" s="3">
        <v>0</v>
      </c>
      <c r="E43" s="3">
        <v>0</v>
      </c>
      <c r="F43" s="7">
        <v>1926</v>
      </c>
      <c r="G43" s="7">
        <f t="shared" si="0"/>
        <v>0</v>
      </c>
      <c r="H43" s="7">
        <f t="shared" si="1"/>
        <v>0</v>
      </c>
      <c r="I43" s="1" t="s">
        <v>121</v>
      </c>
    </row>
    <row r="44" spans="1:9" x14ac:dyDescent="0.25">
      <c r="A44" t="s">
        <v>43</v>
      </c>
      <c r="B44" s="4">
        <v>43</v>
      </c>
      <c r="C44" s="3" t="s">
        <v>117</v>
      </c>
      <c r="D44" s="3">
        <v>0</v>
      </c>
      <c r="E44" s="3">
        <v>0</v>
      </c>
      <c r="F44" s="7">
        <v>6801</v>
      </c>
      <c r="G44" s="7">
        <f t="shared" si="0"/>
        <v>0</v>
      </c>
      <c r="H44" s="7">
        <f t="shared" si="1"/>
        <v>0</v>
      </c>
      <c r="I44" s="1" t="s">
        <v>122</v>
      </c>
    </row>
    <row r="45" spans="1:9" x14ac:dyDescent="0.25">
      <c r="A45" t="s">
        <v>44</v>
      </c>
      <c r="B45" s="4">
        <v>44</v>
      </c>
      <c r="C45" s="3" t="s">
        <v>117</v>
      </c>
      <c r="D45" s="3">
        <v>0</v>
      </c>
      <c r="E45" s="3">
        <v>0</v>
      </c>
      <c r="F45" s="7">
        <v>5186</v>
      </c>
      <c r="G45" s="7">
        <f t="shared" si="0"/>
        <v>0</v>
      </c>
      <c r="H45" s="7">
        <f t="shared" si="1"/>
        <v>0</v>
      </c>
      <c r="I45" s="1" t="s">
        <v>123</v>
      </c>
    </row>
    <row r="46" spans="1:9" x14ac:dyDescent="0.25">
      <c r="A46" t="s">
        <v>45</v>
      </c>
      <c r="B46" s="4">
        <v>45</v>
      </c>
      <c r="C46" s="3" t="s">
        <v>117</v>
      </c>
      <c r="D46" s="3">
        <v>0</v>
      </c>
      <c r="E46" s="3">
        <v>0</v>
      </c>
      <c r="F46" s="7">
        <v>11560</v>
      </c>
      <c r="G46" s="7">
        <f t="shared" si="0"/>
        <v>0</v>
      </c>
      <c r="H46" s="7">
        <f t="shared" si="1"/>
        <v>0</v>
      </c>
      <c r="I46" s="1" t="s">
        <v>124</v>
      </c>
    </row>
    <row r="47" spans="1:9" x14ac:dyDescent="0.25">
      <c r="A47" t="s">
        <v>46</v>
      </c>
      <c r="B47" s="4">
        <v>46</v>
      </c>
      <c r="C47" s="3" t="s">
        <v>117</v>
      </c>
      <c r="D47" s="3">
        <v>0</v>
      </c>
      <c r="E47" s="3">
        <v>0</v>
      </c>
      <c r="F47" s="7">
        <v>1931</v>
      </c>
      <c r="G47" s="7">
        <f t="shared" si="0"/>
        <v>0</v>
      </c>
      <c r="H47" s="7">
        <f t="shared" si="1"/>
        <v>0</v>
      </c>
      <c r="I47" s="1" t="s">
        <v>110</v>
      </c>
    </row>
    <row r="48" spans="1:9" x14ac:dyDescent="0.25">
      <c r="A48" t="s">
        <v>47</v>
      </c>
      <c r="B48" s="4">
        <v>47</v>
      </c>
      <c r="C48" s="3" t="s">
        <v>117</v>
      </c>
      <c r="D48" s="3">
        <v>0</v>
      </c>
      <c r="E48" s="3">
        <v>0</v>
      </c>
      <c r="F48" s="7">
        <v>4901</v>
      </c>
      <c r="G48" s="7">
        <f t="shared" si="0"/>
        <v>0</v>
      </c>
      <c r="H48" s="7">
        <f t="shared" si="1"/>
        <v>0</v>
      </c>
      <c r="I48" s="1" t="s">
        <v>98</v>
      </c>
    </row>
    <row r="49" spans="1:9" x14ac:dyDescent="0.25">
      <c r="A49" t="s">
        <v>48</v>
      </c>
      <c r="B49" s="4">
        <v>48</v>
      </c>
      <c r="C49" s="3" t="s">
        <v>125</v>
      </c>
      <c r="D49" s="3">
        <v>0</v>
      </c>
      <c r="E49" s="3">
        <v>0</v>
      </c>
      <c r="F49" s="7">
        <v>13166</v>
      </c>
      <c r="G49" s="7">
        <f t="shared" si="0"/>
        <v>0</v>
      </c>
      <c r="H49" s="7">
        <f t="shared" si="1"/>
        <v>0</v>
      </c>
      <c r="I49" s="1" t="s">
        <v>126</v>
      </c>
    </row>
    <row r="50" spans="1:9" x14ac:dyDescent="0.25">
      <c r="A50" t="s">
        <v>49</v>
      </c>
      <c r="B50" s="4">
        <v>49</v>
      </c>
      <c r="C50" s="3" t="s">
        <v>125</v>
      </c>
      <c r="D50" s="3">
        <v>0</v>
      </c>
      <c r="E50" s="3">
        <v>0</v>
      </c>
      <c r="F50" s="7">
        <v>13804</v>
      </c>
      <c r="G50" s="7">
        <f t="shared" si="0"/>
        <v>0</v>
      </c>
      <c r="H50" s="7">
        <f t="shared" si="1"/>
        <v>0</v>
      </c>
      <c r="I50" s="1" t="s">
        <v>127</v>
      </c>
    </row>
    <row r="51" spans="1:9" x14ac:dyDescent="0.25">
      <c r="A51" t="s">
        <v>50</v>
      </c>
      <c r="B51" s="4">
        <v>50</v>
      </c>
      <c r="C51" s="3" t="s">
        <v>125</v>
      </c>
      <c r="D51" s="3">
        <v>0</v>
      </c>
      <c r="E51" s="3">
        <v>0</v>
      </c>
      <c r="F51" s="7">
        <v>1764</v>
      </c>
      <c r="G51" s="7">
        <f t="shared" si="0"/>
        <v>0</v>
      </c>
      <c r="H51" s="7">
        <f t="shared" si="1"/>
        <v>0</v>
      </c>
      <c r="I51" s="1" t="s">
        <v>128</v>
      </c>
    </row>
    <row r="52" spans="1:9" x14ac:dyDescent="0.25">
      <c r="A52" t="s">
        <v>51</v>
      </c>
      <c r="B52" s="4">
        <v>51</v>
      </c>
      <c r="C52" s="3" t="s">
        <v>125</v>
      </c>
      <c r="D52" s="3">
        <v>0</v>
      </c>
      <c r="E52" s="3">
        <v>0</v>
      </c>
      <c r="F52" s="7">
        <v>1785</v>
      </c>
      <c r="G52" s="7">
        <f t="shared" si="0"/>
        <v>0</v>
      </c>
      <c r="H52" s="7">
        <f t="shared" si="1"/>
        <v>0</v>
      </c>
      <c r="I52" s="1" t="s">
        <v>129</v>
      </c>
    </row>
    <row r="53" spans="1:9" x14ac:dyDescent="0.25">
      <c r="A53" t="s">
        <v>52</v>
      </c>
      <c r="B53" s="4">
        <v>52</v>
      </c>
      <c r="C53" s="3" t="s">
        <v>125</v>
      </c>
      <c r="D53" s="3">
        <v>0</v>
      </c>
      <c r="E53" s="3">
        <v>0</v>
      </c>
      <c r="F53" s="7">
        <v>3878</v>
      </c>
      <c r="G53" s="7">
        <f t="shared" si="0"/>
        <v>0</v>
      </c>
      <c r="H53" s="7">
        <f t="shared" si="1"/>
        <v>0</v>
      </c>
      <c r="I53" s="1" t="s">
        <v>130</v>
      </c>
    </row>
    <row r="54" spans="1:9" x14ac:dyDescent="0.25">
      <c r="A54" t="s">
        <v>53</v>
      </c>
      <c r="B54" s="4">
        <v>53</v>
      </c>
      <c r="C54" s="3" t="s">
        <v>125</v>
      </c>
      <c r="D54" s="3">
        <v>0</v>
      </c>
      <c r="E54" s="3">
        <v>0</v>
      </c>
      <c r="F54" s="7">
        <v>10462</v>
      </c>
      <c r="G54" s="7">
        <f t="shared" si="0"/>
        <v>0</v>
      </c>
      <c r="H54" s="7">
        <f t="shared" si="1"/>
        <v>0</v>
      </c>
      <c r="I54" s="1" t="s">
        <v>131</v>
      </c>
    </row>
    <row r="55" spans="1:9" x14ac:dyDescent="0.25">
      <c r="A55" t="s">
        <v>54</v>
      </c>
      <c r="B55" s="4">
        <v>54</v>
      </c>
      <c r="C55" s="3" t="s">
        <v>125</v>
      </c>
      <c r="D55" s="3"/>
      <c r="E55" s="3"/>
      <c r="F55" s="7">
        <v>7868</v>
      </c>
      <c r="G55" s="7">
        <f t="shared" si="0"/>
        <v>0</v>
      </c>
      <c r="H55" s="7">
        <f t="shared" si="1"/>
        <v>0</v>
      </c>
      <c r="I55" s="1" t="s">
        <v>132</v>
      </c>
    </row>
    <row r="56" spans="1:9" x14ac:dyDescent="0.25">
      <c r="A56" t="s">
        <v>55</v>
      </c>
      <c r="B56" s="4">
        <v>55</v>
      </c>
      <c r="C56" s="3" t="s">
        <v>125</v>
      </c>
      <c r="D56" s="3"/>
      <c r="E56" s="3"/>
      <c r="F56" s="7">
        <v>6409</v>
      </c>
      <c r="G56" s="7">
        <f t="shared" si="0"/>
        <v>0</v>
      </c>
      <c r="H56" s="7">
        <f t="shared" si="1"/>
        <v>0</v>
      </c>
      <c r="I56" s="1" t="s">
        <v>133</v>
      </c>
    </row>
    <row r="57" spans="1:9" x14ac:dyDescent="0.25">
      <c r="A57" s="6" t="s">
        <v>56</v>
      </c>
      <c r="B57" s="4">
        <v>56</v>
      </c>
      <c r="C57" s="3" t="s">
        <v>134</v>
      </c>
      <c r="D57" s="3">
        <v>1</v>
      </c>
      <c r="E57" s="3">
        <v>1</v>
      </c>
      <c r="F57" s="7">
        <v>2817</v>
      </c>
      <c r="G57" s="7">
        <f t="shared" si="0"/>
        <v>2817</v>
      </c>
      <c r="H57" s="7">
        <f t="shared" si="1"/>
        <v>2817</v>
      </c>
      <c r="I57" s="1" t="s">
        <v>135</v>
      </c>
    </row>
    <row r="58" spans="1:9" x14ac:dyDescent="0.25">
      <c r="A58" s="6" t="s">
        <v>57</v>
      </c>
      <c r="B58" s="4">
        <v>57</v>
      </c>
      <c r="C58" s="3" t="s">
        <v>134</v>
      </c>
      <c r="D58" s="3">
        <v>1</v>
      </c>
      <c r="E58" s="3">
        <v>1</v>
      </c>
      <c r="F58" s="7">
        <v>3864</v>
      </c>
      <c r="G58" s="7">
        <f t="shared" si="0"/>
        <v>3864</v>
      </c>
      <c r="H58" s="7">
        <f t="shared" si="1"/>
        <v>3864</v>
      </c>
      <c r="I58" s="1" t="s">
        <v>136</v>
      </c>
    </row>
    <row r="59" spans="1:9" x14ac:dyDescent="0.25">
      <c r="A59" t="s">
        <v>58</v>
      </c>
      <c r="B59" s="4">
        <v>58</v>
      </c>
      <c r="C59" s="3" t="s">
        <v>134</v>
      </c>
      <c r="D59" s="3"/>
      <c r="E59" s="3"/>
      <c r="F59" s="7">
        <v>7033</v>
      </c>
      <c r="G59" s="7">
        <f t="shared" si="0"/>
        <v>0</v>
      </c>
      <c r="H59" s="7">
        <f t="shared" si="1"/>
        <v>0</v>
      </c>
      <c r="I59" s="1" t="s">
        <v>137</v>
      </c>
    </row>
    <row r="60" spans="1:9" x14ac:dyDescent="0.25">
      <c r="A60" t="s">
        <v>59</v>
      </c>
      <c r="B60" s="4">
        <v>59</v>
      </c>
      <c r="C60" s="3" t="s">
        <v>138</v>
      </c>
      <c r="D60" s="3"/>
      <c r="E60" s="3"/>
      <c r="F60" s="7">
        <v>85444</v>
      </c>
      <c r="G60" s="7">
        <f t="shared" si="0"/>
        <v>0</v>
      </c>
      <c r="H60" s="7">
        <f t="shared" si="1"/>
        <v>0</v>
      </c>
      <c r="I60" s="1" t="s">
        <v>139</v>
      </c>
    </row>
    <row r="61" spans="1:9" x14ac:dyDescent="0.25">
      <c r="A61" t="s">
        <v>60</v>
      </c>
      <c r="B61" s="4">
        <v>60</v>
      </c>
      <c r="C61" s="3" t="s">
        <v>138</v>
      </c>
      <c r="D61" s="3"/>
      <c r="E61" s="3"/>
      <c r="F61" s="7">
        <v>28236</v>
      </c>
      <c r="G61" s="7">
        <f t="shared" si="0"/>
        <v>0</v>
      </c>
      <c r="H61" s="7">
        <f t="shared" si="1"/>
        <v>0</v>
      </c>
      <c r="I61" s="1" t="s">
        <v>140</v>
      </c>
    </row>
    <row r="62" spans="1:9" x14ac:dyDescent="0.25">
      <c r="A62" t="s">
        <v>61</v>
      </c>
      <c r="B62" s="4">
        <v>61</v>
      </c>
      <c r="C62" s="3" t="s">
        <v>138</v>
      </c>
      <c r="D62" s="3"/>
      <c r="E62" s="3"/>
      <c r="F62" s="7">
        <v>16243</v>
      </c>
      <c r="G62" s="7">
        <f t="shared" si="0"/>
        <v>0</v>
      </c>
      <c r="H62" s="7">
        <f t="shared" si="1"/>
        <v>0</v>
      </c>
      <c r="I62" s="1" t="s">
        <v>141</v>
      </c>
    </row>
    <row r="63" spans="1:9" x14ac:dyDescent="0.25">
      <c r="A63" t="s">
        <v>62</v>
      </c>
      <c r="B63" s="4">
        <v>62</v>
      </c>
      <c r="C63" s="3" t="s">
        <v>138</v>
      </c>
      <c r="D63" s="3"/>
      <c r="E63" s="3"/>
      <c r="F63" s="7">
        <v>21658</v>
      </c>
      <c r="G63" s="7">
        <f t="shared" si="0"/>
        <v>0</v>
      </c>
      <c r="H63" s="7">
        <f t="shared" si="1"/>
        <v>0</v>
      </c>
      <c r="I63" s="1" t="s">
        <v>142</v>
      </c>
    </row>
    <row r="64" spans="1:9" x14ac:dyDescent="0.25">
      <c r="A64" t="s">
        <v>63</v>
      </c>
      <c r="B64" s="4">
        <v>63</v>
      </c>
      <c r="C64" s="3" t="s">
        <v>143</v>
      </c>
      <c r="D64" s="3"/>
      <c r="E64" s="3"/>
      <c r="F64" s="7">
        <v>3062</v>
      </c>
      <c r="G64" s="7">
        <f t="shared" si="0"/>
        <v>0</v>
      </c>
      <c r="H64" s="7">
        <f t="shared" si="1"/>
        <v>0</v>
      </c>
      <c r="I64" s="1" t="s">
        <v>144</v>
      </c>
    </row>
    <row r="65" spans="1:9" x14ac:dyDescent="0.25">
      <c r="A65" t="s">
        <v>64</v>
      </c>
      <c r="B65" s="4">
        <v>64</v>
      </c>
      <c r="C65" s="3" t="s">
        <v>143</v>
      </c>
      <c r="D65" s="3"/>
      <c r="E65" s="3"/>
      <c r="F65" s="7">
        <v>2487</v>
      </c>
      <c r="G65" s="7">
        <f t="shared" si="0"/>
        <v>0</v>
      </c>
      <c r="H65" s="7">
        <f t="shared" si="1"/>
        <v>0</v>
      </c>
      <c r="I65" s="1" t="s">
        <v>141</v>
      </c>
    </row>
    <row r="66" spans="1:9" x14ac:dyDescent="0.25">
      <c r="A66" s="6" t="s">
        <v>65</v>
      </c>
      <c r="B66" s="4">
        <v>65</v>
      </c>
      <c r="C66" s="3" t="s">
        <v>145</v>
      </c>
      <c r="D66" s="3">
        <v>0</v>
      </c>
      <c r="E66" s="3">
        <v>1</v>
      </c>
      <c r="F66" s="7">
        <v>766</v>
      </c>
      <c r="G66" s="7">
        <f t="shared" si="0"/>
        <v>0</v>
      </c>
      <c r="H66" s="7">
        <f t="shared" si="1"/>
        <v>766</v>
      </c>
      <c r="I66" s="1" t="s">
        <v>127</v>
      </c>
    </row>
    <row r="67" spans="1:9" x14ac:dyDescent="0.25">
      <c r="A67" s="6" t="s">
        <v>66</v>
      </c>
      <c r="B67" s="4">
        <v>66</v>
      </c>
      <c r="C67" s="3" t="s">
        <v>145</v>
      </c>
      <c r="D67" s="3">
        <v>1</v>
      </c>
      <c r="E67" s="3">
        <v>1</v>
      </c>
      <c r="F67" s="7">
        <v>273</v>
      </c>
      <c r="G67" s="7">
        <f t="shared" ref="G67:G70" si="10">D67*F67</f>
        <v>273</v>
      </c>
      <c r="H67" s="7">
        <f t="shared" ref="H67:H70" si="11">F67*E67</f>
        <v>273</v>
      </c>
      <c r="I67" s="1" t="s">
        <v>141</v>
      </c>
    </row>
    <row r="68" spans="1:9" x14ac:dyDescent="0.25">
      <c r="A68" t="s">
        <v>67</v>
      </c>
      <c r="B68" s="4">
        <v>67</v>
      </c>
      <c r="C68" s="3" t="s">
        <v>145</v>
      </c>
      <c r="D68" s="3"/>
      <c r="E68" s="3"/>
      <c r="F68" s="7">
        <v>9</v>
      </c>
      <c r="G68" s="7">
        <f t="shared" si="10"/>
        <v>0</v>
      </c>
      <c r="H68" s="7">
        <f t="shared" si="11"/>
        <v>0</v>
      </c>
      <c r="I68" s="1" t="s">
        <v>141</v>
      </c>
    </row>
    <row r="69" spans="1:9" x14ac:dyDescent="0.25">
      <c r="A69" t="s">
        <v>68</v>
      </c>
      <c r="B69" s="4">
        <v>68</v>
      </c>
      <c r="C69" s="3" t="s">
        <v>145</v>
      </c>
      <c r="D69" s="3"/>
      <c r="E69" s="3"/>
      <c r="F69" s="7">
        <v>2034</v>
      </c>
      <c r="G69" s="7">
        <f t="shared" si="10"/>
        <v>0</v>
      </c>
      <c r="H69" s="7">
        <f t="shared" si="11"/>
        <v>0</v>
      </c>
      <c r="I69" s="1" t="s">
        <v>139</v>
      </c>
    </row>
    <row r="70" spans="1:9" x14ac:dyDescent="0.25">
      <c r="A70" t="s">
        <v>69</v>
      </c>
      <c r="B70" s="4">
        <v>69</v>
      </c>
      <c r="C70" s="3" t="s">
        <v>145</v>
      </c>
      <c r="D70" s="3"/>
      <c r="E70" s="3"/>
      <c r="F70" s="7">
        <v>4378</v>
      </c>
      <c r="G70" s="7">
        <f t="shared" si="10"/>
        <v>0</v>
      </c>
      <c r="H70" s="7">
        <f t="shared" si="11"/>
        <v>0</v>
      </c>
      <c r="I70" s="1" t="s">
        <v>142</v>
      </c>
    </row>
    <row r="72" spans="1:9" ht="15.75" x14ac:dyDescent="0.25">
      <c r="C72" s="2"/>
      <c r="D72" s="2"/>
      <c r="E72" s="2"/>
      <c r="F72" s="2"/>
      <c r="G72" s="2"/>
      <c r="H72" s="2"/>
    </row>
    <row r="73" spans="1:9" ht="15.75" x14ac:dyDescent="0.25">
      <c r="C73" s="2"/>
      <c r="D73" s="2"/>
      <c r="E73" s="2"/>
      <c r="F73" s="2"/>
      <c r="G73" s="2"/>
      <c r="H73" s="2"/>
    </row>
  </sheetData>
  <sortState ref="A2:G70">
    <sortCondition ref="B2:B7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3"/>
  <sheetViews>
    <sheetView workbookViewId="0">
      <selection sqref="A1:A16"/>
    </sheetView>
  </sheetViews>
  <sheetFormatPr defaultRowHeight="15" x14ac:dyDescent="0.25"/>
  <cols>
    <col min="1" max="1" width="9.140625" style="1"/>
  </cols>
  <sheetData>
    <row r="1" spans="1:1" x14ac:dyDescent="0.25">
      <c r="A1" s="3"/>
    </row>
    <row r="2" spans="1:1" x14ac:dyDescent="0.25">
      <c r="A2" s="3"/>
    </row>
    <row r="3" spans="1:1" x14ac:dyDescent="0.25">
      <c r="A3" s="3"/>
    </row>
    <row r="4" spans="1:1" x14ac:dyDescent="0.25">
      <c r="A4" s="3"/>
    </row>
    <row r="5" spans="1:1" x14ac:dyDescent="0.25">
      <c r="A5" s="3"/>
    </row>
    <row r="6" spans="1:1" x14ac:dyDescent="0.25">
      <c r="A6" s="3"/>
    </row>
    <row r="7" spans="1:1" x14ac:dyDescent="0.25">
      <c r="A7" s="3"/>
    </row>
    <row r="8" spans="1:1" x14ac:dyDescent="0.25">
      <c r="A8" s="3"/>
    </row>
    <row r="9" spans="1:1" x14ac:dyDescent="0.25">
      <c r="A9" s="3"/>
    </row>
    <row r="10" spans="1:1" x14ac:dyDescent="0.25">
      <c r="A10" s="3"/>
    </row>
    <row r="11" spans="1:1" x14ac:dyDescent="0.25">
      <c r="A11" s="3"/>
    </row>
    <row r="12" spans="1:1" x14ac:dyDescent="0.25">
      <c r="A12" s="3"/>
    </row>
    <row r="13" spans="1:1" x14ac:dyDescent="0.25">
      <c r="A13" s="3"/>
    </row>
    <row r="14" spans="1:1" x14ac:dyDescent="0.25">
      <c r="A14" s="3"/>
    </row>
    <row r="15" spans="1:1" x14ac:dyDescent="0.25">
      <c r="A15" s="3"/>
    </row>
    <row r="16" spans="1:1" x14ac:dyDescent="0.25">
      <c r="A16" s="3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</sheetData>
  <sortState ref="A2:A16">
    <sortCondition ref="A2:A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ReadMe</vt:lpstr>
      <vt:lpstr>Sheet6</vt:lpstr>
    </vt:vector>
  </TitlesOfParts>
  <Company>carb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Jaw</dc:creator>
  <cp:lastModifiedBy>Kathy Jaw</cp:lastModifiedBy>
  <dcterms:created xsi:type="dcterms:W3CDTF">2011-04-19T16:25:05Z</dcterms:created>
  <dcterms:modified xsi:type="dcterms:W3CDTF">2014-02-24T11:05:41Z</dcterms:modified>
</cp:coreProperties>
</file>