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Alex\Desktop\CARB Telework\Excel ADA\"/>
    </mc:Choice>
  </mc:AlternateContent>
  <xr:revisionPtr revIDLastSave="0" documentId="13_ncr:1_{31E5DFB3-F51B-4A55-8926-8137281225BC}" xr6:coauthVersionLast="45" xr6:coauthVersionMax="45" xr10:uidLastSave="{00000000-0000-0000-0000-000000000000}"/>
  <bookViews>
    <workbookView xWindow="28680" yWindow="-120" windowWidth="29040" windowHeight="15840" xr2:uid="{00000000-000D-0000-FFFF-FFFF00000000}"/>
  </bookViews>
  <sheets>
    <sheet name="Readme" sheetId="10" r:id="rId1"/>
    <sheet name="DMV+EMFAC" sheetId="1" r:id="rId2"/>
    <sheet name="Short_Haul" sheetId="5" r:id="rId3"/>
    <sheet name="Local_Haul" sheetId="6" r:id="rId4"/>
    <sheet name="Local_Haul_Trailer" sheetId="7" r:id="rId5"/>
    <sheet name="All Tractors" sheetId="2" r:id="rId6"/>
    <sheet name="Haul Splits" sheetId="8" r:id="rId7"/>
    <sheet name="haul_type" sheetId="9" r:id="rId8"/>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2" l="1"/>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H49" i="2" s="1"/>
  <c r="F3" i="2"/>
  <c r="D4" i="2" l="1"/>
  <c r="H4" i="2" s="1"/>
  <c r="K4" i="2" s="1"/>
  <c r="D6" i="8" s="1"/>
  <c r="D5" i="2"/>
  <c r="H5" i="2" s="1"/>
  <c r="K5" i="2" s="1"/>
  <c r="D7" i="8" s="1"/>
  <c r="D6" i="2"/>
  <c r="H6" i="2" s="1"/>
  <c r="K6" i="2" s="1"/>
  <c r="D8" i="8" s="1"/>
  <c r="D7" i="2"/>
  <c r="H7" i="2" s="1"/>
  <c r="K7" i="2" s="1"/>
  <c r="D9" i="8" s="1"/>
  <c r="D8" i="2"/>
  <c r="H8" i="2" s="1"/>
  <c r="K8" i="2" s="1"/>
  <c r="D10" i="8" s="1"/>
  <c r="D9" i="2"/>
  <c r="H9" i="2" s="1"/>
  <c r="K9" i="2" s="1"/>
  <c r="D11" i="8" s="1"/>
  <c r="D10" i="2"/>
  <c r="H10" i="2" s="1"/>
  <c r="K10" i="2" s="1"/>
  <c r="D12" i="8" s="1"/>
  <c r="D11" i="2"/>
  <c r="H11" i="2" s="1"/>
  <c r="K11" i="2" s="1"/>
  <c r="D13" i="8" s="1"/>
  <c r="D12" i="2"/>
  <c r="H12" i="2" s="1"/>
  <c r="K12" i="2" s="1"/>
  <c r="D14" i="8" s="1"/>
  <c r="D13" i="2"/>
  <c r="H13" i="2" s="1"/>
  <c r="K13" i="2" s="1"/>
  <c r="D15" i="8" s="1"/>
  <c r="D14" i="2"/>
  <c r="H14" i="2" s="1"/>
  <c r="K14" i="2" s="1"/>
  <c r="D16" i="8" s="1"/>
  <c r="D15" i="2"/>
  <c r="H15" i="2" s="1"/>
  <c r="K15" i="2" s="1"/>
  <c r="D17" i="8" s="1"/>
  <c r="D16" i="2"/>
  <c r="H16" i="2" s="1"/>
  <c r="K16" i="2" s="1"/>
  <c r="D18" i="8" s="1"/>
  <c r="D17" i="2"/>
  <c r="H17" i="2" s="1"/>
  <c r="K17" i="2" s="1"/>
  <c r="D19" i="8" s="1"/>
  <c r="D18" i="2"/>
  <c r="H18" i="2" s="1"/>
  <c r="K18" i="2" s="1"/>
  <c r="D20" i="8" s="1"/>
  <c r="D19" i="2"/>
  <c r="H19" i="2" s="1"/>
  <c r="K19" i="2" s="1"/>
  <c r="D21" i="8" s="1"/>
  <c r="D20" i="2"/>
  <c r="H20" i="2" s="1"/>
  <c r="K20" i="2" s="1"/>
  <c r="D22" i="8" s="1"/>
  <c r="D21" i="2"/>
  <c r="H21" i="2" s="1"/>
  <c r="K21" i="2" s="1"/>
  <c r="D23" i="8" s="1"/>
  <c r="D22" i="2"/>
  <c r="H22" i="2" s="1"/>
  <c r="K22" i="2" s="1"/>
  <c r="D24" i="8" s="1"/>
  <c r="D23" i="2"/>
  <c r="H23" i="2" s="1"/>
  <c r="K23" i="2" s="1"/>
  <c r="D25" i="8" s="1"/>
  <c r="D24" i="2"/>
  <c r="H24" i="2" s="1"/>
  <c r="K24" i="2" s="1"/>
  <c r="D26" i="8" s="1"/>
  <c r="D25" i="2"/>
  <c r="H25" i="2" s="1"/>
  <c r="K25" i="2" s="1"/>
  <c r="D27" i="8" s="1"/>
  <c r="D26" i="2"/>
  <c r="H26" i="2" s="1"/>
  <c r="K26" i="2" s="1"/>
  <c r="D28" i="8" s="1"/>
  <c r="D27" i="2"/>
  <c r="H27" i="2" s="1"/>
  <c r="K27" i="2" s="1"/>
  <c r="D29" i="8" s="1"/>
  <c r="D28" i="2"/>
  <c r="H28" i="2" s="1"/>
  <c r="K28" i="2" s="1"/>
  <c r="D30" i="8" s="1"/>
  <c r="D29" i="2"/>
  <c r="H29" i="2" s="1"/>
  <c r="K29" i="2" s="1"/>
  <c r="D31" i="8" s="1"/>
  <c r="D30" i="2"/>
  <c r="H30" i="2" s="1"/>
  <c r="K30" i="2" s="1"/>
  <c r="D32" i="8" s="1"/>
  <c r="D31" i="2"/>
  <c r="H31" i="2" s="1"/>
  <c r="K31" i="2" s="1"/>
  <c r="D33" i="8" s="1"/>
  <c r="D32" i="2"/>
  <c r="H32" i="2" s="1"/>
  <c r="K32" i="2" s="1"/>
  <c r="D34" i="8" s="1"/>
  <c r="D33" i="2"/>
  <c r="H33" i="2" s="1"/>
  <c r="K33" i="2" s="1"/>
  <c r="D35" i="8" s="1"/>
  <c r="D34" i="2"/>
  <c r="H34" i="2" s="1"/>
  <c r="K34" i="2" s="1"/>
  <c r="D36" i="8" s="1"/>
  <c r="D35" i="2"/>
  <c r="H35" i="2" s="1"/>
  <c r="K35" i="2" s="1"/>
  <c r="D37" i="8" s="1"/>
  <c r="D36" i="2"/>
  <c r="H36" i="2" s="1"/>
  <c r="K36" i="2" s="1"/>
  <c r="D38" i="8" s="1"/>
  <c r="D37" i="2"/>
  <c r="H37" i="2" s="1"/>
  <c r="K37" i="2" s="1"/>
  <c r="D39" i="8" s="1"/>
  <c r="D38" i="2"/>
  <c r="H38" i="2" s="1"/>
  <c r="K38" i="2" s="1"/>
  <c r="D40" i="8" s="1"/>
  <c r="D39" i="2"/>
  <c r="H39" i="2" s="1"/>
  <c r="K39" i="2" s="1"/>
  <c r="D41" i="8" s="1"/>
  <c r="D40" i="2"/>
  <c r="H40" i="2" s="1"/>
  <c r="K40" i="2" s="1"/>
  <c r="D42" i="8" s="1"/>
  <c r="D41" i="2"/>
  <c r="H41" i="2" s="1"/>
  <c r="K41" i="2" s="1"/>
  <c r="D43" i="8" s="1"/>
  <c r="D42" i="2"/>
  <c r="H42" i="2" s="1"/>
  <c r="K42" i="2" s="1"/>
  <c r="D44" i="8" s="1"/>
  <c r="D43" i="2"/>
  <c r="H43" i="2" s="1"/>
  <c r="K43" i="2" s="1"/>
  <c r="D45" i="8" s="1"/>
  <c r="D44" i="2"/>
  <c r="H44" i="2" s="1"/>
  <c r="K44" i="2" s="1"/>
  <c r="D46" i="8" s="1"/>
  <c r="D45" i="2"/>
  <c r="H45" i="2" s="1"/>
  <c r="K45" i="2" s="1"/>
  <c r="D47" i="8" s="1"/>
  <c r="D46" i="2"/>
  <c r="H46" i="2" s="1"/>
  <c r="K46" i="2" s="1"/>
  <c r="D48" i="8" s="1"/>
  <c r="D47" i="2"/>
  <c r="H47" i="2" s="1"/>
  <c r="K47" i="2" s="1"/>
  <c r="D49" i="8" s="1"/>
  <c r="D50" i="8" s="1"/>
  <c r="D51" i="8" s="1"/>
  <c r="D52" i="8" s="1"/>
  <c r="D53" i="8" s="1"/>
  <c r="D54" i="8" s="1"/>
  <c r="D55" i="8" s="1"/>
  <c r="D56" i="8" s="1"/>
  <c r="D57" i="8" s="1"/>
  <c r="D58" i="8" s="1"/>
  <c r="D59" i="8" s="1"/>
  <c r="D60" i="8" s="1"/>
  <c r="D61" i="8" s="1"/>
  <c r="D62" i="8" s="1"/>
  <c r="D63" i="8" s="1"/>
  <c r="D64" i="8" s="1"/>
  <c r="D65" i="8" s="1"/>
  <c r="D66" i="8" s="1"/>
  <c r="D67" i="8" s="1"/>
  <c r="D68" i="8" s="1"/>
  <c r="D69" i="8" s="1"/>
  <c r="D70" i="8" s="1"/>
  <c r="D71" i="8" s="1"/>
  <c r="D72" i="8" s="1"/>
  <c r="D73" i="8" s="1"/>
  <c r="D74" i="8" s="1"/>
  <c r="D75" i="8" s="1"/>
  <c r="D76" i="8" s="1"/>
  <c r="D77" i="8" s="1"/>
  <c r="D78" i="8" s="1"/>
  <c r="D79" i="8" s="1"/>
  <c r="D80" i="8" s="1"/>
  <c r="D81" i="8" s="1"/>
  <c r="D82" i="8" s="1"/>
  <c r="D83" i="8" s="1"/>
  <c r="D84" i="8" s="1"/>
  <c r="D85" i="8" s="1"/>
  <c r="D86" i="8" s="1"/>
  <c r="D87" i="8" s="1"/>
  <c r="D48" i="2"/>
  <c r="H48" i="2" s="1"/>
  <c r="D3" i="2"/>
  <c r="H3" i="2" s="1"/>
  <c r="K3" i="2" s="1"/>
  <c r="D5" i="8" s="1"/>
  <c r="C4" i="2"/>
  <c r="G4" i="2" s="1"/>
  <c r="C5" i="2"/>
  <c r="G5" i="2" s="1"/>
  <c r="C6" i="2"/>
  <c r="G6" i="2" s="1"/>
  <c r="C7" i="2"/>
  <c r="G7" i="2" s="1"/>
  <c r="C8" i="2"/>
  <c r="G8" i="2" s="1"/>
  <c r="C9" i="2"/>
  <c r="G9" i="2" s="1"/>
  <c r="C10" i="2"/>
  <c r="G10" i="2" s="1"/>
  <c r="C11" i="2"/>
  <c r="G11" i="2" s="1"/>
  <c r="C12" i="2"/>
  <c r="G12" i="2" s="1"/>
  <c r="C13" i="2"/>
  <c r="G13" i="2" s="1"/>
  <c r="C14" i="2"/>
  <c r="G14" i="2" s="1"/>
  <c r="C15" i="2"/>
  <c r="G15" i="2" s="1"/>
  <c r="C16" i="2"/>
  <c r="G16" i="2" s="1"/>
  <c r="C17" i="2"/>
  <c r="G17" i="2" s="1"/>
  <c r="C18" i="2"/>
  <c r="G18" i="2" s="1"/>
  <c r="C19" i="2"/>
  <c r="G19" i="2" s="1"/>
  <c r="C20" i="2"/>
  <c r="G20" i="2" s="1"/>
  <c r="C21" i="2"/>
  <c r="G21" i="2" s="1"/>
  <c r="C22" i="2"/>
  <c r="G22" i="2" s="1"/>
  <c r="C23" i="2"/>
  <c r="G23" i="2" s="1"/>
  <c r="C24" i="2"/>
  <c r="G24" i="2" s="1"/>
  <c r="C25" i="2"/>
  <c r="G25" i="2" s="1"/>
  <c r="C26" i="2"/>
  <c r="G26" i="2" s="1"/>
  <c r="C27" i="2"/>
  <c r="G27" i="2" s="1"/>
  <c r="C28" i="2"/>
  <c r="G28" i="2" s="1"/>
  <c r="C29" i="2"/>
  <c r="G29" i="2" s="1"/>
  <c r="C30" i="2"/>
  <c r="G30" i="2" s="1"/>
  <c r="C31" i="2"/>
  <c r="G31" i="2" s="1"/>
  <c r="C32" i="2"/>
  <c r="G32" i="2" s="1"/>
  <c r="C33" i="2"/>
  <c r="G33" i="2" s="1"/>
  <c r="C34" i="2"/>
  <c r="G34" i="2" s="1"/>
  <c r="C35" i="2"/>
  <c r="G35" i="2" s="1"/>
  <c r="C36" i="2"/>
  <c r="G36" i="2" s="1"/>
  <c r="C37" i="2"/>
  <c r="G37" i="2" s="1"/>
  <c r="C38" i="2"/>
  <c r="G38" i="2" s="1"/>
  <c r="C39" i="2"/>
  <c r="G39" i="2" s="1"/>
  <c r="C40" i="2"/>
  <c r="G40" i="2" s="1"/>
  <c r="C41" i="2"/>
  <c r="G41" i="2" s="1"/>
  <c r="C42" i="2"/>
  <c r="G42" i="2" s="1"/>
  <c r="C43" i="2"/>
  <c r="G43" i="2" s="1"/>
  <c r="C44" i="2"/>
  <c r="G44" i="2" s="1"/>
  <c r="C45" i="2"/>
  <c r="G45" i="2" s="1"/>
  <c r="C46" i="2"/>
  <c r="G46" i="2" s="1"/>
  <c r="C47" i="2"/>
  <c r="G47" i="2" s="1"/>
  <c r="C48" i="2"/>
  <c r="G48" i="2" s="1"/>
  <c r="C49" i="2"/>
  <c r="G49" i="2" s="1"/>
  <c r="C3" i="2"/>
  <c r="G3" i="2" s="1"/>
  <c r="J22" i="2" l="1"/>
  <c r="C24" i="8" s="1"/>
  <c r="I22" i="2"/>
  <c r="B24" i="8" s="1"/>
  <c r="J45" i="2"/>
  <c r="C47" i="8" s="1"/>
  <c r="I45" i="2"/>
  <c r="B47" i="8" s="1"/>
  <c r="I37" i="2"/>
  <c r="B39" i="8" s="1"/>
  <c r="J37" i="2"/>
  <c r="C39" i="8" s="1"/>
  <c r="J29" i="2"/>
  <c r="C31" i="8" s="1"/>
  <c r="I29" i="2"/>
  <c r="B31" i="8" s="1"/>
  <c r="I21" i="2"/>
  <c r="B23" i="8" s="1"/>
  <c r="J21" i="2"/>
  <c r="C23" i="8" s="1"/>
  <c r="J13" i="2"/>
  <c r="C15" i="8" s="1"/>
  <c r="I13" i="2"/>
  <c r="B15" i="8" s="1"/>
  <c r="I5" i="2"/>
  <c r="B7" i="8" s="1"/>
  <c r="J5" i="2"/>
  <c r="C7" i="8" s="1"/>
  <c r="J38" i="2"/>
  <c r="C40" i="8" s="1"/>
  <c r="I38" i="2"/>
  <c r="B40" i="8" s="1"/>
  <c r="I44" i="2"/>
  <c r="B46" i="8" s="1"/>
  <c r="J44" i="2"/>
  <c r="C46" i="8" s="1"/>
  <c r="I12" i="2"/>
  <c r="B14" i="8" s="1"/>
  <c r="J12" i="2"/>
  <c r="C14" i="8" s="1"/>
  <c r="I43" i="2"/>
  <c r="B45" i="8" s="1"/>
  <c r="J43" i="2"/>
  <c r="C45" i="8" s="1"/>
  <c r="J18" i="2"/>
  <c r="C20" i="8" s="1"/>
  <c r="I18" i="2"/>
  <c r="B20" i="8" s="1"/>
  <c r="I36" i="2"/>
  <c r="B38" i="8" s="1"/>
  <c r="J36" i="2"/>
  <c r="C38" i="8" s="1"/>
  <c r="I19" i="2"/>
  <c r="B21" i="8" s="1"/>
  <c r="J19" i="2"/>
  <c r="C21" i="8" s="1"/>
  <c r="J46" i="2"/>
  <c r="C48" i="8" s="1"/>
  <c r="I46" i="2"/>
  <c r="B48" i="8" s="1"/>
  <c r="J14" i="2"/>
  <c r="C16" i="8" s="1"/>
  <c r="I14" i="2"/>
  <c r="B16" i="8" s="1"/>
  <c r="I20" i="2"/>
  <c r="B22" i="8" s="1"/>
  <c r="J20" i="2"/>
  <c r="C22" i="8" s="1"/>
  <c r="I4" i="2"/>
  <c r="B6" i="8" s="1"/>
  <c r="J4" i="2"/>
  <c r="C6" i="8" s="1"/>
  <c r="I27" i="2"/>
  <c r="B29" i="8" s="1"/>
  <c r="J27" i="2"/>
  <c r="C29" i="8" s="1"/>
  <c r="J3" i="2"/>
  <c r="C5" i="8" s="1"/>
  <c r="I3" i="2"/>
  <c r="B5" i="8" s="1"/>
  <c r="J34" i="2"/>
  <c r="C36" i="8" s="1"/>
  <c r="I34" i="2"/>
  <c r="B36" i="8" s="1"/>
  <c r="J10" i="2"/>
  <c r="C12" i="8" s="1"/>
  <c r="I10" i="2"/>
  <c r="B12" i="8" s="1"/>
  <c r="J41" i="2"/>
  <c r="C43" i="8" s="1"/>
  <c r="I41" i="2"/>
  <c r="B43" i="8" s="1"/>
  <c r="J33" i="2"/>
  <c r="C35" i="8" s="1"/>
  <c r="I33" i="2"/>
  <c r="B35" i="8" s="1"/>
  <c r="J25" i="2"/>
  <c r="C27" i="8" s="1"/>
  <c r="I25" i="2"/>
  <c r="B27" i="8" s="1"/>
  <c r="I17" i="2"/>
  <c r="B19" i="8" s="1"/>
  <c r="J17" i="2"/>
  <c r="C19" i="8" s="1"/>
  <c r="J9" i="2"/>
  <c r="C11" i="8" s="1"/>
  <c r="I9" i="2"/>
  <c r="B11" i="8" s="1"/>
  <c r="I28" i="2"/>
  <c r="B30" i="8" s="1"/>
  <c r="J28" i="2"/>
  <c r="C30" i="8" s="1"/>
  <c r="I35" i="2"/>
  <c r="B37" i="8" s="1"/>
  <c r="J35" i="2"/>
  <c r="C37" i="8" s="1"/>
  <c r="I11" i="2"/>
  <c r="B13" i="8" s="1"/>
  <c r="J11" i="2"/>
  <c r="C13" i="8" s="1"/>
  <c r="J42" i="2"/>
  <c r="C44" i="8" s="1"/>
  <c r="I42" i="2"/>
  <c r="B44" i="8" s="1"/>
  <c r="J26" i="2"/>
  <c r="C28" i="8" s="1"/>
  <c r="I26" i="2"/>
  <c r="B28" i="8" s="1"/>
  <c r="I40" i="2"/>
  <c r="B42" i="8" s="1"/>
  <c r="J40" i="2"/>
  <c r="C42" i="8" s="1"/>
  <c r="I32" i="2"/>
  <c r="B34" i="8" s="1"/>
  <c r="J32" i="2"/>
  <c r="C34" i="8" s="1"/>
  <c r="I24" i="2"/>
  <c r="B26" i="8" s="1"/>
  <c r="J24" i="2"/>
  <c r="C26" i="8" s="1"/>
  <c r="I16" i="2"/>
  <c r="B18" i="8" s="1"/>
  <c r="J16" i="2"/>
  <c r="C18" i="8" s="1"/>
  <c r="J8" i="2"/>
  <c r="C10" i="8" s="1"/>
  <c r="I8" i="2"/>
  <c r="B10" i="8" s="1"/>
  <c r="J47" i="2"/>
  <c r="C49" i="8" s="1"/>
  <c r="C50" i="8" s="1"/>
  <c r="C51" i="8" s="1"/>
  <c r="C52" i="8" s="1"/>
  <c r="C53" i="8" s="1"/>
  <c r="C54" i="8" s="1"/>
  <c r="C55" i="8" s="1"/>
  <c r="C56" i="8" s="1"/>
  <c r="C57" i="8" s="1"/>
  <c r="C58" i="8" s="1"/>
  <c r="C59" i="8" s="1"/>
  <c r="C60" i="8" s="1"/>
  <c r="C61" i="8" s="1"/>
  <c r="C62" i="8" s="1"/>
  <c r="C63" i="8" s="1"/>
  <c r="C64" i="8" s="1"/>
  <c r="C65" i="8" s="1"/>
  <c r="C66" i="8" s="1"/>
  <c r="C67" i="8" s="1"/>
  <c r="C68" i="8" s="1"/>
  <c r="C69" i="8" s="1"/>
  <c r="C70" i="8" s="1"/>
  <c r="C71" i="8" s="1"/>
  <c r="C72" i="8" s="1"/>
  <c r="C73" i="8" s="1"/>
  <c r="C74" i="8" s="1"/>
  <c r="C75" i="8" s="1"/>
  <c r="C76" i="8" s="1"/>
  <c r="C77" i="8" s="1"/>
  <c r="C78" i="8" s="1"/>
  <c r="C79" i="8" s="1"/>
  <c r="C80" i="8" s="1"/>
  <c r="C81" i="8" s="1"/>
  <c r="C82" i="8" s="1"/>
  <c r="C83" i="8" s="1"/>
  <c r="C84" i="8" s="1"/>
  <c r="C85" i="8" s="1"/>
  <c r="C86" i="8" s="1"/>
  <c r="C87" i="8" s="1"/>
  <c r="I47" i="2"/>
  <c r="B49" i="8" s="1"/>
  <c r="B50" i="8" s="1"/>
  <c r="B51" i="8" s="1"/>
  <c r="B52" i="8" s="1"/>
  <c r="B53" i="8" s="1"/>
  <c r="B54" i="8" s="1"/>
  <c r="B55" i="8" s="1"/>
  <c r="B56" i="8" s="1"/>
  <c r="B57" i="8" s="1"/>
  <c r="B58" i="8" s="1"/>
  <c r="B59" i="8" s="1"/>
  <c r="B60" i="8" s="1"/>
  <c r="B61" i="8" s="1"/>
  <c r="B62" i="8" s="1"/>
  <c r="B63" i="8" s="1"/>
  <c r="B64" i="8" s="1"/>
  <c r="B65" i="8" s="1"/>
  <c r="B66" i="8" s="1"/>
  <c r="B67" i="8" s="1"/>
  <c r="B68" i="8" s="1"/>
  <c r="B69" i="8" s="1"/>
  <c r="B70" i="8" s="1"/>
  <c r="B71" i="8" s="1"/>
  <c r="B72" i="8" s="1"/>
  <c r="B73" i="8" s="1"/>
  <c r="B74" i="8" s="1"/>
  <c r="B75" i="8" s="1"/>
  <c r="B76" i="8" s="1"/>
  <c r="B77" i="8" s="1"/>
  <c r="B78" i="8" s="1"/>
  <c r="B79" i="8" s="1"/>
  <c r="B80" i="8" s="1"/>
  <c r="B81" i="8" s="1"/>
  <c r="B82" i="8" s="1"/>
  <c r="B83" i="8" s="1"/>
  <c r="B84" i="8" s="1"/>
  <c r="B85" i="8" s="1"/>
  <c r="B86" i="8" s="1"/>
  <c r="B87" i="8" s="1"/>
  <c r="J39" i="2"/>
  <c r="C41" i="8" s="1"/>
  <c r="I39" i="2"/>
  <c r="B41" i="8" s="1"/>
  <c r="J31" i="2"/>
  <c r="C33" i="8" s="1"/>
  <c r="I31" i="2"/>
  <c r="B33" i="8" s="1"/>
  <c r="I23" i="2"/>
  <c r="B25" i="8" s="1"/>
  <c r="J23" i="2"/>
  <c r="C25" i="8" s="1"/>
  <c r="I15" i="2"/>
  <c r="B17" i="8" s="1"/>
  <c r="J15" i="2"/>
  <c r="C17" i="8" s="1"/>
  <c r="I7" i="2"/>
  <c r="B9" i="8" s="1"/>
  <c r="J7" i="2"/>
  <c r="C9" i="8" s="1"/>
  <c r="J30" i="2"/>
  <c r="C32" i="8" s="1"/>
  <c r="I30" i="2"/>
  <c r="B32" i="8" s="1"/>
  <c r="J6" i="2"/>
  <c r="C8" i="8" s="1"/>
  <c r="I6" i="2"/>
  <c r="B8" i="8" s="1"/>
  <c r="F49" i="1"/>
  <c r="F54" i="1"/>
  <c r="F55" i="1"/>
  <c r="F57" i="1"/>
  <c r="F62" i="1"/>
  <c r="F63" i="1"/>
  <c r="F65" i="1"/>
  <c r="F70" i="1"/>
  <c r="F71" i="1"/>
  <c r="F73" i="1"/>
  <c r="F78" i="1"/>
  <c r="F79" i="1"/>
  <c r="F81" i="1"/>
  <c r="F86" i="1"/>
  <c r="F87" i="1"/>
  <c r="F89" i="1"/>
  <c r="F94" i="1"/>
  <c r="F95" i="1"/>
  <c r="F97" i="1"/>
  <c r="F102" i="1"/>
  <c r="F103" i="1"/>
  <c r="F105" i="1"/>
  <c r="F110" i="1"/>
  <c r="F111" i="1"/>
  <c r="F113" i="1"/>
  <c r="F118" i="1"/>
  <c r="F119" i="1"/>
  <c r="F121" i="1"/>
  <c r="F126" i="1"/>
  <c r="F127" i="1"/>
  <c r="F129" i="1"/>
  <c r="F134" i="1"/>
  <c r="F135" i="1"/>
  <c r="F47" i="1"/>
  <c r="E48" i="1"/>
  <c r="F48" i="1" s="1"/>
  <c r="E49" i="1"/>
  <c r="E50" i="1"/>
  <c r="F50" i="1" s="1"/>
  <c r="E51" i="1"/>
  <c r="F51" i="1" s="1"/>
  <c r="E52" i="1"/>
  <c r="F52" i="1" s="1"/>
  <c r="E53" i="1"/>
  <c r="F53" i="1" s="1"/>
  <c r="E54" i="1"/>
  <c r="E55" i="1"/>
  <c r="E56" i="1"/>
  <c r="F56" i="1" s="1"/>
  <c r="E57" i="1"/>
  <c r="E58" i="1"/>
  <c r="F58" i="1" s="1"/>
  <c r="E59" i="1"/>
  <c r="F59" i="1" s="1"/>
  <c r="E60" i="1"/>
  <c r="F60" i="1" s="1"/>
  <c r="E61" i="1"/>
  <c r="F61" i="1" s="1"/>
  <c r="E62" i="1"/>
  <c r="E63" i="1"/>
  <c r="E64" i="1"/>
  <c r="F64" i="1" s="1"/>
  <c r="E65" i="1"/>
  <c r="E66" i="1"/>
  <c r="F66" i="1" s="1"/>
  <c r="E67" i="1"/>
  <c r="F67" i="1" s="1"/>
  <c r="E68" i="1"/>
  <c r="F68" i="1" s="1"/>
  <c r="E69" i="1"/>
  <c r="F69" i="1" s="1"/>
  <c r="E70" i="1"/>
  <c r="E71" i="1"/>
  <c r="E72" i="1"/>
  <c r="F72" i="1" s="1"/>
  <c r="E73" i="1"/>
  <c r="E74" i="1"/>
  <c r="F74" i="1" s="1"/>
  <c r="E75" i="1"/>
  <c r="F75" i="1" s="1"/>
  <c r="E76" i="1"/>
  <c r="F76" i="1" s="1"/>
  <c r="E77" i="1"/>
  <c r="F77" i="1" s="1"/>
  <c r="E78" i="1"/>
  <c r="E79" i="1"/>
  <c r="E80" i="1"/>
  <c r="F80" i="1" s="1"/>
  <c r="E81" i="1"/>
  <c r="E82" i="1"/>
  <c r="F82" i="1" s="1"/>
  <c r="E83" i="1"/>
  <c r="F83" i="1" s="1"/>
  <c r="E84" i="1"/>
  <c r="F84" i="1" s="1"/>
  <c r="E85" i="1"/>
  <c r="F85" i="1" s="1"/>
  <c r="E86" i="1"/>
  <c r="E87" i="1"/>
  <c r="E88" i="1"/>
  <c r="F88" i="1" s="1"/>
  <c r="E89" i="1"/>
  <c r="E90" i="1"/>
  <c r="F90" i="1" s="1"/>
  <c r="E91" i="1"/>
  <c r="F91" i="1" s="1"/>
  <c r="E92" i="1"/>
  <c r="F92" i="1" s="1"/>
  <c r="E93" i="1"/>
  <c r="F93" i="1" s="1"/>
  <c r="E94" i="1"/>
  <c r="E95" i="1"/>
  <c r="E96" i="1"/>
  <c r="F96" i="1" s="1"/>
  <c r="E97" i="1"/>
  <c r="E98" i="1"/>
  <c r="F98" i="1" s="1"/>
  <c r="E99" i="1"/>
  <c r="F99" i="1" s="1"/>
  <c r="E100" i="1"/>
  <c r="F100" i="1" s="1"/>
  <c r="E101" i="1"/>
  <c r="F101" i="1" s="1"/>
  <c r="E102" i="1"/>
  <c r="E103" i="1"/>
  <c r="E104" i="1"/>
  <c r="F104" i="1" s="1"/>
  <c r="E105" i="1"/>
  <c r="E106" i="1"/>
  <c r="F106" i="1" s="1"/>
  <c r="E107" i="1"/>
  <c r="F107" i="1" s="1"/>
  <c r="E108" i="1"/>
  <c r="F108" i="1" s="1"/>
  <c r="E109" i="1"/>
  <c r="F109" i="1" s="1"/>
  <c r="E110" i="1"/>
  <c r="E111" i="1"/>
  <c r="E112" i="1"/>
  <c r="F112" i="1" s="1"/>
  <c r="E113" i="1"/>
  <c r="E114" i="1"/>
  <c r="F114" i="1" s="1"/>
  <c r="E115" i="1"/>
  <c r="F115" i="1" s="1"/>
  <c r="E116" i="1"/>
  <c r="F116" i="1" s="1"/>
  <c r="E117" i="1"/>
  <c r="F117" i="1" s="1"/>
  <c r="E118" i="1"/>
  <c r="E119" i="1"/>
  <c r="E120" i="1"/>
  <c r="F120" i="1" s="1"/>
  <c r="E121" i="1"/>
  <c r="E122" i="1"/>
  <c r="F122" i="1" s="1"/>
  <c r="E123" i="1"/>
  <c r="F123" i="1" s="1"/>
  <c r="E124" i="1"/>
  <c r="F124" i="1" s="1"/>
  <c r="E125" i="1"/>
  <c r="F125" i="1" s="1"/>
  <c r="E126" i="1"/>
  <c r="E127" i="1"/>
  <c r="E128" i="1"/>
  <c r="F128" i="1" s="1"/>
  <c r="E129" i="1"/>
  <c r="E130" i="1"/>
  <c r="F130" i="1" s="1"/>
  <c r="E131" i="1"/>
  <c r="F131" i="1" s="1"/>
  <c r="E132" i="1"/>
  <c r="F132" i="1" s="1"/>
  <c r="E133" i="1"/>
  <c r="F133" i="1" s="1"/>
  <c r="E134" i="1"/>
  <c r="E135" i="1"/>
  <c r="E136" i="1"/>
  <c r="F136" i="1" s="1"/>
  <c r="E47" i="1"/>
  <c r="E3" i="1"/>
  <c r="F3" i="1" s="1"/>
  <c r="E4" i="1"/>
  <c r="F4" i="1" s="1"/>
  <c r="E5" i="1"/>
  <c r="F5" i="1" s="1"/>
  <c r="E6" i="1"/>
  <c r="F6" i="1" s="1"/>
  <c r="E7" i="1"/>
  <c r="F7" i="1" s="1"/>
  <c r="E8" i="1"/>
  <c r="F8" i="1" s="1"/>
  <c r="E9" i="1"/>
  <c r="F9" i="1" s="1"/>
  <c r="E10" i="1"/>
  <c r="F10" i="1" s="1"/>
  <c r="E11" i="1"/>
  <c r="F11" i="1" s="1"/>
  <c r="E12" i="1"/>
  <c r="F12" i="1" s="1"/>
  <c r="E13" i="1"/>
  <c r="F13" i="1" s="1"/>
  <c r="E14" i="1"/>
  <c r="F14" i="1" s="1"/>
  <c r="E15" i="1"/>
  <c r="F15" i="1" s="1"/>
  <c r="E16" i="1"/>
  <c r="F16" i="1" s="1"/>
  <c r="E17" i="1"/>
  <c r="F17" i="1" s="1"/>
  <c r="E18" i="1"/>
  <c r="F18" i="1" s="1"/>
  <c r="E19" i="1"/>
  <c r="F19" i="1" s="1"/>
  <c r="E20" i="1"/>
  <c r="F20" i="1" s="1"/>
  <c r="E21" i="1"/>
  <c r="F21" i="1" s="1"/>
  <c r="E22" i="1"/>
  <c r="F22" i="1" s="1"/>
  <c r="E23" i="1"/>
  <c r="F23" i="1" s="1"/>
  <c r="E24" i="1"/>
  <c r="F24" i="1" s="1"/>
  <c r="E25" i="1"/>
  <c r="F25" i="1" s="1"/>
  <c r="E26" i="1"/>
  <c r="F26" i="1" s="1"/>
  <c r="E27" i="1"/>
  <c r="F27" i="1" s="1"/>
  <c r="E28" i="1"/>
  <c r="F28" i="1" s="1"/>
  <c r="E29" i="1"/>
  <c r="F29" i="1" s="1"/>
  <c r="E30" i="1"/>
  <c r="F30" i="1" s="1"/>
  <c r="E31" i="1"/>
  <c r="F31" i="1" s="1"/>
  <c r="E32" i="1"/>
  <c r="F32" i="1" s="1"/>
  <c r="E33" i="1"/>
  <c r="F33" i="1" s="1"/>
  <c r="E34" i="1"/>
  <c r="F34" i="1" s="1"/>
  <c r="E35" i="1"/>
  <c r="F35" i="1" s="1"/>
  <c r="E36" i="1"/>
  <c r="F36" i="1" s="1"/>
  <c r="E37" i="1"/>
  <c r="F37" i="1" s="1"/>
  <c r="E38" i="1"/>
  <c r="F38" i="1" s="1"/>
  <c r="E39" i="1"/>
  <c r="F39" i="1" s="1"/>
  <c r="E40" i="1"/>
  <c r="F40" i="1" s="1"/>
  <c r="E41" i="1"/>
  <c r="F41" i="1" s="1"/>
  <c r="E42" i="1"/>
  <c r="F42" i="1" s="1"/>
  <c r="E43" i="1"/>
  <c r="F43" i="1" s="1"/>
  <c r="E44" i="1"/>
  <c r="F44" i="1" s="1"/>
  <c r="E45" i="1"/>
  <c r="F45" i="1" s="1"/>
  <c r="E46" i="1"/>
  <c r="F46" i="1" s="1"/>
  <c r="E2" i="1"/>
  <c r="F2" i="1" s="1"/>
</calcChain>
</file>

<file path=xl/sharedStrings.xml><?xml version="1.0" encoding="utf-8"?>
<sst xmlns="http://schemas.openxmlformats.org/spreadsheetml/2006/main" count="476" uniqueCount="33">
  <si>
    <t>CalYr</t>
  </si>
  <si>
    <t>Veh_Class</t>
  </si>
  <si>
    <t>MdlYr</t>
  </si>
  <si>
    <t>Population</t>
  </si>
  <si>
    <t>T7 NNOOS</t>
  </si>
  <si>
    <t>T7 NOOS</t>
  </si>
  <si>
    <t xml:space="preserve">T7 Tractor DMV </t>
  </si>
  <si>
    <t>Population Box Type</t>
  </si>
  <si>
    <t>Population Box Type + 53 ft or longer</t>
  </si>
  <si>
    <t>Model Year</t>
  </si>
  <si>
    <t>Population (Box+53' or longer)</t>
  </si>
  <si>
    <t>Model_Year</t>
  </si>
  <si>
    <t>Short Haul</t>
  </si>
  <si>
    <t xml:space="preserve">Local Haul </t>
  </si>
  <si>
    <t>Tractor</t>
  </si>
  <si>
    <t>Total Tractors Exempt</t>
  </si>
  <si>
    <t>Registered Tractor</t>
  </si>
  <si>
    <t>Registered Trailer</t>
  </si>
  <si>
    <t>Short haul tractor</t>
  </si>
  <si>
    <t>Local haul tractor</t>
  </si>
  <si>
    <t>N/A</t>
  </si>
  <si>
    <t>MY</t>
  </si>
  <si>
    <t>Local-haul  Trailer</t>
  </si>
  <si>
    <t xml:space="preserve">Haul Splits </t>
  </si>
  <si>
    <t>Long</t>
  </si>
  <si>
    <t>Short</t>
  </si>
  <si>
    <t>Local</t>
  </si>
  <si>
    <t>long</t>
  </si>
  <si>
    <t>short</t>
  </si>
  <si>
    <t>local</t>
  </si>
  <si>
    <t>haul_type</t>
  </si>
  <si>
    <t>%Share</t>
  </si>
  <si>
    <t>This spreadsheet calculates the % population share among the tractor-trailers that choose options of: 1)Long Haul, 2. Short Haul, and 3. Local Haul in the ARB Tractor-Trailer GHG rule (Smartway).
In order to calculate this %Shares, we got the the registertation data from MSCD by Model Year for:
1. Local Haul tractors
2. Short Haul tractors
3. Local Haual Trailers
Using these numbers, we were able to calculate the total number of exempt tractors, by summing the number of tractors + number of trailers /2.5 (based on the assumption that industry average trailer-to-tractor ratio is  ~2.5). these data cab be found under "All Tractors" tab.
From the other side, we obtained the number of tractors from DMV2011 data by model year and supplemented them with the T7 NNOOS and T7 NOOS from EMFAC web tool for CY 2011. These data can be found under "DMV+EMFAC" tab.
Having the total number of tractors and those that are exempt (either local or short haul), we were able to calculate the population share % by model year. we assumed that this share% will remain the same for 2012 model year and newer. These data can be found under "Haul Splits"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</si>
</sst>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C00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32">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10" xfId="0" applyBorder="1" applyAlignment="1">
      <alignment horizontal="center"/>
    </xf>
    <xf numFmtId="0" fontId="0" fillId="33" borderId="10" xfId="0" applyFill="1" applyBorder="1" applyAlignment="1">
      <alignment horizontal="center"/>
    </xf>
    <xf numFmtId="0" fontId="0" fillId="34" borderId="10" xfId="0" applyFill="1" applyBorder="1" applyAlignment="1">
      <alignment horizontal="center"/>
    </xf>
    <xf numFmtId="0" fontId="0" fillId="35" borderId="10" xfId="0" applyFill="1" applyBorder="1" applyAlignment="1">
      <alignment horizontal="center"/>
    </xf>
    <xf numFmtId="0" fontId="0" fillId="36" borderId="10" xfId="0" applyFill="1" applyBorder="1" applyAlignment="1">
      <alignment horizontal="center"/>
    </xf>
    <xf numFmtId="0" fontId="0" fillId="33" borderId="10" xfId="0" applyNumberFormat="1" applyFill="1" applyBorder="1" applyAlignment="1">
      <alignment horizontal="center"/>
    </xf>
    <xf numFmtId="0" fontId="0" fillId="0" borderId="11" xfId="0" applyBorder="1" applyAlignment="1">
      <alignment horizontal="center"/>
    </xf>
    <xf numFmtId="0" fontId="0" fillId="34" borderId="10" xfId="0" applyFill="1" applyBorder="1" applyAlignment="1">
      <alignment horizontal="center"/>
    </xf>
    <xf numFmtId="0" fontId="0" fillId="35" borderId="10" xfId="0" applyFill="1" applyBorder="1" applyAlignment="1">
      <alignment horizontal="center"/>
    </xf>
    <xf numFmtId="0" fontId="0" fillId="36" borderId="10" xfId="0" applyFill="1" applyBorder="1" applyAlignment="1">
      <alignment horizontal="center"/>
    </xf>
    <xf numFmtId="0" fontId="0" fillId="37" borderId="10" xfId="0" applyFill="1" applyBorder="1" applyAlignment="1">
      <alignment horizontal="center"/>
    </xf>
    <xf numFmtId="164" fontId="0" fillId="37" borderId="10" xfId="42" applyNumberFormat="1" applyFont="1" applyFill="1" applyBorder="1" applyAlignment="1">
      <alignment horizontal="center"/>
    </xf>
    <xf numFmtId="9" fontId="0" fillId="37" borderId="10" xfId="42" applyFont="1" applyFill="1" applyBorder="1" applyAlignment="1">
      <alignment horizontal="center"/>
    </xf>
    <xf numFmtId="0" fontId="0" fillId="37" borderId="14" xfId="0" applyFill="1" applyBorder="1" applyAlignment="1">
      <alignment horizontal="center"/>
    </xf>
    <xf numFmtId="0" fontId="0" fillId="0" borderId="0" xfId="0" applyAlignment="1">
      <alignment horizontal="left" vertical="top" wrapText="1"/>
    </xf>
    <xf numFmtId="0" fontId="0" fillId="34" borderId="10" xfId="0" applyFill="1" applyBorder="1" applyAlignment="1">
      <alignment horizontal="center"/>
    </xf>
    <xf numFmtId="0" fontId="0" fillId="35" borderId="10" xfId="0" applyFill="1" applyBorder="1" applyAlignment="1">
      <alignment horizontal="center"/>
    </xf>
    <xf numFmtId="0" fontId="0" fillId="36" borderId="10" xfId="0" applyFill="1" applyBorder="1" applyAlignment="1">
      <alignment horizontal="center"/>
    </xf>
    <xf numFmtId="0" fontId="0" fillId="37" borderId="12" xfId="0" applyFill="1" applyBorder="1" applyAlignment="1">
      <alignment horizontal="center"/>
    </xf>
    <xf numFmtId="0" fontId="0" fillId="37" borderId="13" xfId="0" applyFill="1" applyBorder="1" applyAlignment="1">
      <alignment horizontal="center"/>
    </xf>
    <xf numFmtId="0" fontId="0" fillId="37" borderId="14" xfId="0" applyFill="1" applyBorder="1" applyAlignment="1">
      <alignment horizontal="center"/>
    </xf>
    <xf numFmtId="9" fontId="0" fillId="37" borderId="12" xfId="42" applyFont="1" applyFill="1" applyBorder="1" applyAlignment="1">
      <alignment horizontal="center"/>
    </xf>
    <xf numFmtId="0" fontId="0" fillId="37" borderId="15" xfId="0" applyFill="1" applyBorder="1" applyAlignment="1">
      <alignment horizontal="center"/>
    </xf>
    <xf numFmtId="0" fontId="0" fillId="37" borderId="16" xfId="0" applyFill="1" applyBorder="1" applyAlignment="1">
      <alignment horizontal="center"/>
    </xf>
    <xf numFmtId="0" fontId="0" fillId="37" borderId="17" xfId="0" applyFill="1" applyBorder="1" applyAlignment="1">
      <alignment horizontal="center"/>
    </xf>
    <xf numFmtId="0" fontId="0" fillId="37" borderId="18" xfId="0" applyFill="1" applyBorder="1" applyAlignment="1">
      <alignment horizontal="center"/>
    </xf>
    <xf numFmtId="9" fontId="0" fillId="37" borderId="19" xfId="42" applyFont="1" applyFill="1" applyBorder="1" applyAlignment="1">
      <alignment horizontal="center"/>
    </xf>
    <xf numFmtId="9" fontId="0" fillId="37" borderId="20" xfId="42" applyFont="1" applyFill="1" applyBorder="1" applyAlignment="1">
      <alignment horizontal="center"/>
    </xf>
    <xf numFmtId="0" fontId="0" fillId="37" borderId="19" xfId="0" applyFill="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31">
    <dxf>
      <fill>
        <patternFill patternType="solid">
          <fgColor indexed="64"/>
          <bgColor rgb="FFFFC000"/>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solid">
          <fgColor indexed="64"/>
          <bgColor rgb="FFFFC000"/>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solid">
          <fgColor indexed="64"/>
          <bgColor rgb="FFFFC0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FFC000"/>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ill>
        <patternFill patternType="solid">
          <fgColor indexed="64"/>
          <bgColor rgb="FFFFC000"/>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solid">
          <fgColor indexed="64"/>
          <bgColor rgb="FFFFC000"/>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rgb="FFFFC0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rgb="FFFFC0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FFC000"/>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9524</xdr:colOff>
      <xdr:row>0</xdr:row>
      <xdr:rowOff>3041</xdr:rowOff>
    </xdr:from>
    <xdr:to>
      <xdr:col>13</xdr:col>
      <xdr:colOff>495299</xdr:colOff>
      <xdr:row>11</xdr:row>
      <xdr:rowOff>47624</xdr:rowOff>
    </xdr:to>
    <xdr:pic>
      <xdr:nvPicPr>
        <xdr:cNvPr id="2" name="Picture 1" descr="Table showing the percentage of 53 foot box type trailers. Of the CA intrastate traielrs, 70% are box type and 85% of those are 53 feet or longer. Of the CA interstate trailers, 73% are box type trailers and 85% of those are 53 foot or longer. From the neighboring out-of-state trailer, 73% are box type and 85% of those are 53 foot or longer. From the non-neighboring out-of-state trailers, 90% are box-type trailers and 90% of those are 53 foot or longer.">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4" y="3041"/>
          <a:ext cx="4752975" cy="21400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AD8015F-A283-4051-B9C7-AC8E365A3A7C}" name="Table1" displayName="Table1" ref="A1:F136" totalsRowShown="0" headerRowDxfId="23" dataDxfId="24">
  <autoFilter ref="A1:F136" xr:uid="{813E53E0-A15A-4452-940C-DF2B19AC62EF}"/>
  <tableColumns count="6">
    <tableColumn id="1" xr3:uid="{6515E958-0F47-40DB-AD1D-49F38D478BEB}" name="CalYr" dataDxfId="30"/>
    <tableColumn id="2" xr3:uid="{B1A4EE89-5D5D-4EB9-B947-EF12EF1F460D}" name="Veh_Class" dataDxfId="29"/>
    <tableColumn id="3" xr3:uid="{80A55D59-B41F-4E7B-9E94-AA93E747EFAD}" name="MdlYr" dataDxfId="28"/>
    <tableColumn id="4" xr3:uid="{410C71D4-A9EF-4F7D-848E-411D64CD828C}" name="Population" dataDxfId="27"/>
    <tableColumn id="5" xr3:uid="{2994315C-3008-4A52-81D4-3360CA200191}" name="Population Box Type" dataDxfId="26">
      <calculatedColumnFormula>0.73*D2</calculatedColumnFormula>
    </tableColumn>
    <tableColumn id="6" xr3:uid="{462BFBAA-9F12-46FF-AF5D-67D68E22AB82}" name="Population Box Type + 53 ft or longer" dataDxfId="25">
      <calculatedColumnFormula>0.85*E2</calculatedColumnFormula>
    </tableColumn>
  </tableColumns>
  <tableStyleInfo showFirstColumn="0" showLastColumn="0" showRowStripes="1" showColumnStripes="0"/>
  <extLst>
    <ext xmlns:x14="http://schemas.microsoft.com/office/spreadsheetml/2009/9/main" uri="{504A1905-F514-4f6f-8877-14C23A59335A}">
      <x14:table altText="DMV and EMFAC Data" altTextSummary="Table showing the calendar year, vehicle class, model year, population, population box type, population of box type that is 53 feet or longe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909CE10-77A6-4391-9E58-B47240F5E6C0}" name="Table3" displayName="Table3" ref="A1:B48" totalsRowShown="0" headerRowDxfId="19" dataDxfId="20">
  <autoFilter ref="A1:B48" xr:uid="{6BE5EA37-AB86-437E-86BD-EBC3749B6FE7}"/>
  <tableColumns count="2">
    <tableColumn id="1" xr3:uid="{0BD8C450-61F9-4190-B827-742FF4BDACD6}" name="Model_Year" dataDxfId="22"/>
    <tableColumn id="2" xr3:uid="{FE2B5607-C31D-42BD-A12D-8E72D5A81AFD}" name="Short haul tractor" dataDxfId="21"/>
  </tableColumns>
  <tableStyleInfo showFirstColumn="0" showLastColumn="0" showRowStripes="1" showColumnStripes="0"/>
  <extLst>
    <ext xmlns:x14="http://schemas.microsoft.com/office/spreadsheetml/2009/9/main" uri="{504A1905-F514-4f6f-8877-14C23A59335A}">
      <x14:table altText="Short Haul trucks" altTextSummary="Table showing the model year and the number of short haul truck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B8ED698-7420-4530-A8C6-09431BCD5DB6}" name="Table4" displayName="Table4" ref="A1:B47" totalsRowShown="0" headerRowDxfId="15" dataDxfId="16">
  <autoFilter ref="A1:B47" xr:uid="{C7AD48F4-9B86-452F-8BC0-35541FB1930D}"/>
  <tableColumns count="2">
    <tableColumn id="1" xr3:uid="{342F4C73-12D5-4B42-89F2-1B0D5E5CA016}" name="Model_Year" dataDxfId="18"/>
    <tableColumn id="2" xr3:uid="{EBF456C2-0063-4453-BCE3-CE08DEF59210}" name="Local haul tractor" dataDxfId="17"/>
  </tableColumns>
  <tableStyleInfo showFirstColumn="0" showLastColumn="0" showRowStripes="1" showColumnStripes="0"/>
  <extLst>
    <ext xmlns:x14="http://schemas.microsoft.com/office/spreadsheetml/2009/9/main" uri="{504A1905-F514-4f6f-8877-14C23A59335A}">
      <x14:table altText="Local Haul Trailers" altTextSummary="Table showing the model year and the number of local haul truck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7B1576-1AF0-4FE6-BFD5-0DC428598B99}" name="Table5" displayName="Table5" ref="A1:B48" totalsRowShown="0">
  <autoFilter ref="A1:B48" xr:uid="{42E56DCA-D235-4618-8280-37BBA9EE2201}"/>
  <tableColumns count="2">
    <tableColumn id="1" xr3:uid="{1BD74641-0263-487F-819B-3E37CD221EFC}" name="MY"/>
    <tableColumn id="2" xr3:uid="{72766D77-3518-4256-9791-77F33F09FDAB}" name="Local-haul  Trailer"/>
  </tableColumns>
  <tableStyleInfo showFirstColumn="0" showLastColumn="0" showRowStripes="1" showColumnStripes="0"/>
  <extLst>
    <ext xmlns:x14="http://schemas.microsoft.com/office/spreadsheetml/2009/9/main" uri="{504A1905-F514-4f6f-8877-14C23A59335A}">
      <x14:table altText="Local Haul Trailers" altTextSummary="Table showing the model year and the number of local haul trailer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C67BC89-D6A0-43CF-99F5-652E8A20C686}" name="Table6" displayName="Table6" ref="A1:D87" totalsRowShown="0" headerRowDxfId="7" headerRowBorderDxfId="13" tableBorderDxfId="14" totalsRowBorderDxfId="12">
  <autoFilter ref="A1:D87" xr:uid="{5ED918D6-FDDC-4C29-84B5-0883654DE491}"/>
  <tableColumns count="4">
    <tableColumn id="1" xr3:uid="{F81C44CF-398B-4E61-80AF-33CA863B2AD7}" name="Model Year" dataDxfId="11"/>
    <tableColumn id="2" xr3:uid="{492116DF-5693-44E7-B342-9338D80BA2CF}" name="long" dataDxfId="10" dataCellStyle="Percent">
      <calculatedColumnFormula>B1</calculatedColumnFormula>
    </tableColumn>
    <tableColumn id="3" xr3:uid="{9D74071F-05A2-493B-8BEE-01910A8F1C76}" name="short" dataDxfId="9" dataCellStyle="Percent">
      <calculatedColumnFormula>C1</calculatedColumnFormula>
    </tableColumn>
    <tableColumn id="4" xr3:uid="{250EFDA6-2B14-43AE-9425-165C0E238EBF}" name="local" dataDxfId="8" dataCellStyle="Percent">
      <calculatedColumnFormula>D1</calculatedColumnFormula>
    </tableColumn>
  </tableColumns>
  <tableStyleInfo showFirstColumn="0" showLastColumn="0" showRowStripes="1" showColumnStripes="0"/>
  <extLst>
    <ext xmlns:x14="http://schemas.microsoft.com/office/spreadsheetml/2009/9/main" uri="{504A1905-F514-4f6f-8877-14C23A59335A}">
      <x14:table altText="Haul Types" altTextSummary="Table showing the model year and the percentages of them used for long hauls, short hauls, and local haul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84F151D-0C84-44CE-BAEA-24725D48D508}" name="Table7" displayName="Table7" ref="A1:C259" totalsRowShown="0" headerRowDxfId="0" headerRowBorderDxfId="5" tableBorderDxfId="6" totalsRowBorderDxfId="4">
  <autoFilter ref="A1:C259" xr:uid="{1DC748B4-0798-435B-99AC-57698EFD57E3}"/>
  <tableColumns count="3">
    <tableColumn id="1" xr3:uid="{8C2FD050-E2A8-4CDB-8AB4-DD57905C5AA9}" name="Model Year" dataDxfId="3"/>
    <tableColumn id="2" xr3:uid="{020CAB0D-E6B1-41DC-969B-339B5A9AC9CB}" name="haul_type" dataDxfId="2"/>
    <tableColumn id="3" xr3:uid="{ACE8CD14-0B32-41EF-A8C3-5FEBCD95FE94}" name="%Share" dataDxfId="1" dataCellStyle="Percent"/>
  </tableColumns>
  <tableStyleInfo showFirstColumn="0" showLastColumn="0" showRowStripes="1" showColumnStripes="0"/>
  <extLst>
    <ext xmlns:x14="http://schemas.microsoft.com/office/spreadsheetml/2009/9/main" uri="{504A1905-F514-4f6f-8877-14C23A59335A}">
      <x14:table altText="Haul types" altTextSummary="Table showing the model year, haul types, and the percentage share of haul typ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
  <sheetViews>
    <sheetView tabSelected="1" workbookViewId="0">
      <selection sqref="A1:K26"/>
    </sheetView>
  </sheetViews>
  <sheetFormatPr defaultRowHeight="15" x14ac:dyDescent="0.25"/>
  <sheetData>
    <row r="1" spans="1:11" ht="15" customHeight="1" x14ac:dyDescent="0.25">
      <c r="A1" s="17" t="s">
        <v>32</v>
      </c>
      <c r="B1" s="17"/>
      <c r="C1" s="17"/>
      <c r="D1" s="17"/>
      <c r="E1" s="17"/>
      <c r="F1" s="17"/>
      <c r="G1" s="17"/>
      <c r="H1" s="17"/>
      <c r="I1" s="17"/>
      <c r="J1" s="17"/>
      <c r="K1" s="17"/>
    </row>
    <row r="2" spans="1:11" x14ac:dyDescent="0.25">
      <c r="A2" s="17"/>
      <c r="B2" s="17"/>
      <c r="C2" s="17"/>
      <c r="D2" s="17"/>
      <c r="E2" s="17"/>
      <c r="F2" s="17"/>
      <c r="G2" s="17"/>
      <c r="H2" s="17"/>
      <c r="I2" s="17"/>
      <c r="J2" s="17"/>
      <c r="K2" s="17"/>
    </row>
    <row r="3" spans="1:11" x14ac:dyDescent="0.25">
      <c r="A3" s="17"/>
      <c r="B3" s="17"/>
      <c r="C3" s="17"/>
      <c r="D3" s="17"/>
      <c r="E3" s="17"/>
      <c r="F3" s="17"/>
      <c r="G3" s="17"/>
      <c r="H3" s="17"/>
      <c r="I3" s="17"/>
      <c r="J3" s="17"/>
      <c r="K3" s="17"/>
    </row>
    <row r="4" spans="1:11" x14ac:dyDescent="0.25">
      <c r="A4" s="17"/>
      <c r="B4" s="17"/>
      <c r="C4" s="17"/>
      <c r="D4" s="17"/>
      <c r="E4" s="17"/>
      <c r="F4" s="17"/>
      <c r="G4" s="17"/>
      <c r="H4" s="17"/>
      <c r="I4" s="17"/>
      <c r="J4" s="17"/>
      <c r="K4" s="17"/>
    </row>
    <row r="5" spans="1:11" x14ac:dyDescent="0.25">
      <c r="A5" s="17"/>
      <c r="B5" s="17"/>
      <c r="C5" s="17"/>
      <c r="D5" s="17"/>
      <c r="E5" s="17"/>
      <c r="F5" s="17"/>
      <c r="G5" s="17"/>
      <c r="H5" s="17"/>
      <c r="I5" s="17"/>
      <c r="J5" s="17"/>
      <c r="K5" s="17"/>
    </row>
    <row r="6" spans="1:11" x14ac:dyDescent="0.25">
      <c r="A6" s="17"/>
      <c r="B6" s="17"/>
      <c r="C6" s="17"/>
      <c r="D6" s="17"/>
      <c r="E6" s="17"/>
      <c r="F6" s="17"/>
      <c r="G6" s="17"/>
      <c r="H6" s="17"/>
      <c r="I6" s="17"/>
      <c r="J6" s="17"/>
      <c r="K6" s="17"/>
    </row>
    <row r="7" spans="1:11" x14ac:dyDescent="0.25">
      <c r="A7" s="17"/>
      <c r="B7" s="17"/>
      <c r="C7" s="17"/>
      <c r="D7" s="17"/>
      <c r="E7" s="17"/>
      <c r="F7" s="17"/>
      <c r="G7" s="17"/>
      <c r="H7" s="17"/>
      <c r="I7" s="17"/>
      <c r="J7" s="17"/>
      <c r="K7" s="17"/>
    </row>
    <row r="8" spans="1:11" x14ac:dyDescent="0.25">
      <c r="A8" s="17"/>
      <c r="B8" s="17"/>
      <c r="C8" s="17"/>
      <c r="D8" s="17"/>
      <c r="E8" s="17"/>
      <c r="F8" s="17"/>
      <c r="G8" s="17"/>
      <c r="H8" s="17"/>
      <c r="I8" s="17"/>
      <c r="J8" s="17"/>
      <c r="K8" s="17"/>
    </row>
    <row r="9" spans="1:11" x14ac:dyDescent="0.25">
      <c r="A9" s="17"/>
      <c r="B9" s="17"/>
      <c r="C9" s="17"/>
      <c r="D9" s="17"/>
      <c r="E9" s="17"/>
      <c r="F9" s="17"/>
      <c r="G9" s="17"/>
      <c r="H9" s="17"/>
      <c r="I9" s="17"/>
      <c r="J9" s="17"/>
      <c r="K9" s="17"/>
    </row>
    <row r="10" spans="1:11" x14ac:dyDescent="0.25">
      <c r="A10" s="17"/>
      <c r="B10" s="17"/>
      <c r="C10" s="17"/>
      <c r="D10" s="17"/>
      <c r="E10" s="17"/>
      <c r="F10" s="17"/>
      <c r="G10" s="17"/>
      <c r="H10" s="17"/>
      <c r="I10" s="17"/>
      <c r="J10" s="17"/>
      <c r="K10" s="17"/>
    </row>
    <row r="11" spans="1:11" x14ac:dyDescent="0.25">
      <c r="A11" s="17"/>
      <c r="B11" s="17"/>
      <c r="C11" s="17"/>
      <c r="D11" s="17"/>
      <c r="E11" s="17"/>
      <c r="F11" s="17"/>
      <c r="G11" s="17"/>
      <c r="H11" s="17"/>
      <c r="I11" s="17"/>
      <c r="J11" s="17"/>
      <c r="K11" s="17"/>
    </row>
    <row r="12" spans="1:11" x14ac:dyDescent="0.25">
      <c r="A12" s="17"/>
      <c r="B12" s="17"/>
      <c r="C12" s="17"/>
      <c r="D12" s="17"/>
      <c r="E12" s="17"/>
      <c r="F12" s="17"/>
      <c r="G12" s="17"/>
      <c r="H12" s="17"/>
      <c r="I12" s="17"/>
      <c r="J12" s="17"/>
      <c r="K12" s="17"/>
    </row>
    <row r="13" spans="1:11" x14ac:dyDescent="0.25">
      <c r="A13" s="17"/>
      <c r="B13" s="17"/>
      <c r="C13" s="17"/>
      <c r="D13" s="17"/>
      <c r="E13" s="17"/>
      <c r="F13" s="17"/>
      <c r="G13" s="17"/>
      <c r="H13" s="17"/>
      <c r="I13" s="17"/>
      <c r="J13" s="17"/>
      <c r="K13" s="17"/>
    </row>
    <row r="14" spans="1:11" x14ac:dyDescent="0.25">
      <c r="A14" s="17"/>
      <c r="B14" s="17"/>
      <c r="C14" s="17"/>
      <c r="D14" s="17"/>
      <c r="E14" s="17"/>
      <c r="F14" s="17"/>
      <c r="G14" s="17"/>
      <c r="H14" s="17"/>
      <c r="I14" s="17"/>
      <c r="J14" s="17"/>
      <c r="K14" s="17"/>
    </row>
    <row r="15" spans="1:11" x14ac:dyDescent="0.25">
      <c r="A15" s="17"/>
      <c r="B15" s="17"/>
      <c r="C15" s="17"/>
      <c r="D15" s="17"/>
      <c r="E15" s="17"/>
      <c r="F15" s="17"/>
      <c r="G15" s="17"/>
      <c r="H15" s="17"/>
      <c r="I15" s="17"/>
      <c r="J15" s="17"/>
      <c r="K15" s="17"/>
    </row>
    <row r="16" spans="1:11" x14ac:dyDescent="0.25">
      <c r="A16" s="17"/>
      <c r="B16" s="17"/>
      <c r="C16" s="17"/>
      <c r="D16" s="17"/>
      <c r="E16" s="17"/>
      <c r="F16" s="17"/>
      <c r="G16" s="17"/>
      <c r="H16" s="17"/>
      <c r="I16" s="17"/>
      <c r="J16" s="17"/>
      <c r="K16" s="17"/>
    </row>
    <row r="17" spans="1:11" x14ac:dyDescent="0.25">
      <c r="A17" s="17"/>
      <c r="B17" s="17"/>
      <c r="C17" s="17"/>
      <c r="D17" s="17"/>
      <c r="E17" s="17"/>
      <c r="F17" s="17"/>
      <c r="G17" s="17"/>
      <c r="H17" s="17"/>
      <c r="I17" s="17"/>
      <c r="J17" s="17"/>
      <c r="K17" s="17"/>
    </row>
    <row r="18" spans="1:11" x14ac:dyDescent="0.25">
      <c r="A18" s="17"/>
      <c r="B18" s="17"/>
      <c r="C18" s="17"/>
      <c r="D18" s="17"/>
      <c r="E18" s="17"/>
      <c r="F18" s="17"/>
      <c r="G18" s="17"/>
      <c r="H18" s="17"/>
      <c r="I18" s="17"/>
      <c r="J18" s="17"/>
      <c r="K18" s="17"/>
    </row>
    <row r="19" spans="1:11" x14ac:dyDescent="0.25">
      <c r="A19" s="17"/>
      <c r="B19" s="17"/>
      <c r="C19" s="17"/>
      <c r="D19" s="17"/>
      <c r="E19" s="17"/>
      <c r="F19" s="17"/>
      <c r="G19" s="17"/>
      <c r="H19" s="17"/>
      <c r="I19" s="17"/>
      <c r="J19" s="17"/>
      <c r="K19" s="17"/>
    </row>
    <row r="20" spans="1:11" x14ac:dyDescent="0.25">
      <c r="A20" s="17"/>
      <c r="B20" s="17"/>
      <c r="C20" s="17"/>
      <c r="D20" s="17"/>
      <c r="E20" s="17"/>
      <c r="F20" s="17"/>
      <c r="G20" s="17"/>
      <c r="H20" s="17"/>
      <c r="I20" s="17"/>
      <c r="J20" s="17"/>
      <c r="K20" s="17"/>
    </row>
    <row r="21" spans="1:11" x14ac:dyDescent="0.25">
      <c r="A21" s="17"/>
      <c r="B21" s="17"/>
      <c r="C21" s="17"/>
      <c r="D21" s="17"/>
      <c r="E21" s="17"/>
      <c r="F21" s="17"/>
      <c r="G21" s="17"/>
      <c r="H21" s="17"/>
      <c r="I21" s="17"/>
      <c r="J21" s="17"/>
      <c r="K21" s="17"/>
    </row>
    <row r="22" spans="1:11" x14ac:dyDescent="0.25">
      <c r="A22" s="17"/>
      <c r="B22" s="17"/>
      <c r="C22" s="17"/>
      <c r="D22" s="17"/>
      <c r="E22" s="17"/>
      <c r="F22" s="17"/>
      <c r="G22" s="17"/>
      <c r="H22" s="17"/>
      <c r="I22" s="17"/>
      <c r="J22" s="17"/>
      <c r="K22" s="17"/>
    </row>
    <row r="23" spans="1:11" x14ac:dyDescent="0.25">
      <c r="A23" s="17"/>
      <c r="B23" s="17"/>
      <c r="C23" s="17"/>
      <c r="D23" s="17"/>
      <c r="E23" s="17"/>
      <c r="F23" s="17"/>
      <c r="G23" s="17"/>
      <c r="H23" s="17"/>
      <c r="I23" s="17"/>
      <c r="J23" s="17"/>
      <c r="K23" s="17"/>
    </row>
    <row r="24" spans="1:11" x14ac:dyDescent="0.25">
      <c r="A24" s="17"/>
      <c r="B24" s="17"/>
      <c r="C24" s="17"/>
      <c r="D24" s="17"/>
      <c r="E24" s="17"/>
      <c r="F24" s="17"/>
      <c r="G24" s="17"/>
      <c r="H24" s="17"/>
      <c r="I24" s="17"/>
      <c r="J24" s="17"/>
      <c r="K24" s="17"/>
    </row>
    <row r="25" spans="1:11" x14ac:dyDescent="0.25">
      <c r="A25" s="17"/>
      <c r="B25" s="17"/>
      <c r="C25" s="17"/>
      <c r="D25" s="17"/>
      <c r="E25" s="17"/>
      <c r="F25" s="17"/>
      <c r="G25" s="17"/>
      <c r="H25" s="17"/>
      <c r="I25" s="17"/>
      <c r="J25" s="17"/>
      <c r="K25" s="17"/>
    </row>
    <row r="26" spans="1:11" x14ac:dyDescent="0.25">
      <c r="A26" s="17"/>
      <c r="B26" s="17"/>
      <c r="C26" s="17"/>
      <c r="D26" s="17"/>
      <c r="E26" s="17"/>
      <c r="F26" s="17"/>
      <c r="G26" s="17"/>
      <c r="H26" s="17"/>
      <c r="I26" s="17"/>
      <c r="J26" s="17"/>
      <c r="K26" s="17"/>
    </row>
  </sheetData>
  <mergeCells count="1">
    <mergeCell ref="A1:K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36"/>
  <sheetViews>
    <sheetView workbookViewId="0">
      <selection activeCell="J17" sqref="J17"/>
    </sheetView>
  </sheetViews>
  <sheetFormatPr defaultRowHeight="15" x14ac:dyDescent="0.25"/>
  <cols>
    <col min="1" max="1" width="9.140625" style="1"/>
    <col min="2" max="2" width="15.140625" style="1" customWidth="1"/>
    <col min="3" max="3" width="12.5703125" style="1" customWidth="1"/>
    <col min="4" max="4" width="13" style="1" customWidth="1"/>
    <col min="5" max="5" width="22.7109375" style="1" customWidth="1"/>
    <col min="6" max="6" width="35.42578125" style="1" customWidth="1"/>
    <col min="7" max="16384" width="9.140625" style="1"/>
  </cols>
  <sheetData>
    <row r="1" spans="1:6" x14ac:dyDescent="0.25">
      <c r="A1" s="1" t="s">
        <v>0</v>
      </c>
      <c r="B1" s="1" t="s">
        <v>1</v>
      </c>
      <c r="C1" s="1" t="s">
        <v>2</v>
      </c>
      <c r="D1" s="1" t="s">
        <v>3</v>
      </c>
      <c r="E1" s="1" t="s">
        <v>7</v>
      </c>
      <c r="F1" s="1" t="s">
        <v>8</v>
      </c>
    </row>
    <row r="2" spans="1:6" x14ac:dyDescent="0.25">
      <c r="A2" s="1">
        <v>2011</v>
      </c>
      <c r="B2" s="1" t="s">
        <v>4</v>
      </c>
      <c r="C2" s="1">
        <v>1968</v>
      </c>
      <c r="D2" s="1">
        <v>0</v>
      </c>
      <c r="E2" s="1">
        <f>0.9*D2</f>
        <v>0</v>
      </c>
      <c r="F2" s="1">
        <f t="shared" ref="F2:F45" si="0">0.9*E2</f>
        <v>0</v>
      </c>
    </row>
    <row r="3" spans="1:6" x14ac:dyDescent="0.25">
      <c r="A3" s="1">
        <v>2011</v>
      </c>
      <c r="B3" s="1" t="s">
        <v>4</v>
      </c>
      <c r="C3" s="1">
        <v>1969</v>
      </c>
      <c r="D3" s="1">
        <v>0</v>
      </c>
      <c r="E3" s="1">
        <f t="shared" ref="E3:E46" si="1">0.9*D3</f>
        <v>0</v>
      </c>
      <c r="F3" s="1">
        <f t="shared" si="0"/>
        <v>0</v>
      </c>
    </row>
    <row r="4" spans="1:6" x14ac:dyDescent="0.25">
      <c r="A4" s="1">
        <v>2011</v>
      </c>
      <c r="B4" s="1" t="s">
        <v>4</v>
      </c>
      <c r="C4" s="1">
        <v>1970</v>
      </c>
      <c r="D4" s="1">
        <v>0</v>
      </c>
      <c r="E4" s="1">
        <f t="shared" si="1"/>
        <v>0</v>
      </c>
      <c r="F4" s="1">
        <f t="shared" si="0"/>
        <v>0</v>
      </c>
    </row>
    <row r="5" spans="1:6" x14ac:dyDescent="0.25">
      <c r="A5" s="1">
        <v>2011</v>
      </c>
      <c r="B5" s="1" t="s">
        <v>4</v>
      </c>
      <c r="C5" s="1">
        <v>1971</v>
      </c>
      <c r="D5" s="1">
        <v>0</v>
      </c>
      <c r="E5" s="1">
        <f t="shared" si="1"/>
        <v>0</v>
      </c>
      <c r="F5" s="1">
        <f t="shared" si="0"/>
        <v>0</v>
      </c>
    </row>
    <row r="6" spans="1:6" x14ac:dyDescent="0.25">
      <c r="A6" s="1">
        <v>2011</v>
      </c>
      <c r="B6" s="1" t="s">
        <v>4</v>
      </c>
      <c r="C6" s="1">
        <v>1972</v>
      </c>
      <c r="D6" s="1">
        <v>0</v>
      </c>
      <c r="E6" s="1">
        <f t="shared" si="1"/>
        <v>0</v>
      </c>
      <c r="F6" s="1">
        <f t="shared" si="0"/>
        <v>0</v>
      </c>
    </row>
    <row r="7" spans="1:6" x14ac:dyDescent="0.25">
      <c r="A7" s="1">
        <v>2011</v>
      </c>
      <c r="B7" s="1" t="s">
        <v>4</v>
      </c>
      <c r="C7" s="1">
        <v>1973</v>
      </c>
      <c r="D7" s="1">
        <v>0</v>
      </c>
      <c r="E7" s="1">
        <f t="shared" si="1"/>
        <v>0</v>
      </c>
      <c r="F7" s="1">
        <f t="shared" si="0"/>
        <v>0</v>
      </c>
    </row>
    <row r="8" spans="1:6" x14ac:dyDescent="0.25">
      <c r="A8" s="1">
        <v>2011</v>
      </c>
      <c r="B8" s="1" t="s">
        <v>4</v>
      </c>
      <c r="C8" s="1">
        <v>1974</v>
      </c>
      <c r="D8" s="1">
        <v>0</v>
      </c>
      <c r="E8" s="1">
        <f t="shared" si="1"/>
        <v>0</v>
      </c>
      <c r="F8" s="1">
        <f t="shared" si="0"/>
        <v>0</v>
      </c>
    </row>
    <row r="9" spans="1:6" x14ac:dyDescent="0.25">
      <c r="A9" s="1">
        <v>2011</v>
      </c>
      <c r="B9" s="1" t="s">
        <v>4</v>
      </c>
      <c r="C9" s="1">
        <v>1975</v>
      </c>
      <c r="D9" s="1">
        <v>0</v>
      </c>
      <c r="E9" s="1">
        <f t="shared" si="1"/>
        <v>0</v>
      </c>
      <c r="F9" s="1">
        <f t="shared" si="0"/>
        <v>0</v>
      </c>
    </row>
    <row r="10" spans="1:6" x14ac:dyDescent="0.25">
      <c r="A10" s="1">
        <v>2011</v>
      </c>
      <c r="B10" s="1" t="s">
        <v>4</v>
      </c>
      <c r="C10" s="1">
        <v>1976</v>
      </c>
      <c r="D10" s="1">
        <v>0</v>
      </c>
      <c r="E10" s="1">
        <f t="shared" si="1"/>
        <v>0</v>
      </c>
      <c r="F10" s="1">
        <f t="shared" si="0"/>
        <v>0</v>
      </c>
    </row>
    <row r="11" spans="1:6" x14ac:dyDescent="0.25">
      <c r="A11" s="1">
        <v>2011</v>
      </c>
      <c r="B11" s="1" t="s">
        <v>4</v>
      </c>
      <c r="C11" s="1">
        <v>1977</v>
      </c>
      <c r="D11" s="1">
        <v>0</v>
      </c>
      <c r="E11" s="1">
        <f t="shared" si="1"/>
        <v>0</v>
      </c>
      <c r="F11" s="1">
        <f t="shared" si="0"/>
        <v>0</v>
      </c>
    </row>
    <row r="12" spans="1:6" x14ac:dyDescent="0.25">
      <c r="A12" s="1">
        <v>2011</v>
      </c>
      <c r="B12" s="1" t="s">
        <v>4</v>
      </c>
      <c r="C12" s="1">
        <v>1978</v>
      </c>
      <c r="D12" s="1">
        <v>0</v>
      </c>
      <c r="E12" s="1">
        <f t="shared" si="1"/>
        <v>0</v>
      </c>
      <c r="F12" s="1">
        <f t="shared" si="0"/>
        <v>0</v>
      </c>
    </row>
    <row r="13" spans="1:6" x14ac:dyDescent="0.25">
      <c r="A13" s="1">
        <v>2011</v>
      </c>
      <c r="B13" s="1" t="s">
        <v>4</v>
      </c>
      <c r="C13" s="1">
        <v>1979</v>
      </c>
      <c r="D13" s="1">
        <v>0</v>
      </c>
      <c r="E13" s="1">
        <f t="shared" si="1"/>
        <v>0</v>
      </c>
      <c r="F13" s="1">
        <f t="shared" si="0"/>
        <v>0</v>
      </c>
    </row>
    <row r="14" spans="1:6" x14ac:dyDescent="0.25">
      <c r="A14" s="1">
        <v>2011</v>
      </c>
      <c r="B14" s="1" t="s">
        <v>4</v>
      </c>
      <c r="C14" s="1">
        <v>1980</v>
      </c>
      <c r="D14" s="1">
        <v>0</v>
      </c>
      <c r="E14" s="1">
        <f t="shared" si="1"/>
        <v>0</v>
      </c>
      <c r="F14" s="1">
        <f t="shared" si="0"/>
        <v>0</v>
      </c>
    </row>
    <row r="15" spans="1:6" x14ac:dyDescent="0.25">
      <c r="A15" s="1">
        <v>2011</v>
      </c>
      <c r="B15" s="1" t="s">
        <v>4</v>
      </c>
      <c r="C15" s="1">
        <v>1981</v>
      </c>
      <c r="D15" s="1">
        <v>0.53092695418041003</v>
      </c>
      <c r="E15" s="1">
        <f t="shared" si="1"/>
        <v>0.47783425876236901</v>
      </c>
      <c r="F15" s="1">
        <f t="shared" si="0"/>
        <v>0.43005083288613211</v>
      </c>
    </row>
    <row r="16" spans="1:6" x14ac:dyDescent="0.25">
      <c r="A16" s="1">
        <v>2011</v>
      </c>
      <c r="B16" s="1" t="s">
        <v>4</v>
      </c>
      <c r="C16" s="1">
        <v>1982</v>
      </c>
      <c r="D16" s="1">
        <v>0</v>
      </c>
      <c r="E16" s="1">
        <f t="shared" si="1"/>
        <v>0</v>
      </c>
      <c r="F16" s="1">
        <f t="shared" si="0"/>
        <v>0</v>
      </c>
    </row>
    <row r="17" spans="1:6" x14ac:dyDescent="0.25">
      <c r="A17" s="1">
        <v>2011</v>
      </c>
      <c r="B17" s="1" t="s">
        <v>4</v>
      </c>
      <c r="C17" s="1">
        <v>1983</v>
      </c>
      <c r="D17" s="1">
        <v>0</v>
      </c>
      <c r="E17" s="1">
        <f t="shared" si="1"/>
        <v>0</v>
      </c>
      <c r="F17" s="1">
        <f t="shared" si="0"/>
        <v>0</v>
      </c>
    </row>
    <row r="18" spans="1:6" x14ac:dyDescent="0.25">
      <c r="A18" s="1">
        <v>2011</v>
      </c>
      <c r="B18" s="1" t="s">
        <v>4</v>
      </c>
      <c r="C18" s="1">
        <v>1984</v>
      </c>
      <c r="D18" s="1">
        <v>0.41318209394704902</v>
      </c>
      <c r="E18" s="1">
        <f t="shared" si="1"/>
        <v>0.37186388455234415</v>
      </c>
      <c r="F18" s="1">
        <f t="shared" si="0"/>
        <v>0.33467749609710973</v>
      </c>
    </row>
    <row r="19" spans="1:6" x14ac:dyDescent="0.25">
      <c r="A19" s="1">
        <v>2011</v>
      </c>
      <c r="B19" s="1" t="s">
        <v>4</v>
      </c>
      <c r="C19" s="1">
        <v>1985</v>
      </c>
      <c r="D19" s="1">
        <v>1.7344340449775999</v>
      </c>
      <c r="E19" s="1">
        <f t="shared" si="1"/>
        <v>1.5609906404798399</v>
      </c>
      <c r="F19" s="1">
        <f t="shared" si="0"/>
        <v>1.4048915764318559</v>
      </c>
    </row>
    <row r="20" spans="1:6" x14ac:dyDescent="0.25">
      <c r="A20" s="1">
        <v>2011</v>
      </c>
      <c r="B20" s="1" t="s">
        <v>4</v>
      </c>
      <c r="C20" s="1">
        <v>1986</v>
      </c>
      <c r="D20" s="1">
        <v>1.0221316280905399</v>
      </c>
      <c r="E20" s="1">
        <f t="shared" si="1"/>
        <v>0.91991846528148591</v>
      </c>
      <c r="F20" s="1">
        <f t="shared" si="0"/>
        <v>0.82792661875333728</v>
      </c>
    </row>
    <row r="21" spans="1:6" x14ac:dyDescent="0.25">
      <c r="A21" s="1">
        <v>2011</v>
      </c>
      <c r="B21" s="1" t="s">
        <v>4</v>
      </c>
      <c r="C21" s="1">
        <v>1987</v>
      </c>
      <c r="D21" s="1">
        <v>7.7478444216964597</v>
      </c>
      <c r="E21" s="1">
        <f t="shared" si="1"/>
        <v>6.9730599795268136</v>
      </c>
      <c r="F21" s="1">
        <f t="shared" si="0"/>
        <v>6.2757539815741321</v>
      </c>
    </row>
    <row r="22" spans="1:6" x14ac:dyDescent="0.25">
      <c r="A22" s="1">
        <v>2011</v>
      </c>
      <c r="B22" s="1" t="s">
        <v>4</v>
      </c>
      <c r="C22" s="1">
        <v>1988</v>
      </c>
      <c r="D22" s="1">
        <v>23.577440938745099</v>
      </c>
      <c r="E22" s="1">
        <f t="shared" si="1"/>
        <v>21.21969684487059</v>
      </c>
      <c r="F22" s="1">
        <f t="shared" si="0"/>
        <v>19.097727160383531</v>
      </c>
    </row>
    <row r="23" spans="1:6" x14ac:dyDescent="0.25">
      <c r="A23" s="1">
        <v>2011</v>
      </c>
      <c r="B23" s="1" t="s">
        <v>4</v>
      </c>
      <c r="C23" s="1">
        <v>1989</v>
      </c>
      <c r="D23" s="1">
        <v>3.03693647166949</v>
      </c>
      <c r="E23" s="1">
        <f t="shared" si="1"/>
        <v>2.7332428245025411</v>
      </c>
      <c r="F23" s="1">
        <f t="shared" si="0"/>
        <v>2.4599185420522871</v>
      </c>
    </row>
    <row r="24" spans="1:6" x14ac:dyDescent="0.25">
      <c r="A24" s="1">
        <v>2011</v>
      </c>
      <c r="B24" s="1" t="s">
        <v>4</v>
      </c>
      <c r="C24" s="1">
        <v>1990</v>
      </c>
      <c r="D24" s="1">
        <v>1.6398114936157699</v>
      </c>
      <c r="E24" s="1">
        <f t="shared" si="1"/>
        <v>1.4758303442541929</v>
      </c>
      <c r="F24" s="1">
        <f t="shared" si="0"/>
        <v>1.3282473098287737</v>
      </c>
    </row>
    <row r="25" spans="1:6" x14ac:dyDescent="0.25">
      <c r="A25" s="1">
        <v>2011</v>
      </c>
      <c r="B25" s="1" t="s">
        <v>4</v>
      </c>
      <c r="C25" s="1">
        <v>1991</v>
      </c>
      <c r="D25" s="1">
        <v>5.52376492390834</v>
      </c>
      <c r="E25" s="1">
        <f t="shared" si="1"/>
        <v>4.9713884315175063</v>
      </c>
      <c r="F25" s="1">
        <f t="shared" si="0"/>
        <v>4.4742495883657556</v>
      </c>
    </row>
    <row r="26" spans="1:6" x14ac:dyDescent="0.25">
      <c r="A26" s="1">
        <v>2011</v>
      </c>
      <c r="B26" s="1" t="s">
        <v>4</v>
      </c>
      <c r="C26" s="1">
        <v>1992</v>
      </c>
      <c r="D26" s="1">
        <v>1.6471321940391199</v>
      </c>
      <c r="E26" s="1">
        <f t="shared" si="1"/>
        <v>1.4824189746352079</v>
      </c>
      <c r="F26" s="1">
        <f t="shared" si="0"/>
        <v>1.3341770771716872</v>
      </c>
    </row>
    <row r="27" spans="1:6" x14ac:dyDescent="0.25">
      <c r="A27" s="1">
        <v>2011</v>
      </c>
      <c r="B27" s="1" t="s">
        <v>4</v>
      </c>
      <c r="C27" s="1">
        <v>1993</v>
      </c>
      <c r="D27" s="1">
        <v>3.0441547481259899</v>
      </c>
      <c r="E27" s="1">
        <f t="shared" si="1"/>
        <v>2.7397392733133907</v>
      </c>
      <c r="F27" s="1">
        <f t="shared" si="0"/>
        <v>2.4657653459820517</v>
      </c>
    </row>
    <row r="28" spans="1:6" x14ac:dyDescent="0.25">
      <c r="A28" s="1">
        <v>2011</v>
      </c>
      <c r="B28" s="1" t="s">
        <v>4</v>
      </c>
      <c r="C28" s="1">
        <v>1994</v>
      </c>
      <c r="D28" s="1">
        <v>11.6079300026392</v>
      </c>
      <c r="E28" s="1">
        <f t="shared" si="1"/>
        <v>10.44713700237528</v>
      </c>
      <c r="F28" s="1">
        <f t="shared" si="0"/>
        <v>9.4024233021377519</v>
      </c>
    </row>
    <row r="29" spans="1:6" x14ac:dyDescent="0.25">
      <c r="A29" s="1">
        <v>2011</v>
      </c>
      <c r="B29" s="1" t="s">
        <v>4</v>
      </c>
      <c r="C29" s="1">
        <v>1995</v>
      </c>
      <c r="D29" s="1">
        <v>37.712448149227001</v>
      </c>
      <c r="E29" s="1">
        <f t="shared" si="1"/>
        <v>33.941203334304305</v>
      </c>
      <c r="F29" s="1">
        <f t="shared" si="0"/>
        <v>30.547083000873876</v>
      </c>
    </row>
    <row r="30" spans="1:6" x14ac:dyDescent="0.25">
      <c r="A30" s="1">
        <v>2011</v>
      </c>
      <c r="B30" s="1" t="s">
        <v>4</v>
      </c>
      <c r="C30" s="1">
        <v>1996</v>
      </c>
      <c r="D30" s="1">
        <v>105.224548535526</v>
      </c>
      <c r="E30" s="1">
        <f t="shared" si="1"/>
        <v>94.702093681973395</v>
      </c>
      <c r="F30" s="1">
        <f t="shared" si="0"/>
        <v>85.231884313776064</v>
      </c>
    </row>
    <row r="31" spans="1:6" x14ac:dyDescent="0.25">
      <c r="A31" s="1">
        <v>2011</v>
      </c>
      <c r="B31" s="1" t="s">
        <v>4</v>
      </c>
      <c r="C31" s="1">
        <v>1997</v>
      </c>
      <c r="D31" s="1">
        <v>63.064527539690403</v>
      </c>
      <c r="E31" s="1">
        <f t="shared" si="1"/>
        <v>56.758074785721362</v>
      </c>
      <c r="F31" s="1">
        <f t="shared" si="0"/>
        <v>51.08226730714923</v>
      </c>
    </row>
    <row r="32" spans="1:6" x14ac:dyDescent="0.25">
      <c r="A32" s="1">
        <v>2011</v>
      </c>
      <c r="B32" s="1" t="s">
        <v>4</v>
      </c>
      <c r="C32" s="1">
        <v>1998</v>
      </c>
      <c r="D32" s="1">
        <v>119.07476358921799</v>
      </c>
      <c r="E32" s="1">
        <f t="shared" si="1"/>
        <v>107.1672872302962</v>
      </c>
      <c r="F32" s="1">
        <f t="shared" si="0"/>
        <v>96.450558507266578</v>
      </c>
    </row>
    <row r="33" spans="1:6" x14ac:dyDescent="0.25">
      <c r="A33" s="1">
        <v>2011</v>
      </c>
      <c r="B33" s="1" t="s">
        <v>4</v>
      </c>
      <c r="C33" s="1">
        <v>1999</v>
      </c>
      <c r="D33" s="1">
        <v>571.00400207629104</v>
      </c>
      <c r="E33" s="1">
        <f t="shared" si="1"/>
        <v>513.90360186866201</v>
      </c>
      <c r="F33" s="1">
        <f t="shared" si="0"/>
        <v>462.51324168179582</v>
      </c>
    </row>
    <row r="34" spans="1:6" x14ac:dyDescent="0.25">
      <c r="A34" s="1">
        <v>2011</v>
      </c>
      <c r="B34" s="1" t="s">
        <v>4</v>
      </c>
      <c r="C34" s="1">
        <v>2000</v>
      </c>
      <c r="D34" s="1">
        <v>679.45687897381094</v>
      </c>
      <c r="E34" s="1">
        <f t="shared" si="1"/>
        <v>611.5111910764299</v>
      </c>
      <c r="F34" s="1">
        <f t="shared" si="0"/>
        <v>550.36007196878688</v>
      </c>
    </row>
    <row r="35" spans="1:6" x14ac:dyDescent="0.25">
      <c r="A35" s="1">
        <v>2011</v>
      </c>
      <c r="B35" s="1" t="s">
        <v>4</v>
      </c>
      <c r="C35" s="1">
        <v>2001</v>
      </c>
      <c r="D35" s="1">
        <v>667.34244953534801</v>
      </c>
      <c r="E35" s="1">
        <f t="shared" si="1"/>
        <v>600.6082045818132</v>
      </c>
      <c r="F35" s="1">
        <f t="shared" si="0"/>
        <v>540.5473841236319</v>
      </c>
    </row>
    <row r="36" spans="1:6" x14ac:dyDescent="0.25">
      <c r="A36" s="1">
        <v>2011</v>
      </c>
      <c r="B36" s="1" t="s">
        <v>4</v>
      </c>
      <c r="C36" s="1">
        <v>2002</v>
      </c>
      <c r="D36" s="1">
        <v>920.81497365363896</v>
      </c>
      <c r="E36" s="1">
        <f t="shared" si="1"/>
        <v>828.73347628827503</v>
      </c>
      <c r="F36" s="1">
        <f t="shared" si="0"/>
        <v>745.86012865944758</v>
      </c>
    </row>
    <row r="37" spans="1:6" x14ac:dyDescent="0.25">
      <c r="A37" s="1">
        <v>2011</v>
      </c>
      <c r="B37" s="1" t="s">
        <v>4</v>
      </c>
      <c r="C37" s="1">
        <v>2003</v>
      </c>
      <c r="D37" s="1">
        <v>1105.7634217303901</v>
      </c>
      <c r="E37" s="1">
        <f t="shared" si="1"/>
        <v>995.18707955735113</v>
      </c>
      <c r="F37" s="1">
        <f t="shared" si="0"/>
        <v>895.66837160161606</v>
      </c>
    </row>
    <row r="38" spans="1:6" x14ac:dyDescent="0.25">
      <c r="A38" s="1">
        <v>2011</v>
      </c>
      <c r="B38" s="1" t="s">
        <v>4</v>
      </c>
      <c r="C38" s="1">
        <v>2004</v>
      </c>
      <c r="D38" s="1">
        <v>1876.04731728961</v>
      </c>
      <c r="E38" s="1">
        <f t="shared" si="1"/>
        <v>1688.4425855606489</v>
      </c>
      <c r="F38" s="1">
        <f t="shared" si="0"/>
        <v>1519.598327004584</v>
      </c>
    </row>
    <row r="39" spans="1:6" x14ac:dyDescent="0.25">
      <c r="A39" s="1">
        <v>2011</v>
      </c>
      <c r="B39" s="1" t="s">
        <v>4</v>
      </c>
      <c r="C39" s="1">
        <v>2005</v>
      </c>
      <c r="D39" s="1">
        <v>2788.5319024335199</v>
      </c>
      <c r="E39" s="1">
        <f t="shared" si="1"/>
        <v>2509.678712190168</v>
      </c>
      <c r="F39" s="1">
        <f t="shared" si="0"/>
        <v>2258.7108409711514</v>
      </c>
    </row>
    <row r="40" spans="1:6" x14ac:dyDescent="0.25">
      <c r="A40" s="1">
        <v>2011</v>
      </c>
      <c r="B40" s="1" t="s">
        <v>4</v>
      </c>
      <c r="C40" s="1">
        <v>2006</v>
      </c>
      <c r="D40" s="1">
        <v>3630.2498856043799</v>
      </c>
      <c r="E40" s="1">
        <f t="shared" si="1"/>
        <v>3267.2248970439418</v>
      </c>
      <c r="F40" s="1">
        <f t="shared" si="0"/>
        <v>2940.5024073395475</v>
      </c>
    </row>
    <row r="41" spans="1:6" x14ac:dyDescent="0.25">
      <c r="A41" s="1">
        <v>2011</v>
      </c>
      <c r="B41" s="1" t="s">
        <v>4</v>
      </c>
      <c r="C41" s="1">
        <v>2007</v>
      </c>
      <c r="D41" s="1">
        <v>2187.2261122405398</v>
      </c>
      <c r="E41" s="1">
        <f t="shared" si="1"/>
        <v>1968.5035010164859</v>
      </c>
      <c r="F41" s="1">
        <f t="shared" si="0"/>
        <v>1771.6531509148374</v>
      </c>
    </row>
    <row r="42" spans="1:6" x14ac:dyDescent="0.25">
      <c r="A42" s="1">
        <v>2011</v>
      </c>
      <c r="B42" s="1" t="s">
        <v>4</v>
      </c>
      <c r="C42" s="1">
        <v>2008</v>
      </c>
      <c r="D42" s="1">
        <v>2155.7129341037898</v>
      </c>
      <c r="E42" s="1">
        <f t="shared" si="1"/>
        <v>1940.1416406934109</v>
      </c>
      <c r="F42" s="1">
        <f t="shared" si="0"/>
        <v>1746.1274766240699</v>
      </c>
    </row>
    <row r="43" spans="1:6" x14ac:dyDescent="0.25">
      <c r="A43" s="1">
        <v>2011</v>
      </c>
      <c r="B43" s="1" t="s">
        <v>4</v>
      </c>
      <c r="C43" s="1">
        <v>2009</v>
      </c>
      <c r="D43" s="1">
        <v>1684.7252503977199</v>
      </c>
      <c r="E43" s="1">
        <f t="shared" si="1"/>
        <v>1516.2527253579481</v>
      </c>
      <c r="F43" s="1">
        <f t="shared" si="0"/>
        <v>1364.6274528221534</v>
      </c>
    </row>
    <row r="44" spans="1:6" x14ac:dyDescent="0.25">
      <c r="A44" s="1">
        <v>2011</v>
      </c>
      <c r="B44" s="1" t="s">
        <v>4</v>
      </c>
      <c r="C44" s="1">
        <v>2010</v>
      </c>
      <c r="D44" s="1">
        <v>3289.54000755572</v>
      </c>
      <c r="E44" s="1">
        <f t="shared" si="1"/>
        <v>2960.586006800148</v>
      </c>
      <c r="F44" s="1">
        <f t="shared" si="0"/>
        <v>2664.527406120133</v>
      </c>
    </row>
    <row r="45" spans="1:6" x14ac:dyDescent="0.25">
      <c r="A45" s="1">
        <v>2011</v>
      </c>
      <c r="B45" s="1" t="s">
        <v>4</v>
      </c>
      <c r="C45" s="1">
        <v>2011</v>
      </c>
      <c r="D45" s="1">
        <v>4289.5585757231902</v>
      </c>
      <c r="E45" s="1">
        <f t="shared" si="1"/>
        <v>3860.6027181508712</v>
      </c>
      <c r="F45" s="1">
        <f t="shared" si="0"/>
        <v>3474.542446335784</v>
      </c>
    </row>
    <row r="46" spans="1:6" x14ac:dyDescent="0.25">
      <c r="A46" s="1">
        <v>2011</v>
      </c>
      <c r="B46" s="1" t="s">
        <v>4</v>
      </c>
      <c r="C46" s="1">
        <v>2012</v>
      </c>
      <c r="D46" s="1">
        <v>2194.6755133776001</v>
      </c>
      <c r="E46" s="1">
        <f t="shared" si="1"/>
        <v>1975.2079620398401</v>
      </c>
      <c r="F46" s="1">
        <f>0.9*E46</f>
        <v>1777.6871658358561</v>
      </c>
    </row>
    <row r="47" spans="1:6" x14ac:dyDescent="0.25">
      <c r="A47" s="1">
        <v>2011</v>
      </c>
      <c r="B47" s="1" t="s">
        <v>5</v>
      </c>
      <c r="C47" s="1">
        <v>1968</v>
      </c>
      <c r="D47" s="1">
        <v>0</v>
      </c>
      <c r="E47" s="1">
        <f>0.73*D47</f>
        <v>0</v>
      </c>
      <c r="F47" s="1">
        <f>0.85*E47</f>
        <v>0</v>
      </c>
    </row>
    <row r="48" spans="1:6" x14ac:dyDescent="0.25">
      <c r="A48" s="1">
        <v>2011</v>
      </c>
      <c r="B48" s="1" t="s">
        <v>5</v>
      </c>
      <c r="C48" s="1">
        <v>1969</v>
      </c>
      <c r="D48" s="1">
        <v>9.0377564652174905E-2</v>
      </c>
      <c r="E48" s="1">
        <f t="shared" ref="E48:E111" si="2">0.73*D48</f>
        <v>6.5975622196087685E-2</v>
      </c>
      <c r="F48" s="1">
        <f t="shared" ref="F48:F111" si="3">0.85*E48</f>
        <v>5.6079278866674534E-2</v>
      </c>
    </row>
    <row r="49" spans="1:6" x14ac:dyDescent="0.25">
      <c r="A49" s="1">
        <v>2011</v>
      </c>
      <c r="B49" s="1" t="s">
        <v>5</v>
      </c>
      <c r="C49" s="1">
        <v>1970</v>
      </c>
      <c r="D49" s="1">
        <v>0.21710624028759801</v>
      </c>
      <c r="E49" s="1">
        <f t="shared" si="2"/>
        <v>0.15848755540994655</v>
      </c>
      <c r="F49" s="1">
        <f t="shared" si="3"/>
        <v>0.13471442209845458</v>
      </c>
    </row>
    <row r="50" spans="1:6" x14ac:dyDescent="0.25">
      <c r="A50" s="1">
        <v>2011</v>
      </c>
      <c r="B50" s="1" t="s">
        <v>5</v>
      </c>
      <c r="C50" s="1">
        <v>1971</v>
      </c>
      <c r="D50" s="1">
        <v>0.34544210892134602</v>
      </c>
      <c r="E50" s="1">
        <f t="shared" si="2"/>
        <v>0.25217273951258257</v>
      </c>
      <c r="F50" s="1">
        <f t="shared" si="3"/>
        <v>0.21434682858569518</v>
      </c>
    </row>
    <row r="51" spans="1:6" x14ac:dyDescent="0.25">
      <c r="A51" s="1">
        <v>2011</v>
      </c>
      <c r="B51" s="1" t="s">
        <v>5</v>
      </c>
      <c r="C51" s="1">
        <v>1972</v>
      </c>
      <c r="D51" s="1">
        <v>0.181596144973692</v>
      </c>
      <c r="E51" s="1">
        <f t="shared" si="2"/>
        <v>0.13256518583079516</v>
      </c>
      <c r="F51" s="1">
        <f t="shared" si="3"/>
        <v>0.11268040795617588</v>
      </c>
    </row>
    <row r="52" spans="1:6" x14ac:dyDescent="0.25">
      <c r="A52" s="1">
        <v>2011</v>
      </c>
      <c r="B52" s="1" t="s">
        <v>5</v>
      </c>
      <c r="C52" s="1">
        <v>1973</v>
      </c>
      <c r="D52" s="1">
        <v>0.44385374859386001</v>
      </c>
      <c r="E52" s="1">
        <f t="shared" si="2"/>
        <v>0.32401323647351782</v>
      </c>
      <c r="F52" s="1">
        <f t="shared" si="3"/>
        <v>0.27541125100249014</v>
      </c>
    </row>
    <row r="53" spans="1:6" x14ac:dyDescent="0.25">
      <c r="A53" s="1">
        <v>2011</v>
      </c>
      <c r="B53" s="1" t="s">
        <v>5</v>
      </c>
      <c r="C53" s="1">
        <v>1974</v>
      </c>
      <c r="D53" s="1">
        <v>0.34938131437381098</v>
      </c>
      <c r="E53" s="1">
        <f t="shared" si="2"/>
        <v>0.25504835949288202</v>
      </c>
      <c r="F53" s="1">
        <f t="shared" si="3"/>
        <v>0.2167911055689497</v>
      </c>
    </row>
    <row r="54" spans="1:6" x14ac:dyDescent="0.25">
      <c r="A54" s="1">
        <v>2011</v>
      </c>
      <c r="B54" s="1" t="s">
        <v>5</v>
      </c>
      <c r="C54" s="1">
        <v>1975</v>
      </c>
      <c r="D54" s="1">
        <v>0.52539364180504999</v>
      </c>
      <c r="E54" s="1">
        <f t="shared" si="2"/>
        <v>0.3835373585176865</v>
      </c>
      <c r="F54" s="1">
        <f t="shared" si="3"/>
        <v>0.32600675474003349</v>
      </c>
    </row>
    <row r="55" spans="1:6" x14ac:dyDescent="0.25">
      <c r="A55" s="1">
        <v>2011</v>
      </c>
      <c r="B55" s="1" t="s">
        <v>5</v>
      </c>
      <c r="C55" s="1">
        <v>1976</v>
      </c>
      <c r="D55" s="1">
        <v>0.61087274046870499</v>
      </c>
      <c r="E55" s="1">
        <f t="shared" si="2"/>
        <v>0.44593710054215463</v>
      </c>
      <c r="F55" s="1">
        <f t="shared" si="3"/>
        <v>0.37904653546083145</v>
      </c>
    </row>
    <row r="56" spans="1:6" x14ac:dyDescent="0.25">
      <c r="A56" s="1">
        <v>2011</v>
      </c>
      <c r="B56" s="1" t="s">
        <v>5</v>
      </c>
      <c r="C56" s="1">
        <v>1977</v>
      </c>
      <c r="D56" s="1">
        <v>0.54089433324743696</v>
      </c>
      <c r="E56" s="1">
        <f t="shared" si="2"/>
        <v>0.39485286327062896</v>
      </c>
      <c r="F56" s="1">
        <f t="shared" si="3"/>
        <v>0.33562493378003461</v>
      </c>
    </row>
    <row r="57" spans="1:6" x14ac:dyDescent="0.25">
      <c r="A57" s="1">
        <v>2011</v>
      </c>
      <c r="B57" s="1" t="s">
        <v>5</v>
      </c>
      <c r="C57" s="1">
        <v>1978</v>
      </c>
      <c r="D57" s="1">
        <v>1.24029600198971</v>
      </c>
      <c r="E57" s="1">
        <f t="shared" si="2"/>
        <v>0.90541608145248831</v>
      </c>
      <c r="F57" s="1">
        <f t="shared" si="3"/>
        <v>0.7696036692346151</v>
      </c>
    </row>
    <row r="58" spans="1:6" x14ac:dyDescent="0.25">
      <c r="A58" s="1">
        <v>2011</v>
      </c>
      <c r="B58" s="1" t="s">
        <v>5</v>
      </c>
      <c r="C58" s="1">
        <v>1979</v>
      </c>
      <c r="D58" s="1">
        <v>1.6494827193566499</v>
      </c>
      <c r="E58" s="1">
        <f t="shared" si="2"/>
        <v>1.2041223851303544</v>
      </c>
      <c r="F58" s="1">
        <f t="shared" si="3"/>
        <v>1.0235040273608011</v>
      </c>
    </row>
    <row r="59" spans="1:6" x14ac:dyDescent="0.25">
      <c r="A59" s="1">
        <v>2011</v>
      </c>
      <c r="B59" s="1" t="s">
        <v>5</v>
      </c>
      <c r="C59" s="1">
        <v>1980</v>
      </c>
      <c r="D59" s="1">
        <v>2.1596118079735001</v>
      </c>
      <c r="E59" s="1">
        <f t="shared" si="2"/>
        <v>1.5765166198206551</v>
      </c>
      <c r="F59" s="1">
        <f t="shared" si="3"/>
        <v>1.3400391268475567</v>
      </c>
    </row>
    <row r="60" spans="1:6" x14ac:dyDescent="0.25">
      <c r="A60" s="1">
        <v>2011</v>
      </c>
      <c r="B60" s="1" t="s">
        <v>5</v>
      </c>
      <c r="C60" s="1">
        <v>1981</v>
      </c>
      <c r="D60" s="1">
        <v>2.17263012824723</v>
      </c>
      <c r="E60" s="1">
        <f t="shared" si="2"/>
        <v>1.586019993620478</v>
      </c>
      <c r="F60" s="1">
        <f t="shared" si="3"/>
        <v>1.3481169945774063</v>
      </c>
    </row>
    <row r="61" spans="1:6" x14ac:dyDescent="0.25">
      <c r="A61" s="1">
        <v>2011</v>
      </c>
      <c r="B61" s="1" t="s">
        <v>5</v>
      </c>
      <c r="C61" s="1">
        <v>1982</v>
      </c>
      <c r="D61" s="1">
        <v>2.0426443420833502</v>
      </c>
      <c r="E61" s="1">
        <f t="shared" si="2"/>
        <v>1.4911303697208456</v>
      </c>
      <c r="F61" s="1">
        <f t="shared" si="3"/>
        <v>1.2674608142627186</v>
      </c>
    </row>
    <row r="62" spans="1:6" x14ac:dyDescent="0.25">
      <c r="A62" s="1">
        <v>2011</v>
      </c>
      <c r="B62" s="1" t="s">
        <v>5</v>
      </c>
      <c r="C62" s="1">
        <v>1983</v>
      </c>
      <c r="D62" s="1">
        <v>2.5056177666380801</v>
      </c>
      <c r="E62" s="1">
        <f t="shared" si="2"/>
        <v>1.8291009696457985</v>
      </c>
      <c r="F62" s="1">
        <f t="shared" si="3"/>
        <v>1.5547358241989286</v>
      </c>
    </row>
    <row r="63" spans="1:6" x14ac:dyDescent="0.25">
      <c r="A63" s="1">
        <v>2011</v>
      </c>
      <c r="B63" s="1" t="s">
        <v>5</v>
      </c>
      <c r="C63" s="1">
        <v>1984</v>
      </c>
      <c r="D63" s="1">
        <v>4.2333453609774603</v>
      </c>
      <c r="E63" s="1">
        <f t="shared" si="2"/>
        <v>3.0903421135135458</v>
      </c>
      <c r="F63" s="1">
        <f t="shared" si="3"/>
        <v>2.6267907964865138</v>
      </c>
    </row>
    <row r="64" spans="1:6" x14ac:dyDescent="0.25">
      <c r="A64" s="1">
        <v>2011</v>
      </c>
      <c r="B64" s="1" t="s">
        <v>5</v>
      </c>
      <c r="C64" s="1">
        <v>1985</v>
      </c>
      <c r="D64" s="1">
        <v>3.9372813434502998</v>
      </c>
      <c r="E64" s="1">
        <f t="shared" si="2"/>
        <v>2.8742153807187187</v>
      </c>
      <c r="F64" s="1">
        <f t="shared" si="3"/>
        <v>2.4430830736109108</v>
      </c>
    </row>
    <row r="65" spans="1:6" x14ac:dyDescent="0.25">
      <c r="A65" s="1">
        <v>2011</v>
      </c>
      <c r="B65" s="1" t="s">
        <v>5</v>
      </c>
      <c r="C65" s="1">
        <v>1986</v>
      </c>
      <c r="D65" s="1">
        <v>5.6483065149637097</v>
      </c>
      <c r="E65" s="1">
        <f t="shared" si="2"/>
        <v>4.1232637559235084</v>
      </c>
      <c r="F65" s="1">
        <f t="shared" si="3"/>
        <v>3.504774192534982</v>
      </c>
    </row>
    <row r="66" spans="1:6" x14ac:dyDescent="0.25">
      <c r="A66" s="1">
        <v>2011</v>
      </c>
      <c r="B66" s="1" t="s">
        <v>5</v>
      </c>
      <c r="C66" s="1">
        <v>1987</v>
      </c>
      <c r="D66" s="1">
        <v>7.4545409492162999</v>
      </c>
      <c r="E66" s="1">
        <f t="shared" si="2"/>
        <v>5.4418148929278987</v>
      </c>
      <c r="F66" s="1">
        <f t="shared" si="3"/>
        <v>4.6255426589887136</v>
      </c>
    </row>
    <row r="67" spans="1:6" x14ac:dyDescent="0.25">
      <c r="A67" s="1">
        <v>2011</v>
      </c>
      <c r="B67" s="1" t="s">
        <v>5</v>
      </c>
      <c r="C67" s="1">
        <v>1988</v>
      </c>
      <c r="D67" s="1">
        <v>7.1641956189518696</v>
      </c>
      <c r="E67" s="1">
        <f t="shared" si="2"/>
        <v>5.229862801834865</v>
      </c>
      <c r="F67" s="1">
        <f t="shared" si="3"/>
        <v>4.4453833815596351</v>
      </c>
    </row>
    <row r="68" spans="1:6" x14ac:dyDescent="0.25">
      <c r="A68" s="1">
        <v>2011</v>
      </c>
      <c r="B68" s="1" t="s">
        <v>5</v>
      </c>
      <c r="C68" s="1">
        <v>1989</v>
      </c>
      <c r="D68" s="1">
        <v>12.3210157391773</v>
      </c>
      <c r="E68" s="1">
        <f t="shared" si="2"/>
        <v>8.994341489599428</v>
      </c>
      <c r="F68" s="1">
        <f t="shared" si="3"/>
        <v>7.6451902661595135</v>
      </c>
    </row>
    <row r="69" spans="1:6" x14ac:dyDescent="0.25">
      <c r="A69" s="1">
        <v>2011</v>
      </c>
      <c r="B69" s="1" t="s">
        <v>5</v>
      </c>
      <c r="C69" s="1">
        <v>1990</v>
      </c>
      <c r="D69" s="1">
        <v>17.0748098270473</v>
      </c>
      <c r="E69" s="1">
        <f t="shared" si="2"/>
        <v>12.46461117374453</v>
      </c>
      <c r="F69" s="1">
        <f t="shared" si="3"/>
        <v>10.59491949768285</v>
      </c>
    </row>
    <row r="70" spans="1:6" x14ac:dyDescent="0.25">
      <c r="A70" s="1">
        <v>2011</v>
      </c>
      <c r="B70" s="1" t="s">
        <v>5</v>
      </c>
      <c r="C70" s="1">
        <v>1991</v>
      </c>
      <c r="D70" s="1">
        <v>17.706254853296802</v>
      </c>
      <c r="E70" s="1">
        <f t="shared" si="2"/>
        <v>12.925566042906665</v>
      </c>
      <c r="F70" s="1">
        <f t="shared" si="3"/>
        <v>10.986731136470665</v>
      </c>
    </row>
    <row r="71" spans="1:6" x14ac:dyDescent="0.25">
      <c r="A71" s="1">
        <v>2011</v>
      </c>
      <c r="B71" s="1" t="s">
        <v>5</v>
      </c>
      <c r="C71" s="1">
        <v>1992</v>
      </c>
      <c r="D71" s="1">
        <v>31.1449225452874</v>
      </c>
      <c r="E71" s="1">
        <f t="shared" si="2"/>
        <v>22.735793458059803</v>
      </c>
      <c r="F71" s="1">
        <f t="shared" si="3"/>
        <v>19.325424439350833</v>
      </c>
    </row>
    <row r="72" spans="1:6" x14ac:dyDescent="0.25">
      <c r="A72" s="1">
        <v>2011</v>
      </c>
      <c r="B72" s="1" t="s">
        <v>5</v>
      </c>
      <c r="C72" s="1">
        <v>1993</v>
      </c>
      <c r="D72" s="1">
        <v>56.609426547971502</v>
      </c>
      <c r="E72" s="1">
        <f t="shared" si="2"/>
        <v>41.324881380019193</v>
      </c>
      <c r="F72" s="1">
        <f t="shared" si="3"/>
        <v>35.126149173016316</v>
      </c>
    </row>
    <row r="73" spans="1:6" x14ac:dyDescent="0.25">
      <c r="A73" s="1">
        <v>2011</v>
      </c>
      <c r="B73" s="1" t="s">
        <v>5</v>
      </c>
      <c r="C73" s="1">
        <v>1994</v>
      </c>
      <c r="D73" s="1">
        <v>82.420217824648404</v>
      </c>
      <c r="E73" s="1">
        <f t="shared" si="2"/>
        <v>60.166759011993335</v>
      </c>
      <c r="F73" s="1">
        <f t="shared" si="3"/>
        <v>51.141745160194333</v>
      </c>
    </row>
    <row r="74" spans="1:6" x14ac:dyDescent="0.25">
      <c r="A74" s="1">
        <v>2011</v>
      </c>
      <c r="B74" s="1" t="s">
        <v>5</v>
      </c>
      <c r="C74" s="1">
        <v>1995</v>
      </c>
      <c r="D74" s="1">
        <v>106.941370421603</v>
      </c>
      <c r="E74" s="1">
        <f t="shared" si="2"/>
        <v>78.067200407770187</v>
      </c>
      <c r="F74" s="1">
        <f t="shared" si="3"/>
        <v>66.35712034660466</v>
      </c>
    </row>
    <row r="75" spans="1:6" x14ac:dyDescent="0.25">
      <c r="A75" s="1">
        <v>2011</v>
      </c>
      <c r="B75" s="1" t="s">
        <v>5</v>
      </c>
      <c r="C75" s="1">
        <v>1996</v>
      </c>
      <c r="D75" s="1">
        <v>114.124315051972</v>
      </c>
      <c r="E75" s="1">
        <f t="shared" si="2"/>
        <v>83.310749987939559</v>
      </c>
      <c r="F75" s="1">
        <f t="shared" si="3"/>
        <v>70.814137489748617</v>
      </c>
    </row>
    <row r="76" spans="1:6" x14ac:dyDescent="0.25">
      <c r="A76" s="1">
        <v>2011</v>
      </c>
      <c r="B76" s="1" t="s">
        <v>5</v>
      </c>
      <c r="C76" s="1">
        <v>1997</v>
      </c>
      <c r="D76" s="1">
        <v>140.12005212294301</v>
      </c>
      <c r="E76" s="1">
        <f t="shared" si="2"/>
        <v>102.2876380497484</v>
      </c>
      <c r="F76" s="1">
        <f t="shared" si="3"/>
        <v>86.944492342286139</v>
      </c>
    </row>
    <row r="77" spans="1:6" x14ac:dyDescent="0.25">
      <c r="A77" s="1">
        <v>2011</v>
      </c>
      <c r="B77" s="1" t="s">
        <v>5</v>
      </c>
      <c r="C77" s="1">
        <v>1998</v>
      </c>
      <c r="D77" s="1">
        <v>211.94615456261201</v>
      </c>
      <c r="E77" s="1">
        <f t="shared" si="2"/>
        <v>154.72069283070675</v>
      </c>
      <c r="F77" s="1">
        <f t="shared" si="3"/>
        <v>131.51258890610075</v>
      </c>
    </row>
    <row r="78" spans="1:6" x14ac:dyDescent="0.25">
      <c r="A78" s="1">
        <v>2011</v>
      </c>
      <c r="B78" s="1" t="s">
        <v>5</v>
      </c>
      <c r="C78" s="1">
        <v>1999</v>
      </c>
      <c r="D78" s="1">
        <v>332.525977032946</v>
      </c>
      <c r="E78" s="1">
        <f t="shared" si="2"/>
        <v>242.74396323405057</v>
      </c>
      <c r="F78" s="1">
        <f t="shared" si="3"/>
        <v>206.33236874894297</v>
      </c>
    </row>
    <row r="79" spans="1:6" x14ac:dyDescent="0.25">
      <c r="A79" s="1">
        <v>2011</v>
      </c>
      <c r="B79" s="1" t="s">
        <v>5</v>
      </c>
      <c r="C79" s="1">
        <v>2000</v>
      </c>
      <c r="D79" s="1">
        <v>374.34650395620201</v>
      </c>
      <c r="E79" s="1">
        <f t="shared" si="2"/>
        <v>273.27294788802749</v>
      </c>
      <c r="F79" s="1">
        <f t="shared" si="3"/>
        <v>232.28200570482335</v>
      </c>
    </row>
    <row r="80" spans="1:6" x14ac:dyDescent="0.25">
      <c r="A80" s="1">
        <v>2011</v>
      </c>
      <c r="B80" s="1" t="s">
        <v>5</v>
      </c>
      <c r="C80" s="1">
        <v>2001</v>
      </c>
      <c r="D80" s="1">
        <v>339.221022951816</v>
      </c>
      <c r="E80" s="1">
        <f t="shared" si="2"/>
        <v>247.63134675482567</v>
      </c>
      <c r="F80" s="1">
        <f t="shared" si="3"/>
        <v>210.48664474160182</v>
      </c>
    </row>
    <row r="81" spans="1:6" x14ac:dyDescent="0.25">
      <c r="A81" s="1">
        <v>2011</v>
      </c>
      <c r="B81" s="1" t="s">
        <v>5</v>
      </c>
      <c r="C81" s="1">
        <v>2002</v>
      </c>
      <c r="D81" s="1">
        <v>476.00810660443199</v>
      </c>
      <c r="E81" s="1">
        <f t="shared" si="2"/>
        <v>347.48591782123532</v>
      </c>
      <c r="F81" s="1">
        <f t="shared" si="3"/>
        <v>295.36303014805003</v>
      </c>
    </row>
    <row r="82" spans="1:6" x14ac:dyDescent="0.25">
      <c r="A82" s="1">
        <v>2011</v>
      </c>
      <c r="B82" s="1" t="s">
        <v>5</v>
      </c>
      <c r="C82" s="1">
        <v>2003</v>
      </c>
      <c r="D82" s="1">
        <v>607.49557024158298</v>
      </c>
      <c r="E82" s="1">
        <f t="shared" si="2"/>
        <v>443.47176627635554</v>
      </c>
      <c r="F82" s="1">
        <f t="shared" si="3"/>
        <v>376.95100133490217</v>
      </c>
    </row>
    <row r="83" spans="1:6" x14ac:dyDescent="0.25">
      <c r="A83" s="1">
        <v>2011</v>
      </c>
      <c r="B83" s="1" t="s">
        <v>5</v>
      </c>
      <c r="C83" s="1">
        <v>2004</v>
      </c>
      <c r="D83" s="1">
        <v>1129.9254493334799</v>
      </c>
      <c r="E83" s="1">
        <f t="shared" si="2"/>
        <v>824.84557801344033</v>
      </c>
      <c r="F83" s="1">
        <f t="shared" si="3"/>
        <v>701.11874131142429</v>
      </c>
    </row>
    <row r="84" spans="1:6" x14ac:dyDescent="0.25">
      <c r="A84" s="1">
        <v>2011</v>
      </c>
      <c r="B84" s="1" t="s">
        <v>5</v>
      </c>
      <c r="C84" s="1">
        <v>2005</v>
      </c>
      <c r="D84" s="1">
        <v>1667.5104904009299</v>
      </c>
      <c r="E84" s="1">
        <f t="shared" si="2"/>
        <v>1217.2826579926789</v>
      </c>
      <c r="F84" s="1">
        <f t="shared" si="3"/>
        <v>1034.690259293777</v>
      </c>
    </row>
    <row r="85" spans="1:6" x14ac:dyDescent="0.25">
      <c r="A85" s="1">
        <v>2011</v>
      </c>
      <c r="B85" s="1" t="s">
        <v>5</v>
      </c>
      <c r="C85" s="1">
        <v>2006</v>
      </c>
      <c r="D85" s="1">
        <v>1924.72516790286</v>
      </c>
      <c r="E85" s="1">
        <f t="shared" si="2"/>
        <v>1405.0493725690878</v>
      </c>
      <c r="F85" s="1">
        <f t="shared" si="3"/>
        <v>1194.2919666837247</v>
      </c>
    </row>
    <row r="86" spans="1:6" x14ac:dyDescent="0.25">
      <c r="A86" s="1">
        <v>2011</v>
      </c>
      <c r="B86" s="1" t="s">
        <v>5</v>
      </c>
      <c r="C86" s="1">
        <v>2007</v>
      </c>
      <c r="D86" s="1">
        <v>859.68613539636397</v>
      </c>
      <c r="E86" s="1">
        <f t="shared" si="2"/>
        <v>627.57087883934571</v>
      </c>
      <c r="F86" s="1">
        <f t="shared" si="3"/>
        <v>533.43524701344381</v>
      </c>
    </row>
    <row r="87" spans="1:6" x14ac:dyDescent="0.25">
      <c r="A87" s="1">
        <v>2011</v>
      </c>
      <c r="B87" s="1" t="s">
        <v>5</v>
      </c>
      <c r="C87" s="1">
        <v>2008</v>
      </c>
      <c r="D87" s="1">
        <v>604.35996402513001</v>
      </c>
      <c r="E87" s="1">
        <f t="shared" si="2"/>
        <v>441.18277373834491</v>
      </c>
      <c r="F87" s="1">
        <f t="shared" si="3"/>
        <v>375.00535767759317</v>
      </c>
    </row>
    <row r="88" spans="1:6" x14ac:dyDescent="0.25">
      <c r="A88" s="1">
        <v>2011</v>
      </c>
      <c r="B88" s="1" t="s">
        <v>5</v>
      </c>
      <c r="C88" s="1">
        <v>2009</v>
      </c>
      <c r="D88" s="1">
        <v>323.27391789876299</v>
      </c>
      <c r="E88" s="1">
        <f t="shared" si="2"/>
        <v>235.98996006609698</v>
      </c>
      <c r="F88" s="1">
        <f t="shared" si="3"/>
        <v>200.59146605618244</v>
      </c>
    </row>
    <row r="89" spans="1:6" x14ac:dyDescent="0.25">
      <c r="A89" s="1">
        <v>2011</v>
      </c>
      <c r="B89" s="1" t="s">
        <v>5</v>
      </c>
      <c r="C89" s="1">
        <v>2010</v>
      </c>
      <c r="D89" s="1">
        <v>306.312517539895</v>
      </c>
      <c r="E89" s="1">
        <f t="shared" si="2"/>
        <v>223.60813780412334</v>
      </c>
      <c r="F89" s="1">
        <f t="shared" si="3"/>
        <v>190.06691713350483</v>
      </c>
    </row>
    <row r="90" spans="1:6" x14ac:dyDescent="0.25">
      <c r="A90" s="1">
        <v>2011</v>
      </c>
      <c r="B90" s="1" t="s">
        <v>5</v>
      </c>
      <c r="C90" s="1">
        <v>2011</v>
      </c>
      <c r="D90" s="1">
        <v>340.01271300444</v>
      </c>
      <c r="E90" s="1">
        <f t="shared" si="2"/>
        <v>248.20928049324121</v>
      </c>
      <c r="F90" s="1">
        <f t="shared" si="3"/>
        <v>210.97788841925501</v>
      </c>
    </row>
    <row r="91" spans="1:6" x14ac:dyDescent="0.25">
      <c r="A91" s="1">
        <v>2011</v>
      </c>
      <c r="B91" s="1" t="s">
        <v>5</v>
      </c>
      <c r="C91" s="1">
        <v>2012</v>
      </c>
      <c r="D91" s="1">
        <v>246.83660941027</v>
      </c>
      <c r="E91" s="1">
        <f t="shared" si="2"/>
        <v>180.1907248694971</v>
      </c>
      <c r="F91" s="1">
        <f t="shared" si="3"/>
        <v>153.16211613907254</v>
      </c>
    </row>
    <row r="92" spans="1:6" x14ac:dyDescent="0.25">
      <c r="A92" s="1">
        <v>2011</v>
      </c>
      <c r="B92" s="1" t="s">
        <v>6</v>
      </c>
      <c r="C92" s="2">
        <v>1968</v>
      </c>
      <c r="D92" s="2">
        <v>152</v>
      </c>
      <c r="E92" s="1">
        <f t="shared" si="2"/>
        <v>110.96</v>
      </c>
      <c r="F92" s="1">
        <f t="shared" si="3"/>
        <v>94.315999999999988</v>
      </c>
    </row>
    <row r="93" spans="1:6" x14ac:dyDescent="0.25">
      <c r="A93" s="1">
        <v>2011</v>
      </c>
      <c r="B93" s="1" t="s">
        <v>6</v>
      </c>
      <c r="C93" s="2">
        <v>1969</v>
      </c>
      <c r="D93" s="2">
        <v>163</v>
      </c>
      <c r="E93" s="1">
        <f t="shared" si="2"/>
        <v>118.99</v>
      </c>
      <c r="F93" s="1">
        <f t="shared" si="3"/>
        <v>101.14149999999999</v>
      </c>
    </row>
    <row r="94" spans="1:6" x14ac:dyDescent="0.25">
      <c r="A94" s="1">
        <v>2011</v>
      </c>
      <c r="B94" s="1" t="s">
        <v>6</v>
      </c>
      <c r="C94" s="2">
        <v>1970</v>
      </c>
      <c r="D94" s="2">
        <v>177</v>
      </c>
      <c r="E94" s="1">
        <f t="shared" si="2"/>
        <v>129.21</v>
      </c>
      <c r="F94" s="1">
        <f t="shared" si="3"/>
        <v>109.82850000000001</v>
      </c>
    </row>
    <row r="95" spans="1:6" x14ac:dyDescent="0.25">
      <c r="A95" s="1">
        <v>2011</v>
      </c>
      <c r="B95" s="1" t="s">
        <v>6</v>
      </c>
      <c r="C95" s="2">
        <v>1971</v>
      </c>
      <c r="D95" s="2">
        <v>150</v>
      </c>
      <c r="E95" s="1">
        <f t="shared" si="2"/>
        <v>109.5</v>
      </c>
      <c r="F95" s="1">
        <f t="shared" si="3"/>
        <v>93.075000000000003</v>
      </c>
    </row>
    <row r="96" spans="1:6" x14ac:dyDescent="0.25">
      <c r="A96" s="1">
        <v>2011</v>
      </c>
      <c r="B96" s="1" t="s">
        <v>6</v>
      </c>
      <c r="C96" s="2">
        <v>1972</v>
      </c>
      <c r="D96" s="2">
        <v>222</v>
      </c>
      <c r="E96" s="1">
        <f t="shared" si="2"/>
        <v>162.06</v>
      </c>
      <c r="F96" s="1">
        <f t="shared" si="3"/>
        <v>137.751</v>
      </c>
    </row>
    <row r="97" spans="1:6" x14ac:dyDescent="0.25">
      <c r="A97" s="1">
        <v>2011</v>
      </c>
      <c r="B97" s="1" t="s">
        <v>6</v>
      </c>
      <c r="C97" s="2">
        <v>1973</v>
      </c>
      <c r="D97" s="2">
        <v>310</v>
      </c>
      <c r="E97" s="1">
        <f t="shared" si="2"/>
        <v>226.29999999999998</v>
      </c>
      <c r="F97" s="1">
        <f t="shared" si="3"/>
        <v>192.35499999999999</v>
      </c>
    </row>
    <row r="98" spans="1:6" x14ac:dyDescent="0.25">
      <c r="A98" s="1">
        <v>2011</v>
      </c>
      <c r="B98" s="1" t="s">
        <v>6</v>
      </c>
      <c r="C98" s="2">
        <v>1974</v>
      </c>
      <c r="D98" s="2">
        <v>354</v>
      </c>
      <c r="E98" s="1">
        <f t="shared" si="2"/>
        <v>258.42</v>
      </c>
      <c r="F98" s="1">
        <f t="shared" si="3"/>
        <v>219.65700000000001</v>
      </c>
    </row>
    <row r="99" spans="1:6" x14ac:dyDescent="0.25">
      <c r="A99" s="1">
        <v>2011</v>
      </c>
      <c r="B99" s="1" t="s">
        <v>6</v>
      </c>
      <c r="C99" s="2">
        <v>1975</v>
      </c>
      <c r="D99" s="2">
        <v>332</v>
      </c>
      <c r="E99" s="1">
        <f t="shared" si="2"/>
        <v>242.35999999999999</v>
      </c>
      <c r="F99" s="1">
        <f t="shared" si="3"/>
        <v>206.00599999999997</v>
      </c>
    </row>
    <row r="100" spans="1:6" x14ac:dyDescent="0.25">
      <c r="A100" s="1">
        <v>2011</v>
      </c>
      <c r="B100" s="1" t="s">
        <v>6</v>
      </c>
      <c r="C100" s="2">
        <v>1976</v>
      </c>
      <c r="D100" s="2">
        <v>259</v>
      </c>
      <c r="E100" s="1">
        <f t="shared" si="2"/>
        <v>189.07</v>
      </c>
      <c r="F100" s="1">
        <f t="shared" si="3"/>
        <v>160.70949999999999</v>
      </c>
    </row>
    <row r="101" spans="1:6" x14ac:dyDescent="0.25">
      <c r="A101" s="1">
        <v>2011</v>
      </c>
      <c r="B101" s="1" t="s">
        <v>6</v>
      </c>
      <c r="C101" s="2">
        <v>1977</v>
      </c>
      <c r="D101" s="2">
        <v>399</v>
      </c>
      <c r="E101" s="1">
        <f t="shared" si="2"/>
        <v>291.27</v>
      </c>
      <c r="F101" s="1">
        <f t="shared" si="3"/>
        <v>247.57949999999997</v>
      </c>
    </row>
    <row r="102" spans="1:6" x14ac:dyDescent="0.25">
      <c r="A102" s="1">
        <v>2011</v>
      </c>
      <c r="B102" s="1" t="s">
        <v>6</v>
      </c>
      <c r="C102" s="2">
        <v>1978</v>
      </c>
      <c r="D102" s="2">
        <v>459</v>
      </c>
      <c r="E102" s="1">
        <f t="shared" si="2"/>
        <v>335.07</v>
      </c>
      <c r="F102" s="1">
        <f t="shared" si="3"/>
        <v>284.80950000000001</v>
      </c>
    </row>
    <row r="103" spans="1:6" x14ac:dyDescent="0.25">
      <c r="A103" s="1">
        <v>2011</v>
      </c>
      <c r="B103" s="1" t="s">
        <v>6</v>
      </c>
      <c r="C103" s="2">
        <v>1979</v>
      </c>
      <c r="D103" s="2">
        <v>723</v>
      </c>
      <c r="E103" s="1">
        <f t="shared" si="2"/>
        <v>527.79</v>
      </c>
      <c r="F103" s="1">
        <f t="shared" si="3"/>
        <v>448.62149999999997</v>
      </c>
    </row>
    <row r="104" spans="1:6" x14ac:dyDescent="0.25">
      <c r="A104" s="1">
        <v>2011</v>
      </c>
      <c r="B104" s="1" t="s">
        <v>6</v>
      </c>
      <c r="C104" s="2">
        <v>1980</v>
      </c>
      <c r="D104" s="2">
        <v>687</v>
      </c>
      <c r="E104" s="1">
        <f t="shared" si="2"/>
        <v>501.51</v>
      </c>
      <c r="F104" s="1">
        <f t="shared" si="3"/>
        <v>426.2835</v>
      </c>
    </row>
    <row r="105" spans="1:6" x14ac:dyDescent="0.25">
      <c r="A105" s="1">
        <v>2011</v>
      </c>
      <c r="B105" s="1" t="s">
        <v>6</v>
      </c>
      <c r="C105" s="2">
        <v>1981</v>
      </c>
      <c r="D105" s="2">
        <v>646</v>
      </c>
      <c r="E105" s="1">
        <f t="shared" si="2"/>
        <v>471.58</v>
      </c>
      <c r="F105" s="1">
        <f t="shared" si="3"/>
        <v>400.84299999999996</v>
      </c>
    </row>
    <row r="106" spans="1:6" x14ac:dyDescent="0.25">
      <c r="A106" s="1">
        <v>2011</v>
      </c>
      <c r="B106" s="1" t="s">
        <v>6</v>
      </c>
      <c r="C106" s="2">
        <v>1982</v>
      </c>
      <c r="D106" s="2">
        <v>482</v>
      </c>
      <c r="E106" s="1">
        <f t="shared" si="2"/>
        <v>351.86</v>
      </c>
      <c r="F106" s="1">
        <f t="shared" si="3"/>
        <v>299.08100000000002</v>
      </c>
    </row>
    <row r="107" spans="1:6" x14ac:dyDescent="0.25">
      <c r="A107" s="1">
        <v>2011</v>
      </c>
      <c r="B107" s="1" t="s">
        <v>6</v>
      </c>
      <c r="C107" s="2">
        <v>1983</v>
      </c>
      <c r="D107" s="2">
        <v>474</v>
      </c>
      <c r="E107" s="1">
        <f t="shared" si="2"/>
        <v>346.02</v>
      </c>
      <c r="F107" s="1">
        <f t="shared" si="3"/>
        <v>294.11699999999996</v>
      </c>
    </row>
    <row r="108" spans="1:6" x14ac:dyDescent="0.25">
      <c r="A108" s="1">
        <v>2011</v>
      </c>
      <c r="B108" s="1" t="s">
        <v>6</v>
      </c>
      <c r="C108" s="2">
        <v>1984</v>
      </c>
      <c r="D108" s="2">
        <v>1168</v>
      </c>
      <c r="E108" s="1">
        <f t="shared" si="2"/>
        <v>852.64</v>
      </c>
      <c r="F108" s="1">
        <f t="shared" si="3"/>
        <v>724.74399999999991</v>
      </c>
    </row>
    <row r="109" spans="1:6" x14ac:dyDescent="0.25">
      <c r="A109" s="1">
        <v>2011</v>
      </c>
      <c r="B109" s="1" t="s">
        <v>6</v>
      </c>
      <c r="C109" s="2">
        <v>1985</v>
      </c>
      <c r="D109" s="2">
        <v>1322</v>
      </c>
      <c r="E109" s="1">
        <f t="shared" si="2"/>
        <v>965.06</v>
      </c>
      <c r="F109" s="1">
        <f t="shared" si="3"/>
        <v>820.30099999999993</v>
      </c>
    </row>
    <row r="110" spans="1:6" x14ac:dyDescent="0.25">
      <c r="A110" s="1">
        <v>2011</v>
      </c>
      <c r="B110" s="1" t="s">
        <v>6</v>
      </c>
      <c r="C110" s="2">
        <v>1986</v>
      </c>
      <c r="D110" s="2">
        <v>1297</v>
      </c>
      <c r="E110" s="1">
        <f t="shared" si="2"/>
        <v>946.81</v>
      </c>
      <c r="F110" s="1">
        <f t="shared" si="3"/>
        <v>804.78849999999989</v>
      </c>
    </row>
    <row r="111" spans="1:6" x14ac:dyDescent="0.25">
      <c r="A111" s="1">
        <v>2011</v>
      </c>
      <c r="B111" s="1" t="s">
        <v>6</v>
      </c>
      <c r="C111" s="2">
        <v>1987</v>
      </c>
      <c r="D111" s="2">
        <v>1654</v>
      </c>
      <c r="E111" s="1">
        <f t="shared" si="2"/>
        <v>1207.42</v>
      </c>
      <c r="F111" s="1">
        <f t="shared" si="3"/>
        <v>1026.307</v>
      </c>
    </row>
    <row r="112" spans="1:6" x14ac:dyDescent="0.25">
      <c r="A112" s="1">
        <v>2011</v>
      </c>
      <c r="B112" s="1" t="s">
        <v>6</v>
      </c>
      <c r="C112" s="2">
        <v>1988</v>
      </c>
      <c r="D112" s="2">
        <v>2019</v>
      </c>
      <c r="E112" s="1">
        <f t="shared" ref="E112:E136" si="4">0.73*D112</f>
        <v>1473.87</v>
      </c>
      <c r="F112" s="1">
        <f t="shared" ref="F112:F136" si="5">0.85*E112</f>
        <v>1252.7894999999999</v>
      </c>
    </row>
    <row r="113" spans="1:6" x14ac:dyDescent="0.25">
      <c r="A113" s="1">
        <v>2011</v>
      </c>
      <c r="B113" s="1" t="s">
        <v>6</v>
      </c>
      <c r="C113" s="2">
        <v>1989</v>
      </c>
      <c r="D113" s="2">
        <v>3014</v>
      </c>
      <c r="E113" s="1">
        <f t="shared" si="4"/>
        <v>2200.2199999999998</v>
      </c>
      <c r="F113" s="1">
        <f t="shared" si="5"/>
        <v>1870.1869999999997</v>
      </c>
    </row>
    <row r="114" spans="1:6" x14ac:dyDescent="0.25">
      <c r="A114" s="1">
        <v>2011</v>
      </c>
      <c r="B114" s="1" t="s">
        <v>6</v>
      </c>
      <c r="C114" s="2">
        <v>1990</v>
      </c>
      <c r="D114" s="2">
        <v>3172</v>
      </c>
      <c r="E114" s="1">
        <f t="shared" si="4"/>
        <v>2315.56</v>
      </c>
      <c r="F114" s="1">
        <f t="shared" si="5"/>
        <v>1968.2259999999999</v>
      </c>
    </row>
    <row r="115" spans="1:6" x14ac:dyDescent="0.25">
      <c r="A115" s="1">
        <v>2011</v>
      </c>
      <c r="B115" s="1" t="s">
        <v>6</v>
      </c>
      <c r="C115" s="2">
        <v>1991</v>
      </c>
      <c r="D115" s="2">
        <v>2766</v>
      </c>
      <c r="E115" s="1">
        <f t="shared" si="4"/>
        <v>2019.18</v>
      </c>
      <c r="F115" s="1">
        <f t="shared" si="5"/>
        <v>1716.3030000000001</v>
      </c>
    </row>
    <row r="116" spans="1:6" x14ac:dyDescent="0.25">
      <c r="A116" s="1">
        <v>2011</v>
      </c>
      <c r="B116" s="1" t="s">
        <v>6</v>
      </c>
      <c r="C116" s="2">
        <v>1992</v>
      </c>
      <c r="D116" s="2">
        <v>2905</v>
      </c>
      <c r="E116" s="1">
        <f t="shared" si="4"/>
        <v>2120.65</v>
      </c>
      <c r="F116" s="1">
        <f t="shared" si="5"/>
        <v>1802.5525</v>
      </c>
    </row>
    <row r="117" spans="1:6" x14ac:dyDescent="0.25">
      <c r="A117" s="1">
        <v>2011</v>
      </c>
      <c r="B117" s="1" t="s">
        <v>6</v>
      </c>
      <c r="C117" s="2">
        <v>1993</v>
      </c>
      <c r="D117" s="2">
        <v>4582</v>
      </c>
      <c r="E117" s="1">
        <f t="shared" si="4"/>
        <v>3344.86</v>
      </c>
      <c r="F117" s="1">
        <f t="shared" si="5"/>
        <v>2843.1309999999999</v>
      </c>
    </row>
    <row r="118" spans="1:6" x14ac:dyDescent="0.25">
      <c r="A118" s="1">
        <v>2011</v>
      </c>
      <c r="B118" s="1" t="s">
        <v>6</v>
      </c>
      <c r="C118" s="2">
        <v>1994</v>
      </c>
      <c r="D118" s="2">
        <v>6573</v>
      </c>
      <c r="E118" s="1">
        <f t="shared" si="4"/>
        <v>4798.29</v>
      </c>
      <c r="F118" s="1">
        <f t="shared" si="5"/>
        <v>4078.5464999999999</v>
      </c>
    </row>
    <row r="119" spans="1:6" x14ac:dyDescent="0.25">
      <c r="A119" s="1">
        <v>2011</v>
      </c>
      <c r="B119" s="1" t="s">
        <v>6</v>
      </c>
      <c r="C119" s="2">
        <v>1995</v>
      </c>
      <c r="D119" s="2">
        <v>8596</v>
      </c>
      <c r="E119" s="1">
        <f t="shared" si="4"/>
        <v>6275.08</v>
      </c>
      <c r="F119" s="1">
        <f t="shared" si="5"/>
        <v>5333.8180000000002</v>
      </c>
    </row>
    <row r="120" spans="1:6" x14ac:dyDescent="0.25">
      <c r="A120" s="1">
        <v>2011</v>
      </c>
      <c r="B120" s="1" t="s">
        <v>6</v>
      </c>
      <c r="C120" s="2">
        <v>1996</v>
      </c>
      <c r="D120" s="2">
        <v>8314</v>
      </c>
      <c r="E120" s="1">
        <f t="shared" si="4"/>
        <v>6069.22</v>
      </c>
      <c r="F120" s="1">
        <f t="shared" si="5"/>
        <v>5158.8370000000004</v>
      </c>
    </row>
    <row r="121" spans="1:6" x14ac:dyDescent="0.25">
      <c r="A121" s="1">
        <v>2011</v>
      </c>
      <c r="B121" s="1" t="s">
        <v>6</v>
      </c>
      <c r="C121" s="2">
        <v>1997</v>
      </c>
      <c r="D121" s="2">
        <v>8638</v>
      </c>
      <c r="E121" s="1">
        <f t="shared" si="4"/>
        <v>6305.74</v>
      </c>
      <c r="F121" s="1">
        <f t="shared" si="5"/>
        <v>5359.8789999999999</v>
      </c>
    </row>
    <row r="122" spans="1:6" x14ac:dyDescent="0.25">
      <c r="A122" s="1">
        <v>2011</v>
      </c>
      <c r="B122" s="1" t="s">
        <v>6</v>
      </c>
      <c r="C122" s="2">
        <v>1998</v>
      </c>
      <c r="D122" s="2">
        <v>10539</v>
      </c>
      <c r="E122" s="1">
        <f t="shared" si="4"/>
        <v>7693.47</v>
      </c>
      <c r="F122" s="1">
        <f t="shared" si="5"/>
        <v>6539.4494999999997</v>
      </c>
    </row>
    <row r="123" spans="1:6" x14ac:dyDescent="0.25">
      <c r="A123" s="1">
        <v>2011</v>
      </c>
      <c r="B123" s="1" t="s">
        <v>6</v>
      </c>
      <c r="C123" s="2">
        <v>1999</v>
      </c>
      <c r="D123" s="2">
        <v>13848</v>
      </c>
      <c r="E123" s="1">
        <f t="shared" si="4"/>
        <v>10109.039999999999</v>
      </c>
      <c r="F123" s="1">
        <f t="shared" si="5"/>
        <v>8592.6839999999993</v>
      </c>
    </row>
    <row r="124" spans="1:6" x14ac:dyDescent="0.25">
      <c r="A124" s="1">
        <v>2011</v>
      </c>
      <c r="B124" s="1" t="s">
        <v>6</v>
      </c>
      <c r="C124" s="2">
        <v>2000</v>
      </c>
      <c r="D124" s="2">
        <v>16838</v>
      </c>
      <c r="E124" s="1">
        <f t="shared" si="4"/>
        <v>12291.74</v>
      </c>
      <c r="F124" s="1">
        <f t="shared" si="5"/>
        <v>10447.978999999999</v>
      </c>
    </row>
    <row r="125" spans="1:6" x14ac:dyDescent="0.25">
      <c r="A125" s="1">
        <v>2011</v>
      </c>
      <c r="B125" s="1" t="s">
        <v>6</v>
      </c>
      <c r="C125" s="2">
        <v>2001</v>
      </c>
      <c r="D125" s="2">
        <v>10784</v>
      </c>
      <c r="E125" s="1">
        <f t="shared" si="4"/>
        <v>7872.32</v>
      </c>
      <c r="F125" s="1">
        <f t="shared" si="5"/>
        <v>6691.4719999999998</v>
      </c>
    </row>
    <row r="126" spans="1:6" x14ac:dyDescent="0.25">
      <c r="A126" s="1">
        <v>2011</v>
      </c>
      <c r="B126" s="1" t="s">
        <v>6</v>
      </c>
      <c r="C126" s="2">
        <v>2002</v>
      </c>
      <c r="D126" s="2">
        <v>6298</v>
      </c>
      <c r="E126" s="1">
        <f t="shared" si="4"/>
        <v>4597.54</v>
      </c>
      <c r="F126" s="1">
        <f t="shared" si="5"/>
        <v>3907.9089999999997</v>
      </c>
    </row>
    <row r="127" spans="1:6" x14ac:dyDescent="0.25">
      <c r="A127" s="1">
        <v>2011</v>
      </c>
      <c r="B127" s="1" t="s">
        <v>6</v>
      </c>
      <c r="C127" s="2">
        <v>2003</v>
      </c>
      <c r="D127" s="2">
        <v>7638</v>
      </c>
      <c r="E127" s="1">
        <f t="shared" si="4"/>
        <v>5575.74</v>
      </c>
      <c r="F127" s="1">
        <f t="shared" si="5"/>
        <v>4739.3789999999999</v>
      </c>
    </row>
    <row r="128" spans="1:6" x14ac:dyDescent="0.25">
      <c r="A128" s="1">
        <v>2011</v>
      </c>
      <c r="B128" s="1" t="s">
        <v>6</v>
      </c>
      <c r="C128" s="2">
        <v>2004</v>
      </c>
      <c r="D128" s="2">
        <v>6918</v>
      </c>
      <c r="E128" s="1">
        <f t="shared" si="4"/>
        <v>5050.1400000000003</v>
      </c>
      <c r="F128" s="1">
        <f t="shared" si="5"/>
        <v>4292.6190000000006</v>
      </c>
    </row>
    <row r="129" spans="1:6" x14ac:dyDescent="0.25">
      <c r="A129" s="1">
        <v>2011</v>
      </c>
      <c r="B129" s="1" t="s">
        <v>6</v>
      </c>
      <c r="C129" s="2">
        <v>2005</v>
      </c>
      <c r="D129" s="2">
        <v>11618</v>
      </c>
      <c r="E129" s="1">
        <f t="shared" si="4"/>
        <v>8481.14</v>
      </c>
      <c r="F129" s="1">
        <f t="shared" si="5"/>
        <v>7208.9689999999991</v>
      </c>
    </row>
    <row r="130" spans="1:6" x14ac:dyDescent="0.25">
      <c r="A130" s="1">
        <v>2011</v>
      </c>
      <c r="B130" s="1" t="s">
        <v>6</v>
      </c>
      <c r="C130" s="2">
        <v>2006</v>
      </c>
      <c r="D130" s="2">
        <v>11535</v>
      </c>
      <c r="E130" s="1">
        <f t="shared" si="4"/>
        <v>8420.5499999999993</v>
      </c>
      <c r="F130" s="1">
        <f t="shared" si="5"/>
        <v>7157.4674999999988</v>
      </c>
    </row>
    <row r="131" spans="1:6" x14ac:dyDescent="0.25">
      <c r="A131" s="1">
        <v>2011</v>
      </c>
      <c r="B131" s="1" t="s">
        <v>6</v>
      </c>
      <c r="C131" s="2">
        <v>2007</v>
      </c>
      <c r="D131" s="2">
        <v>11374</v>
      </c>
      <c r="E131" s="1">
        <f t="shared" si="4"/>
        <v>8303.02</v>
      </c>
      <c r="F131" s="1">
        <f t="shared" si="5"/>
        <v>7057.567</v>
      </c>
    </row>
    <row r="132" spans="1:6" x14ac:dyDescent="0.25">
      <c r="A132" s="1">
        <v>2011</v>
      </c>
      <c r="B132" s="1" t="s">
        <v>6</v>
      </c>
      <c r="C132" s="2">
        <v>2008</v>
      </c>
      <c r="D132" s="2">
        <v>6810</v>
      </c>
      <c r="E132" s="1">
        <f t="shared" si="4"/>
        <v>4971.3</v>
      </c>
      <c r="F132" s="1">
        <f t="shared" si="5"/>
        <v>4225.6050000000005</v>
      </c>
    </row>
    <row r="133" spans="1:6" x14ac:dyDescent="0.25">
      <c r="A133" s="1">
        <v>2011</v>
      </c>
      <c r="B133" s="1" t="s">
        <v>6</v>
      </c>
      <c r="C133" s="2">
        <v>2009</v>
      </c>
      <c r="D133" s="2">
        <v>6856</v>
      </c>
      <c r="E133" s="1">
        <f t="shared" si="4"/>
        <v>5004.88</v>
      </c>
      <c r="F133" s="1">
        <f t="shared" si="5"/>
        <v>4254.1480000000001</v>
      </c>
    </row>
    <row r="134" spans="1:6" x14ac:dyDescent="0.25">
      <c r="A134" s="1">
        <v>2011</v>
      </c>
      <c r="B134" s="1" t="s">
        <v>6</v>
      </c>
      <c r="C134" s="2">
        <v>2010</v>
      </c>
      <c r="D134" s="2">
        <v>4874</v>
      </c>
      <c r="E134" s="1">
        <f t="shared" si="4"/>
        <v>3558.02</v>
      </c>
      <c r="F134" s="1">
        <f t="shared" si="5"/>
        <v>3024.317</v>
      </c>
    </row>
    <row r="135" spans="1:6" x14ac:dyDescent="0.25">
      <c r="A135" s="1">
        <v>2011</v>
      </c>
      <c r="B135" s="1" t="s">
        <v>6</v>
      </c>
      <c r="C135" s="2">
        <v>2011</v>
      </c>
      <c r="D135" s="2">
        <v>4705</v>
      </c>
      <c r="E135" s="1">
        <f t="shared" si="4"/>
        <v>3434.65</v>
      </c>
      <c r="F135" s="1">
        <f t="shared" si="5"/>
        <v>2919.4524999999999</v>
      </c>
    </row>
    <row r="136" spans="1:6" x14ac:dyDescent="0.25">
      <c r="A136" s="1">
        <v>2011</v>
      </c>
      <c r="B136" s="1" t="s">
        <v>6</v>
      </c>
      <c r="C136" s="2">
        <v>2012</v>
      </c>
      <c r="D136" s="2">
        <v>2592</v>
      </c>
      <c r="E136" s="1">
        <f t="shared" si="4"/>
        <v>1892.1599999999999</v>
      </c>
      <c r="F136" s="1">
        <f t="shared" si="5"/>
        <v>1608.3359999999998</v>
      </c>
    </row>
  </sheetData>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8"/>
  <sheetViews>
    <sheetView workbookViewId="0"/>
  </sheetViews>
  <sheetFormatPr defaultRowHeight="15" x14ac:dyDescent="0.25"/>
  <cols>
    <col min="1" max="1" width="14" style="1" customWidth="1"/>
    <col min="2" max="2" width="18.42578125" style="1" customWidth="1"/>
    <col min="3" max="16384" width="9.140625" style="1"/>
  </cols>
  <sheetData>
    <row r="1" spans="1:2" x14ac:dyDescent="0.25">
      <c r="A1" s="1" t="s">
        <v>11</v>
      </c>
      <c r="B1" s="1" t="s">
        <v>18</v>
      </c>
    </row>
    <row r="2" spans="1:2" x14ac:dyDescent="0.25">
      <c r="A2" s="1">
        <v>1968</v>
      </c>
      <c r="B2" s="1">
        <v>0</v>
      </c>
    </row>
    <row r="3" spans="1:2" x14ac:dyDescent="0.25">
      <c r="A3" s="1">
        <v>1969</v>
      </c>
      <c r="B3" s="1">
        <v>1</v>
      </c>
    </row>
    <row r="4" spans="1:2" x14ac:dyDescent="0.25">
      <c r="A4" s="1">
        <v>1970</v>
      </c>
      <c r="B4" s="1">
        <v>0</v>
      </c>
    </row>
    <row r="5" spans="1:2" x14ac:dyDescent="0.25">
      <c r="A5" s="1">
        <v>1971</v>
      </c>
      <c r="B5" s="1">
        <v>0</v>
      </c>
    </row>
    <row r="6" spans="1:2" x14ac:dyDescent="0.25">
      <c r="A6" s="1">
        <v>1972</v>
      </c>
      <c r="B6" s="1">
        <v>0</v>
      </c>
    </row>
    <row r="7" spans="1:2" x14ac:dyDescent="0.25">
      <c r="A7" s="1">
        <v>1973</v>
      </c>
      <c r="B7" s="1">
        <v>0</v>
      </c>
    </row>
    <row r="8" spans="1:2" x14ac:dyDescent="0.25">
      <c r="A8" s="1">
        <v>1974</v>
      </c>
      <c r="B8" s="1">
        <v>1</v>
      </c>
    </row>
    <row r="9" spans="1:2" x14ac:dyDescent="0.25">
      <c r="A9" s="1">
        <v>1975</v>
      </c>
      <c r="B9" s="1">
        <v>0</v>
      </c>
    </row>
    <row r="10" spans="1:2" x14ac:dyDescent="0.25">
      <c r="A10" s="1">
        <v>1976</v>
      </c>
      <c r="B10" s="1">
        <v>1</v>
      </c>
    </row>
    <row r="11" spans="1:2" x14ac:dyDescent="0.25">
      <c r="A11" s="1">
        <v>1977</v>
      </c>
      <c r="B11" s="1">
        <v>2</v>
      </c>
    </row>
    <row r="12" spans="1:2" x14ac:dyDescent="0.25">
      <c r="A12" s="1">
        <v>1978</v>
      </c>
      <c r="B12" s="1">
        <v>2</v>
      </c>
    </row>
    <row r="13" spans="1:2" x14ac:dyDescent="0.25">
      <c r="A13" s="1">
        <v>1979</v>
      </c>
      <c r="B13" s="1">
        <v>2</v>
      </c>
    </row>
    <row r="14" spans="1:2" x14ac:dyDescent="0.25">
      <c r="A14" s="1">
        <v>1980</v>
      </c>
      <c r="B14" s="1">
        <v>4</v>
      </c>
    </row>
    <row r="15" spans="1:2" x14ac:dyDescent="0.25">
      <c r="A15" s="1">
        <v>1981</v>
      </c>
      <c r="B15" s="1">
        <v>1</v>
      </c>
    </row>
    <row r="16" spans="1:2" x14ac:dyDescent="0.25">
      <c r="A16" s="1">
        <v>1982</v>
      </c>
      <c r="B16" s="1">
        <v>1</v>
      </c>
    </row>
    <row r="17" spans="1:2" x14ac:dyDescent="0.25">
      <c r="A17" s="1">
        <v>1983</v>
      </c>
      <c r="B17" s="1">
        <v>3</v>
      </c>
    </row>
    <row r="18" spans="1:2" x14ac:dyDescent="0.25">
      <c r="A18" s="1">
        <v>1984</v>
      </c>
      <c r="B18" s="1">
        <v>3</v>
      </c>
    </row>
    <row r="19" spans="1:2" x14ac:dyDescent="0.25">
      <c r="A19" s="1">
        <v>1985</v>
      </c>
      <c r="B19" s="1">
        <v>5</v>
      </c>
    </row>
    <row r="20" spans="1:2" x14ac:dyDescent="0.25">
      <c r="A20" s="1">
        <v>1986</v>
      </c>
      <c r="B20" s="1">
        <v>4</v>
      </c>
    </row>
    <row r="21" spans="1:2" x14ac:dyDescent="0.25">
      <c r="A21" s="1">
        <v>1987</v>
      </c>
      <c r="B21" s="1">
        <v>6</v>
      </c>
    </row>
    <row r="22" spans="1:2" x14ac:dyDescent="0.25">
      <c r="A22" s="1">
        <v>1988</v>
      </c>
      <c r="B22" s="1">
        <v>8</v>
      </c>
    </row>
    <row r="23" spans="1:2" x14ac:dyDescent="0.25">
      <c r="A23" s="1">
        <v>1989</v>
      </c>
      <c r="B23" s="1">
        <v>17</v>
      </c>
    </row>
    <row r="24" spans="1:2" x14ac:dyDescent="0.25">
      <c r="A24" s="1">
        <v>1990</v>
      </c>
      <c r="B24" s="1">
        <v>6</v>
      </c>
    </row>
    <row r="25" spans="1:2" x14ac:dyDescent="0.25">
      <c r="A25" s="1">
        <v>1991</v>
      </c>
      <c r="B25" s="1">
        <v>7</v>
      </c>
    </row>
    <row r="26" spans="1:2" x14ac:dyDescent="0.25">
      <c r="A26" s="1">
        <v>1992</v>
      </c>
      <c r="B26" s="1">
        <v>14</v>
      </c>
    </row>
    <row r="27" spans="1:2" x14ac:dyDescent="0.25">
      <c r="A27" s="1">
        <v>1993</v>
      </c>
      <c r="B27" s="1">
        <v>20</v>
      </c>
    </row>
    <row r="28" spans="1:2" x14ac:dyDescent="0.25">
      <c r="A28" s="1">
        <v>1994</v>
      </c>
      <c r="B28" s="1">
        <v>28</v>
      </c>
    </row>
    <row r="29" spans="1:2" x14ac:dyDescent="0.25">
      <c r="A29" s="1">
        <v>1995</v>
      </c>
      <c r="B29" s="1">
        <v>60</v>
      </c>
    </row>
    <row r="30" spans="1:2" x14ac:dyDescent="0.25">
      <c r="A30" s="1">
        <v>1996</v>
      </c>
      <c r="B30" s="1">
        <v>39</v>
      </c>
    </row>
    <row r="31" spans="1:2" x14ac:dyDescent="0.25">
      <c r="A31" s="1">
        <v>1997</v>
      </c>
      <c r="B31" s="1">
        <v>38</v>
      </c>
    </row>
    <row r="32" spans="1:2" x14ac:dyDescent="0.25">
      <c r="A32" s="1">
        <v>1998</v>
      </c>
      <c r="B32" s="1">
        <v>73</v>
      </c>
    </row>
    <row r="33" spans="1:2" x14ac:dyDescent="0.25">
      <c r="A33" s="1">
        <v>1999</v>
      </c>
      <c r="B33" s="1">
        <v>89</v>
      </c>
    </row>
    <row r="34" spans="1:2" x14ac:dyDescent="0.25">
      <c r="A34" s="1">
        <v>2000</v>
      </c>
      <c r="B34" s="1">
        <v>118</v>
      </c>
    </row>
    <row r="35" spans="1:2" x14ac:dyDescent="0.25">
      <c r="A35" s="1">
        <v>2001</v>
      </c>
      <c r="B35" s="1">
        <v>58</v>
      </c>
    </row>
    <row r="36" spans="1:2" x14ac:dyDescent="0.25">
      <c r="A36" s="1">
        <v>2002</v>
      </c>
      <c r="B36" s="1">
        <v>42</v>
      </c>
    </row>
    <row r="37" spans="1:2" x14ac:dyDescent="0.25">
      <c r="A37" s="1">
        <v>2003</v>
      </c>
      <c r="B37" s="1">
        <v>46</v>
      </c>
    </row>
    <row r="38" spans="1:2" x14ac:dyDescent="0.25">
      <c r="A38" s="1">
        <v>2004</v>
      </c>
      <c r="B38" s="1">
        <v>48</v>
      </c>
    </row>
    <row r="39" spans="1:2" x14ac:dyDescent="0.25">
      <c r="A39" s="1">
        <v>2005</v>
      </c>
      <c r="B39" s="1">
        <v>116</v>
      </c>
    </row>
    <row r="40" spans="1:2" x14ac:dyDescent="0.25">
      <c r="A40" s="1">
        <v>2006</v>
      </c>
      <c r="B40" s="1">
        <v>108</v>
      </c>
    </row>
    <row r="41" spans="1:2" x14ac:dyDescent="0.25">
      <c r="A41" s="1">
        <v>2007</v>
      </c>
      <c r="B41" s="1">
        <v>106</v>
      </c>
    </row>
    <row r="42" spans="1:2" x14ac:dyDescent="0.25">
      <c r="A42" s="1">
        <v>2008</v>
      </c>
      <c r="B42" s="1">
        <v>95</v>
      </c>
    </row>
    <row r="43" spans="1:2" x14ac:dyDescent="0.25">
      <c r="A43" s="1">
        <v>2009</v>
      </c>
      <c r="B43" s="1">
        <v>139</v>
      </c>
    </row>
    <row r="44" spans="1:2" x14ac:dyDescent="0.25">
      <c r="A44" s="1">
        <v>2010</v>
      </c>
      <c r="B44" s="1">
        <v>75</v>
      </c>
    </row>
    <row r="45" spans="1:2" x14ac:dyDescent="0.25">
      <c r="A45" s="1">
        <v>2011</v>
      </c>
      <c r="B45" s="1">
        <v>78</v>
      </c>
    </row>
    <row r="46" spans="1:2" x14ac:dyDescent="0.25">
      <c r="A46" s="1">
        <v>2012</v>
      </c>
      <c r="B46" s="1">
        <v>170</v>
      </c>
    </row>
    <row r="47" spans="1:2" x14ac:dyDescent="0.25">
      <c r="A47" s="1">
        <v>2013</v>
      </c>
      <c r="B47" s="1">
        <v>47</v>
      </c>
    </row>
    <row r="48" spans="1:2" x14ac:dyDescent="0.25">
      <c r="A48" s="1">
        <v>2014</v>
      </c>
      <c r="B48" s="1">
        <v>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7"/>
  <sheetViews>
    <sheetView workbookViewId="0"/>
  </sheetViews>
  <sheetFormatPr defaultRowHeight="15" x14ac:dyDescent="0.25"/>
  <cols>
    <col min="1" max="1" width="14" style="1" customWidth="1"/>
    <col min="2" max="2" width="18.140625" style="1" customWidth="1"/>
    <col min="3" max="16384" width="9.140625" style="1"/>
  </cols>
  <sheetData>
    <row r="1" spans="1:2" x14ac:dyDescent="0.25">
      <c r="A1" s="1" t="s">
        <v>11</v>
      </c>
      <c r="B1" s="1" t="s">
        <v>19</v>
      </c>
    </row>
    <row r="2" spans="1:2" x14ac:dyDescent="0.25">
      <c r="A2" s="1">
        <v>1968</v>
      </c>
      <c r="B2" s="1">
        <v>1</v>
      </c>
    </row>
    <row r="3" spans="1:2" x14ac:dyDescent="0.25">
      <c r="A3" s="1">
        <v>1969</v>
      </c>
      <c r="B3" s="1">
        <v>0</v>
      </c>
    </row>
    <row r="4" spans="1:2" x14ac:dyDescent="0.25">
      <c r="A4" s="1">
        <v>1970</v>
      </c>
      <c r="B4" s="1">
        <v>0</v>
      </c>
    </row>
    <row r="5" spans="1:2" x14ac:dyDescent="0.25">
      <c r="A5" s="1">
        <v>1971</v>
      </c>
      <c r="B5" s="1">
        <v>0</v>
      </c>
    </row>
    <row r="6" spans="1:2" x14ac:dyDescent="0.25">
      <c r="A6" s="1">
        <v>1972</v>
      </c>
      <c r="B6" s="1">
        <v>1</v>
      </c>
    </row>
    <row r="7" spans="1:2" x14ac:dyDescent="0.25">
      <c r="A7" s="1">
        <v>1973</v>
      </c>
      <c r="B7" s="1">
        <v>1</v>
      </c>
    </row>
    <row r="8" spans="1:2" x14ac:dyDescent="0.25">
      <c r="A8" s="1">
        <v>1974</v>
      </c>
      <c r="B8" s="1">
        <v>0</v>
      </c>
    </row>
    <row r="9" spans="1:2" x14ac:dyDescent="0.25">
      <c r="A9" s="1">
        <v>1975</v>
      </c>
      <c r="B9" s="1">
        <v>0</v>
      </c>
    </row>
    <row r="10" spans="1:2" x14ac:dyDescent="0.25">
      <c r="A10" s="1">
        <v>1976</v>
      </c>
      <c r="B10" s="1">
        <v>0</v>
      </c>
    </row>
    <row r="11" spans="1:2" x14ac:dyDescent="0.25">
      <c r="A11" s="1">
        <v>1977</v>
      </c>
      <c r="B11" s="1">
        <v>1</v>
      </c>
    </row>
    <row r="12" spans="1:2" x14ac:dyDescent="0.25">
      <c r="A12" s="1">
        <v>1978</v>
      </c>
      <c r="B12" s="1">
        <v>1</v>
      </c>
    </row>
    <row r="13" spans="1:2" x14ac:dyDescent="0.25">
      <c r="A13" s="1">
        <v>1979</v>
      </c>
      <c r="B13" s="1">
        <v>2</v>
      </c>
    </row>
    <row r="14" spans="1:2" x14ac:dyDescent="0.25">
      <c r="A14" s="1">
        <v>1980</v>
      </c>
      <c r="B14" s="1">
        <v>2</v>
      </c>
    </row>
    <row r="15" spans="1:2" x14ac:dyDescent="0.25">
      <c r="A15" s="1">
        <v>1981</v>
      </c>
      <c r="B15" s="1">
        <v>1</v>
      </c>
    </row>
    <row r="16" spans="1:2" x14ac:dyDescent="0.25">
      <c r="A16" s="1">
        <v>1982</v>
      </c>
      <c r="B16" s="1">
        <v>1</v>
      </c>
    </row>
    <row r="17" spans="1:2" x14ac:dyDescent="0.25">
      <c r="A17" s="1">
        <v>1983</v>
      </c>
      <c r="B17" s="1">
        <v>2</v>
      </c>
    </row>
    <row r="18" spans="1:2" x14ac:dyDescent="0.25">
      <c r="A18" s="1">
        <v>1984</v>
      </c>
      <c r="B18" s="1">
        <v>5</v>
      </c>
    </row>
    <row r="19" spans="1:2" x14ac:dyDescent="0.25">
      <c r="A19" s="1">
        <v>1985</v>
      </c>
      <c r="B19" s="1">
        <v>5</v>
      </c>
    </row>
    <row r="20" spans="1:2" x14ac:dyDescent="0.25">
      <c r="A20" s="1">
        <v>1986</v>
      </c>
      <c r="B20" s="1">
        <v>4</v>
      </c>
    </row>
    <row r="21" spans="1:2" x14ac:dyDescent="0.25">
      <c r="A21" s="1">
        <v>1987</v>
      </c>
      <c r="B21" s="1">
        <v>5</v>
      </c>
    </row>
    <row r="22" spans="1:2" x14ac:dyDescent="0.25">
      <c r="A22" s="1">
        <v>1988</v>
      </c>
      <c r="B22" s="1">
        <v>16</v>
      </c>
    </row>
    <row r="23" spans="1:2" x14ac:dyDescent="0.25">
      <c r="A23" s="1">
        <v>1989</v>
      </c>
      <c r="B23" s="1">
        <v>10</v>
      </c>
    </row>
    <row r="24" spans="1:2" x14ac:dyDescent="0.25">
      <c r="A24" s="1">
        <v>1990</v>
      </c>
      <c r="B24" s="1">
        <v>24</v>
      </c>
    </row>
    <row r="25" spans="1:2" x14ac:dyDescent="0.25">
      <c r="A25" s="1">
        <v>1991</v>
      </c>
      <c r="B25" s="1">
        <v>17</v>
      </c>
    </row>
    <row r="26" spans="1:2" x14ac:dyDescent="0.25">
      <c r="A26" s="1">
        <v>1992</v>
      </c>
      <c r="B26" s="1">
        <v>18</v>
      </c>
    </row>
    <row r="27" spans="1:2" x14ac:dyDescent="0.25">
      <c r="A27" s="1">
        <v>1993</v>
      </c>
      <c r="B27" s="1">
        <v>33</v>
      </c>
    </row>
    <row r="28" spans="1:2" x14ac:dyDescent="0.25">
      <c r="A28" s="1">
        <v>1994</v>
      </c>
      <c r="B28" s="1">
        <v>43</v>
      </c>
    </row>
    <row r="29" spans="1:2" x14ac:dyDescent="0.25">
      <c r="A29" s="1">
        <v>1995</v>
      </c>
      <c r="B29" s="1">
        <v>71</v>
      </c>
    </row>
    <row r="30" spans="1:2" x14ac:dyDescent="0.25">
      <c r="A30" s="1">
        <v>1996</v>
      </c>
      <c r="B30" s="1">
        <v>71</v>
      </c>
    </row>
    <row r="31" spans="1:2" x14ac:dyDescent="0.25">
      <c r="A31" s="1">
        <v>1997</v>
      </c>
      <c r="B31" s="1">
        <v>65</v>
      </c>
    </row>
    <row r="32" spans="1:2" x14ac:dyDescent="0.25">
      <c r="A32" s="1">
        <v>1998</v>
      </c>
      <c r="B32" s="1">
        <v>83</v>
      </c>
    </row>
    <row r="33" spans="1:2" x14ac:dyDescent="0.25">
      <c r="A33" s="1">
        <v>1999</v>
      </c>
      <c r="B33" s="1">
        <v>109</v>
      </c>
    </row>
    <row r="34" spans="1:2" x14ac:dyDescent="0.25">
      <c r="A34" s="1">
        <v>2000</v>
      </c>
      <c r="B34" s="1">
        <v>144</v>
      </c>
    </row>
    <row r="35" spans="1:2" x14ac:dyDescent="0.25">
      <c r="A35" s="1">
        <v>2001</v>
      </c>
      <c r="B35" s="1">
        <v>83</v>
      </c>
    </row>
    <row r="36" spans="1:2" x14ac:dyDescent="0.25">
      <c r="A36" s="1">
        <v>2002</v>
      </c>
      <c r="B36" s="1">
        <v>50</v>
      </c>
    </row>
    <row r="37" spans="1:2" x14ac:dyDescent="0.25">
      <c r="A37" s="1">
        <v>2003</v>
      </c>
      <c r="B37" s="1">
        <v>60</v>
      </c>
    </row>
    <row r="38" spans="1:2" x14ac:dyDescent="0.25">
      <c r="A38" s="1">
        <v>2004</v>
      </c>
      <c r="B38" s="1">
        <v>64</v>
      </c>
    </row>
    <row r="39" spans="1:2" x14ac:dyDescent="0.25">
      <c r="A39" s="1">
        <v>2005</v>
      </c>
      <c r="B39" s="1">
        <v>106</v>
      </c>
    </row>
    <row r="40" spans="1:2" x14ac:dyDescent="0.25">
      <c r="A40" s="1">
        <v>2006</v>
      </c>
      <c r="B40" s="1">
        <v>147</v>
      </c>
    </row>
    <row r="41" spans="1:2" x14ac:dyDescent="0.25">
      <c r="A41" s="1">
        <v>2007</v>
      </c>
      <c r="B41" s="1">
        <v>114</v>
      </c>
    </row>
    <row r="42" spans="1:2" x14ac:dyDescent="0.25">
      <c r="A42" s="1">
        <v>2008</v>
      </c>
      <c r="B42" s="1">
        <v>80</v>
      </c>
    </row>
    <row r="43" spans="1:2" x14ac:dyDescent="0.25">
      <c r="A43" s="1">
        <v>2009</v>
      </c>
      <c r="B43" s="1">
        <v>48</v>
      </c>
    </row>
    <row r="44" spans="1:2" x14ac:dyDescent="0.25">
      <c r="A44" s="1">
        <v>2010</v>
      </c>
      <c r="B44" s="1">
        <v>177</v>
      </c>
    </row>
    <row r="45" spans="1:2" x14ac:dyDescent="0.25">
      <c r="A45" s="1">
        <v>2011</v>
      </c>
      <c r="B45" s="1">
        <v>80</v>
      </c>
    </row>
    <row r="46" spans="1:2" x14ac:dyDescent="0.25">
      <c r="A46" s="1">
        <v>2012</v>
      </c>
      <c r="B46" s="1">
        <v>58</v>
      </c>
    </row>
    <row r="47" spans="1:2" x14ac:dyDescent="0.25">
      <c r="A47" s="1">
        <v>2013</v>
      </c>
      <c r="B47" s="1">
        <v>43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8"/>
  <sheetViews>
    <sheetView workbookViewId="0"/>
  </sheetViews>
  <sheetFormatPr defaultRowHeight="15" x14ac:dyDescent="0.25"/>
  <cols>
    <col min="2" max="2" width="19" customWidth="1"/>
  </cols>
  <sheetData>
    <row r="1" spans="1:2" x14ac:dyDescent="0.25">
      <c r="A1" t="s">
        <v>21</v>
      </c>
      <c r="B1" t="s">
        <v>22</v>
      </c>
    </row>
    <row r="2" spans="1:2" x14ac:dyDescent="0.25">
      <c r="A2">
        <v>1968</v>
      </c>
      <c r="B2">
        <v>0</v>
      </c>
    </row>
    <row r="3" spans="1:2" x14ac:dyDescent="0.25">
      <c r="A3">
        <v>1969</v>
      </c>
      <c r="B3">
        <v>1</v>
      </c>
    </row>
    <row r="4" spans="1:2" x14ac:dyDescent="0.25">
      <c r="A4">
        <v>1970</v>
      </c>
      <c r="B4">
        <v>3</v>
      </c>
    </row>
    <row r="5" spans="1:2" x14ac:dyDescent="0.25">
      <c r="A5">
        <v>1971</v>
      </c>
      <c r="B5">
        <v>1</v>
      </c>
    </row>
    <row r="6" spans="1:2" x14ac:dyDescent="0.25">
      <c r="A6">
        <v>1972</v>
      </c>
      <c r="B6">
        <v>0</v>
      </c>
    </row>
    <row r="7" spans="1:2" x14ac:dyDescent="0.25">
      <c r="A7">
        <v>1973</v>
      </c>
      <c r="B7">
        <v>0</v>
      </c>
    </row>
    <row r="8" spans="1:2" x14ac:dyDescent="0.25">
      <c r="A8">
        <v>1974</v>
      </c>
      <c r="B8">
        <v>0</v>
      </c>
    </row>
    <row r="9" spans="1:2" x14ac:dyDescent="0.25">
      <c r="A9">
        <v>1975</v>
      </c>
      <c r="B9">
        <v>0</v>
      </c>
    </row>
    <row r="10" spans="1:2" x14ac:dyDescent="0.25">
      <c r="A10">
        <v>1976</v>
      </c>
      <c r="B10">
        <v>0</v>
      </c>
    </row>
    <row r="11" spans="1:2" x14ac:dyDescent="0.25">
      <c r="A11">
        <v>1977</v>
      </c>
      <c r="B11">
        <v>1</v>
      </c>
    </row>
    <row r="12" spans="1:2" x14ac:dyDescent="0.25">
      <c r="A12">
        <v>1978</v>
      </c>
      <c r="B12">
        <v>4</v>
      </c>
    </row>
    <row r="13" spans="1:2" x14ac:dyDescent="0.25">
      <c r="A13">
        <v>1979</v>
      </c>
      <c r="B13">
        <v>4</v>
      </c>
    </row>
    <row r="14" spans="1:2" x14ac:dyDescent="0.25">
      <c r="A14">
        <v>1980</v>
      </c>
      <c r="B14">
        <v>4</v>
      </c>
    </row>
    <row r="15" spans="1:2" x14ac:dyDescent="0.25">
      <c r="A15">
        <v>1981</v>
      </c>
      <c r="B15">
        <v>3</v>
      </c>
    </row>
    <row r="16" spans="1:2" x14ac:dyDescent="0.25">
      <c r="A16">
        <v>1982</v>
      </c>
      <c r="B16">
        <v>1</v>
      </c>
    </row>
    <row r="17" spans="1:2" x14ac:dyDescent="0.25">
      <c r="A17">
        <v>1983</v>
      </c>
      <c r="B17">
        <v>1</v>
      </c>
    </row>
    <row r="18" spans="1:2" x14ac:dyDescent="0.25">
      <c r="A18">
        <v>1984</v>
      </c>
      <c r="B18">
        <v>5</v>
      </c>
    </row>
    <row r="19" spans="1:2" x14ac:dyDescent="0.25">
      <c r="A19">
        <v>1985</v>
      </c>
      <c r="B19">
        <v>14</v>
      </c>
    </row>
    <row r="20" spans="1:2" x14ac:dyDescent="0.25">
      <c r="A20">
        <v>1986</v>
      </c>
      <c r="B20">
        <v>21</v>
      </c>
    </row>
    <row r="21" spans="1:2" x14ac:dyDescent="0.25">
      <c r="A21">
        <v>1987</v>
      </c>
      <c r="B21">
        <v>35</v>
      </c>
    </row>
    <row r="22" spans="1:2" x14ac:dyDescent="0.25">
      <c r="A22">
        <v>1988</v>
      </c>
      <c r="B22">
        <v>39</v>
      </c>
    </row>
    <row r="23" spans="1:2" x14ac:dyDescent="0.25">
      <c r="A23">
        <v>1989</v>
      </c>
      <c r="B23">
        <v>61</v>
      </c>
    </row>
    <row r="24" spans="1:2" x14ac:dyDescent="0.25">
      <c r="A24">
        <v>1990</v>
      </c>
      <c r="B24">
        <v>118</v>
      </c>
    </row>
    <row r="25" spans="1:2" x14ac:dyDescent="0.25">
      <c r="A25">
        <v>1991</v>
      </c>
      <c r="B25">
        <v>140</v>
      </c>
    </row>
    <row r="26" spans="1:2" x14ac:dyDescent="0.25">
      <c r="A26">
        <v>1992</v>
      </c>
      <c r="B26">
        <v>232</v>
      </c>
    </row>
    <row r="27" spans="1:2" x14ac:dyDescent="0.25">
      <c r="A27">
        <v>1993</v>
      </c>
      <c r="B27">
        <v>342</v>
      </c>
    </row>
    <row r="28" spans="1:2" x14ac:dyDescent="0.25">
      <c r="A28">
        <v>1994</v>
      </c>
      <c r="B28">
        <v>452</v>
      </c>
    </row>
    <row r="29" spans="1:2" x14ac:dyDescent="0.25">
      <c r="A29">
        <v>1995</v>
      </c>
      <c r="B29">
        <v>560</v>
      </c>
    </row>
    <row r="30" spans="1:2" x14ac:dyDescent="0.25">
      <c r="A30">
        <v>1996</v>
      </c>
      <c r="B30">
        <v>474</v>
      </c>
    </row>
    <row r="31" spans="1:2" x14ac:dyDescent="0.25">
      <c r="A31">
        <v>1997</v>
      </c>
      <c r="B31">
        <v>540</v>
      </c>
    </row>
    <row r="32" spans="1:2" x14ac:dyDescent="0.25">
      <c r="A32">
        <v>1998</v>
      </c>
      <c r="B32">
        <v>925</v>
      </c>
    </row>
    <row r="33" spans="1:2" x14ac:dyDescent="0.25">
      <c r="A33">
        <v>1999</v>
      </c>
      <c r="B33">
        <v>1284</v>
      </c>
    </row>
    <row r="34" spans="1:2" x14ac:dyDescent="0.25">
      <c r="A34">
        <v>2000</v>
      </c>
      <c r="B34">
        <v>930</v>
      </c>
    </row>
    <row r="35" spans="1:2" x14ac:dyDescent="0.25">
      <c r="A35">
        <v>2001</v>
      </c>
      <c r="B35">
        <v>518</v>
      </c>
    </row>
    <row r="36" spans="1:2" x14ac:dyDescent="0.25">
      <c r="A36">
        <v>2002</v>
      </c>
      <c r="B36">
        <v>359</v>
      </c>
    </row>
    <row r="37" spans="1:2" x14ac:dyDescent="0.25">
      <c r="A37">
        <v>2003</v>
      </c>
      <c r="B37">
        <v>340</v>
      </c>
    </row>
    <row r="38" spans="1:2" x14ac:dyDescent="0.25">
      <c r="A38">
        <v>2004</v>
      </c>
      <c r="B38">
        <v>733</v>
      </c>
    </row>
    <row r="39" spans="1:2" x14ac:dyDescent="0.25">
      <c r="A39">
        <v>2005</v>
      </c>
      <c r="B39">
        <v>478</v>
      </c>
    </row>
    <row r="40" spans="1:2" x14ac:dyDescent="0.25">
      <c r="A40">
        <v>2006</v>
      </c>
      <c r="B40">
        <v>833</v>
      </c>
    </row>
    <row r="41" spans="1:2" x14ac:dyDescent="0.25">
      <c r="A41">
        <v>2007</v>
      </c>
      <c r="B41">
        <v>638</v>
      </c>
    </row>
    <row r="42" spans="1:2" x14ac:dyDescent="0.25">
      <c r="A42">
        <v>2008</v>
      </c>
      <c r="B42">
        <v>133</v>
      </c>
    </row>
    <row r="43" spans="1:2" x14ac:dyDescent="0.25">
      <c r="A43">
        <v>2009</v>
      </c>
      <c r="B43">
        <v>81</v>
      </c>
    </row>
    <row r="44" spans="1:2" x14ac:dyDescent="0.25">
      <c r="A44">
        <v>2010</v>
      </c>
      <c r="B44">
        <v>610</v>
      </c>
    </row>
    <row r="45" spans="1:2" x14ac:dyDescent="0.25">
      <c r="A45">
        <v>2011</v>
      </c>
      <c r="B45">
        <v>293</v>
      </c>
    </row>
    <row r="46" spans="1:2" x14ac:dyDescent="0.25">
      <c r="A46">
        <v>2012</v>
      </c>
      <c r="B46">
        <v>601</v>
      </c>
    </row>
    <row r="47" spans="1:2" x14ac:dyDescent="0.25">
      <c r="A47">
        <v>2013</v>
      </c>
      <c r="B47">
        <v>275</v>
      </c>
    </row>
    <row r="48" spans="1:2" x14ac:dyDescent="0.25">
      <c r="A48">
        <v>2014</v>
      </c>
      <c r="B48">
        <v>5</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9"/>
  <sheetViews>
    <sheetView workbookViewId="0"/>
  </sheetViews>
  <sheetFormatPr defaultRowHeight="15" x14ac:dyDescent="0.25"/>
  <cols>
    <col min="1" max="1" width="17" style="1" customWidth="1"/>
    <col min="2" max="2" width="33.28515625" style="1" customWidth="1"/>
    <col min="3" max="3" width="13.140625" style="1" customWidth="1"/>
    <col min="4" max="4" width="12.140625" style="1" customWidth="1"/>
    <col min="5" max="6" width="13.42578125" style="1" customWidth="1"/>
    <col min="7" max="8" width="12.5703125" style="1" customWidth="1"/>
    <col min="9" max="16384" width="9.140625" style="1"/>
  </cols>
  <sheetData>
    <row r="1" spans="1:11" x14ac:dyDescent="0.25">
      <c r="A1" s="9"/>
      <c r="B1" s="4" t="s">
        <v>14</v>
      </c>
      <c r="C1" s="18" t="s">
        <v>16</v>
      </c>
      <c r="D1" s="18"/>
      <c r="E1" s="19" t="s">
        <v>17</v>
      </c>
      <c r="F1" s="19"/>
      <c r="G1" s="20" t="s">
        <v>15</v>
      </c>
      <c r="H1" s="20"/>
      <c r="I1" s="21" t="s">
        <v>23</v>
      </c>
      <c r="J1" s="22"/>
      <c r="K1" s="23"/>
    </row>
    <row r="2" spans="1:11" x14ac:dyDescent="0.25">
      <c r="A2" s="3" t="s">
        <v>9</v>
      </c>
      <c r="B2" s="4" t="s">
        <v>10</v>
      </c>
      <c r="C2" s="5" t="s">
        <v>12</v>
      </c>
      <c r="D2" s="5" t="s">
        <v>13</v>
      </c>
      <c r="E2" s="6" t="s">
        <v>12</v>
      </c>
      <c r="F2" s="6" t="s">
        <v>13</v>
      </c>
      <c r="G2" s="7" t="s">
        <v>12</v>
      </c>
      <c r="H2" s="7" t="s">
        <v>13</v>
      </c>
      <c r="I2" s="13" t="s">
        <v>24</v>
      </c>
      <c r="J2" s="13" t="s">
        <v>25</v>
      </c>
      <c r="K2" s="13" t="s">
        <v>26</v>
      </c>
    </row>
    <row r="3" spans="1:11" x14ac:dyDescent="0.25">
      <c r="A3" s="3">
        <v>1968</v>
      </c>
      <c r="B3" s="8">
        <v>94.315999999999988</v>
      </c>
      <c r="C3" s="5">
        <f>Short_Haul!B2</f>
        <v>0</v>
      </c>
      <c r="D3" s="5">
        <f>Local_Haul!B2</f>
        <v>1</v>
      </c>
      <c r="E3" s="6" t="s">
        <v>20</v>
      </c>
      <c r="F3" s="6">
        <f>Local_Haul_Trailer!B2</f>
        <v>0</v>
      </c>
      <c r="G3" s="7">
        <f>C3</f>
        <v>0</v>
      </c>
      <c r="H3" s="7">
        <f>D3+F3/2.5</f>
        <v>1</v>
      </c>
      <c r="I3" s="14">
        <f>(B3-G3-H3)/B3</f>
        <v>0.98939734509521182</v>
      </c>
      <c r="J3" s="14">
        <f>G3/B3</f>
        <v>0</v>
      </c>
      <c r="K3" s="14">
        <f>H3/B3</f>
        <v>1.0602654904788161E-2</v>
      </c>
    </row>
    <row r="4" spans="1:11" x14ac:dyDescent="0.25">
      <c r="A4" s="3">
        <v>1969</v>
      </c>
      <c r="B4" s="8">
        <v>101.19757927886667</v>
      </c>
      <c r="C4" s="10">
        <f>Short_Haul!B3</f>
        <v>1</v>
      </c>
      <c r="D4" s="10">
        <f>Local_Haul!B3</f>
        <v>0</v>
      </c>
      <c r="E4" s="11" t="s">
        <v>20</v>
      </c>
      <c r="F4" s="11">
        <f>Local_Haul_Trailer!B3</f>
        <v>1</v>
      </c>
      <c r="G4" s="12">
        <f t="shared" ref="G4:G49" si="0">C4</f>
        <v>1</v>
      </c>
      <c r="H4" s="12">
        <f t="shared" ref="H4:H49" si="1">D4+F4/2.5</f>
        <v>0.4</v>
      </c>
      <c r="I4" s="14">
        <f t="shared" ref="I4:I47" si="2">(B4-G4-H4)/B4</f>
        <v>0.98616567698578961</v>
      </c>
      <c r="J4" s="14">
        <f t="shared" ref="J4:J47" si="3">G4/B4</f>
        <v>9.8816592958645248E-3</v>
      </c>
      <c r="K4" s="14">
        <f t="shared" ref="K4:K47" si="4">H4/B4</f>
        <v>3.9526637183458103E-3</v>
      </c>
    </row>
    <row r="5" spans="1:11" x14ac:dyDescent="0.25">
      <c r="A5" s="3">
        <v>1970</v>
      </c>
      <c r="B5" s="8">
        <v>109.96321442209846</v>
      </c>
      <c r="C5" s="10">
        <f>Short_Haul!B4</f>
        <v>0</v>
      </c>
      <c r="D5" s="10">
        <f>Local_Haul!B4</f>
        <v>0</v>
      </c>
      <c r="E5" s="11" t="s">
        <v>20</v>
      </c>
      <c r="F5" s="11">
        <f>Local_Haul_Trailer!B4</f>
        <v>3</v>
      </c>
      <c r="G5" s="12">
        <f t="shared" si="0"/>
        <v>0</v>
      </c>
      <c r="H5" s="12">
        <f t="shared" si="1"/>
        <v>1.2</v>
      </c>
      <c r="I5" s="14">
        <f t="shared" si="2"/>
        <v>0.98908725971401901</v>
      </c>
      <c r="J5" s="14">
        <f t="shared" si="3"/>
        <v>0</v>
      </c>
      <c r="K5" s="14">
        <f t="shared" si="4"/>
        <v>1.0912740285980993E-2</v>
      </c>
    </row>
    <row r="6" spans="1:11" x14ac:dyDescent="0.25">
      <c r="A6" s="3">
        <v>1971</v>
      </c>
      <c r="B6" s="8">
        <v>93.289346828585693</v>
      </c>
      <c r="C6" s="10">
        <f>Short_Haul!B5</f>
        <v>0</v>
      </c>
      <c r="D6" s="10">
        <f>Local_Haul!B5</f>
        <v>0</v>
      </c>
      <c r="E6" s="11" t="s">
        <v>20</v>
      </c>
      <c r="F6" s="11">
        <f>Local_Haul_Trailer!B5</f>
        <v>1</v>
      </c>
      <c r="G6" s="12">
        <f t="shared" si="0"/>
        <v>0</v>
      </c>
      <c r="H6" s="12">
        <f t="shared" si="1"/>
        <v>0.4</v>
      </c>
      <c r="I6" s="14">
        <f t="shared" si="2"/>
        <v>0.99571226497345955</v>
      </c>
      <c r="J6" s="14">
        <f t="shared" si="3"/>
        <v>0</v>
      </c>
      <c r="K6" s="14">
        <f t="shared" si="4"/>
        <v>4.287735026540374E-3</v>
      </c>
    </row>
    <row r="7" spans="1:11" x14ac:dyDescent="0.25">
      <c r="A7" s="3">
        <v>1972</v>
      </c>
      <c r="B7" s="8">
        <v>137.86368040795617</v>
      </c>
      <c r="C7" s="10">
        <f>Short_Haul!B6</f>
        <v>0</v>
      </c>
      <c r="D7" s="10">
        <f>Local_Haul!B6</f>
        <v>1</v>
      </c>
      <c r="E7" s="11" t="s">
        <v>20</v>
      </c>
      <c r="F7" s="11">
        <f>Local_Haul_Trailer!B6</f>
        <v>0</v>
      </c>
      <c r="G7" s="12">
        <f t="shared" si="0"/>
        <v>0</v>
      </c>
      <c r="H7" s="12">
        <f t="shared" si="1"/>
        <v>1</v>
      </c>
      <c r="I7" s="14">
        <f t="shared" si="2"/>
        <v>0.99274645797181049</v>
      </c>
      <c r="J7" s="14">
        <f t="shared" si="3"/>
        <v>0</v>
      </c>
      <c r="K7" s="14">
        <f t="shared" si="4"/>
        <v>7.2535420281895331E-3</v>
      </c>
    </row>
    <row r="8" spans="1:11" x14ac:dyDescent="0.25">
      <c r="A8" s="3">
        <v>1973</v>
      </c>
      <c r="B8" s="8">
        <v>192.63041125100247</v>
      </c>
      <c r="C8" s="10">
        <f>Short_Haul!B7</f>
        <v>0</v>
      </c>
      <c r="D8" s="10">
        <f>Local_Haul!B7</f>
        <v>1</v>
      </c>
      <c r="E8" s="11" t="s">
        <v>20</v>
      </c>
      <c r="F8" s="11">
        <f>Local_Haul_Trailer!B7</f>
        <v>0</v>
      </c>
      <c r="G8" s="12">
        <f t="shared" si="0"/>
        <v>0</v>
      </c>
      <c r="H8" s="12">
        <f t="shared" si="1"/>
        <v>1</v>
      </c>
      <c r="I8" s="14">
        <f t="shared" si="2"/>
        <v>0.99480871170078655</v>
      </c>
      <c r="J8" s="14">
        <f t="shared" si="3"/>
        <v>0</v>
      </c>
      <c r="K8" s="14">
        <f t="shared" si="4"/>
        <v>5.1912882992134288E-3</v>
      </c>
    </row>
    <row r="9" spans="1:11" x14ac:dyDescent="0.25">
      <c r="A9" s="3">
        <v>1974</v>
      </c>
      <c r="B9" s="8">
        <v>219.87379110556896</v>
      </c>
      <c r="C9" s="10">
        <f>Short_Haul!B8</f>
        <v>1</v>
      </c>
      <c r="D9" s="10">
        <f>Local_Haul!B8</f>
        <v>0</v>
      </c>
      <c r="E9" s="11" t="s">
        <v>20</v>
      </c>
      <c r="F9" s="11">
        <f>Local_Haul_Trailer!B8</f>
        <v>0</v>
      </c>
      <c r="G9" s="12">
        <f t="shared" si="0"/>
        <v>1</v>
      </c>
      <c r="H9" s="12">
        <f t="shared" si="1"/>
        <v>0</v>
      </c>
      <c r="I9" s="14">
        <f t="shared" si="2"/>
        <v>0.99545193633596896</v>
      </c>
      <c r="J9" s="14">
        <f t="shared" si="3"/>
        <v>4.5480636640310877E-3</v>
      </c>
      <c r="K9" s="14">
        <f t="shared" si="4"/>
        <v>0</v>
      </c>
    </row>
    <row r="10" spans="1:11" x14ac:dyDescent="0.25">
      <c r="A10" s="3">
        <v>1975</v>
      </c>
      <c r="B10" s="8">
        <v>206.33200675474001</v>
      </c>
      <c r="C10" s="10">
        <f>Short_Haul!B9</f>
        <v>0</v>
      </c>
      <c r="D10" s="10">
        <f>Local_Haul!B9</f>
        <v>0</v>
      </c>
      <c r="E10" s="11" t="s">
        <v>20</v>
      </c>
      <c r="F10" s="11">
        <f>Local_Haul_Trailer!B9</f>
        <v>0</v>
      </c>
      <c r="G10" s="12">
        <f t="shared" si="0"/>
        <v>0</v>
      </c>
      <c r="H10" s="12">
        <f t="shared" si="1"/>
        <v>0</v>
      </c>
      <c r="I10" s="14">
        <f t="shared" si="2"/>
        <v>1</v>
      </c>
      <c r="J10" s="14">
        <f t="shared" si="3"/>
        <v>0</v>
      </c>
      <c r="K10" s="14">
        <f t="shared" si="4"/>
        <v>0</v>
      </c>
    </row>
    <row r="11" spans="1:11" x14ac:dyDescent="0.25">
      <c r="A11" s="3">
        <v>1976</v>
      </c>
      <c r="B11" s="8">
        <v>161.08854653546084</v>
      </c>
      <c r="C11" s="10">
        <f>Short_Haul!B10</f>
        <v>1</v>
      </c>
      <c r="D11" s="10">
        <f>Local_Haul!B10</f>
        <v>0</v>
      </c>
      <c r="E11" s="11" t="s">
        <v>20</v>
      </c>
      <c r="F11" s="11">
        <f>Local_Haul_Trailer!B10</f>
        <v>0</v>
      </c>
      <c r="G11" s="12">
        <f t="shared" si="0"/>
        <v>1</v>
      </c>
      <c r="H11" s="12">
        <f t="shared" si="1"/>
        <v>0</v>
      </c>
      <c r="I11" s="14">
        <f t="shared" si="2"/>
        <v>0.99379223401348482</v>
      </c>
      <c r="J11" s="14">
        <f t="shared" si="3"/>
        <v>6.2077659865151704E-3</v>
      </c>
      <c r="K11" s="14">
        <f t="shared" si="4"/>
        <v>0</v>
      </c>
    </row>
    <row r="12" spans="1:11" x14ac:dyDescent="0.25">
      <c r="A12" s="3">
        <v>1977</v>
      </c>
      <c r="B12" s="8">
        <v>247.91512493377999</v>
      </c>
      <c r="C12" s="10">
        <f>Short_Haul!B11</f>
        <v>2</v>
      </c>
      <c r="D12" s="10">
        <f>Local_Haul!B11</f>
        <v>1</v>
      </c>
      <c r="E12" s="11" t="s">
        <v>20</v>
      </c>
      <c r="F12" s="11">
        <f>Local_Haul_Trailer!B11</f>
        <v>1</v>
      </c>
      <c r="G12" s="12">
        <f t="shared" si="0"/>
        <v>2</v>
      </c>
      <c r="H12" s="12">
        <f t="shared" si="1"/>
        <v>1.4</v>
      </c>
      <c r="I12" s="14">
        <f t="shared" si="2"/>
        <v>0.98628562899940786</v>
      </c>
      <c r="J12" s="14">
        <f t="shared" si="3"/>
        <v>8.0672770591718249E-3</v>
      </c>
      <c r="K12" s="14">
        <f t="shared" si="4"/>
        <v>5.6470939414202765E-3</v>
      </c>
    </row>
    <row r="13" spans="1:11" x14ac:dyDescent="0.25">
      <c r="A13" s="3">
        <v>1978</v>
      </c>
      <c r="B13" s="8">
        <v>285.57910366923466</v>
      </c>
      <c r="C13" s="10">
        <f>Short_Haul!B12</f>
        <v>2</v>
      </c>
      <c r="D13" s="10">
        <f>Local_Haul!B12</f>
        <v>1</v>
      </c>
      <c r="E13" s="11" t="s">
        <v>20</v>
      </c>
      <c r="F13" s="11">
        <f>Local_Haul_Trailer!B12</f>
        <v>4</v>
      </c>
      <c r="G13" s="12">
        <f t="shared" si="0"/>
        <v>2</v>
      </c>
      <c r="H13" s="12">
        <f t="shared" si="1"/>
        <v>2.6</v>
      </c>
      <c r="I13" s="14">
        <f t="shared" si="2"/>
        <v>0.98389237888592906</v>
      </c>
      <c r="J13" s="14">
        <f t="shared" si="3"/>
        <v>7.0033135278569029E-3</v>
      </c>
      <c r="K13" s="14">
        <f t="shared" si="4"/>
        <v>9.1043075862139739E-3</v>
      </c>
    </row>
    <row r="14" spans="1:11" x14ac:dyDescent="0.25">
      <c r="A14" s="3">
        <v>1979</v>
      </c>
      <c r="B14" s="8">
        <v>449.64500402736076</v>
      </c>
      <c r="C14" s="10">
        <f>Short_Haul!B13</f>
        <v>2</v>
      </c>
      <c r="D14" s="10">
        <f>Local_Haul!B13</f>
        <v>2</v>
      </c>
      <c r="E14" s="11" t="s">
        <v>20</v>
      </c>
      <c r="F14" s="11">
        <f>Local_Haul_Trailer!B13</f>
        <v>4</v>
      </c>
      <c r="G14" s="12">
        <f t="shared" si="0"/>
        <v>2</v>
      </c>
      <c r="H14" s="12">
        <f t="shared" si="1"/>
        <v>3.6</v>
      </c>
      <c r="I14" s="14">
        <f t="shared" si="2"/>
        <v>0.98754573063229389</v>
      </c>
      <c r="J14" s="14">
        <f t="shared" si="3"/>
        <v>4.4479533456092853E-3</v>
      </c>
      <c r="K14" s="14">
        <f t="shared" si="4"/>
        <v>8.0063160220967145E-3</v>
      </c>
    </row>
    <row r="15" spans="1:11" x14ac:dyDescent="0.25">
      <c r="A15" s="3">
        <v>1980</v>
      </c>
      <c r="B15" s="8">
        <v>427.62353912684756</v>
      </c>
      <c r="C15" s="10">
        <f>Short_Haul!B14</f>
        <v>4</v>
      </c>
      <c r="D15" s="10">
        <f>Local_Haul!B14</f>
        <v>2</v>
      </c>
      <c r="E15" s="11" t="s">
        <v>20</v>
      </c>
      <c r="F15" s="11">
        <f>Local_Haul_Trailer!B14</f>
        <v>4</v>
      </c>
      <c r="G15" s="12">
        <f t="shared" si="0"/>
        <v>4</v>
      </c>
      <c r="H15" s="12">
        <f t="shared" si="1"/>
        <v>3.6</v>
      </c>
      <c r="I15" s="14">
        <f t="shared" si="2"/>
        <v>0.98222735816761109</v>
      </c>
      <c r="J15" s="14">
        <f t="shared" si="3"/>
        <v>9.3540220170467859E-3</v>
      </c>
      <c r="K15" s="14">
        <f t="shared" si="4"/>
        <v>8.4186198153421085E-3</v>
      </c>
    </row>
    <row r="16" spans="1:11" x14ac:dyDescent="0.25">
      <c r="A16" s="3">
        <v>1981</v>
      </c>
      <c r="B16" s="8">
        <v>402.62116782746352</v>
      </c>
      <c r="C16" s="10">
        <f>Short_Haul!B15</f>
        <v>1</v>
      </c>
      <c r="D16" s="10">
        <f>Local_Haul!B15</f>
        <v>1</v>
      </c>
      <c r="E16" s="11" t="s">
        <v>20</v>
      </c>
      <c r="F16" s="11">
        <f>Local_Haul_Trailer!B15</f>
        <v>3</v>
      </c>
      <c r="G16" s="12">
        <f t="shared" si="0"/>
        <v>1</v>
      </c>
      <c r="H16" s="12">
        <f t="shared" si="1"/>
        <v>2.2000000000000002</v>
      </c>
      <c r="I16" s="14">
        <f t="shared" si="2"/>
        <v>0.99205208206695361</v>
      </c>
      <c r="J16" s="14">
        <f t="shared" si="3"/>
        <v>2.4837243540770143E-3</v>
      </c>
      <c r="K16" s="14">
        <f t="shared" si="4"/>
        <v>5.4641935789694314E-3</v>
      </c>
    </row>
    <row r="17" spans="1:11" x14ac:dyDescent="0.25">
      <c r="A17" s="3">
        <v>1982</v>
      </c>
      <c r="B17" s="8">
        <v>300.34846081426275</v>
      </c>
      <c r="C17" s="10">
        <f>Short_Haul!B16</f>
        <v>1</v>
      </c>
      <c r="D17" s="10">
        <f>Local_Haul!B16</f>
        <v>1</v>
      </c>
      <c r="E17" s="11" t="s">
        <v>20</v>
      </c>
      <c r="F17" s="11">
        <f>Local_Haul_Trailer!B16</f>
        <v>1</v>
      </c>
      <c r="G17" s="12">
        <f t="shared" si="0"/>
        <v>1</v>
      </c>
      <c r="H17" s="12">
        <f t="shared" si="1"/>
        <v>1.4</v>
      </c>
      <c r="I17" s="14">
        <f t="shared" si="2"/>
        <v>0.99200928150757484</v>
      </c>
      <c r="J17" s="14">
        <f t="shared" si="3"/>
        <v>3.3294660385105347E-3</v>
      </c>
      <c r="K17" s="14">
        <f t="shared" si="4"/>
        <v>4.6612524539147481E-3</v>
      </c>
    </row>
    <row r="18" spans="1:11" x14ac:dyDescent="0.25">
      <c r="A18" s="3">
        <v>1983</v>
      </c>
      <c r="B18" s="8">
        <v>295.67173582419889</v>
      </c>
      <c r="C18" s="10">
        <f>Short_Haul!B17</f>
        <v>3</v>
      </c>
      <c r="D18" s="10">
        <f>Local_Haul!B17</f>
        <v>2</v>
      </c>
      <c r="E18" s="11" t="s">
        <v>20</v>
      </c>
      <c r="F18" s="11">
        <f>Local_Haul_Trailer!B17</f>
        <v>1</v>
      </c>
      <c r="G18" s="12">
        <f t="shared" si="0"/>
        <v>3</v>
      </c>
      <c r="H18" s="12">
        <f t="shared" si="1"/>
        <v>2.4</v>
      </c>
      <c r="I18" s="14">
        <f t="shared" si="2"/>
        <v>0.98173650252721245</v>
      </c>
      <c r="J18" s="14">
        <f t="shared" si="3"/>
        <v>1.0146387484882039E-2</v>
      </c>
      <c r="K18" s="14">
        <f t="shared" si="4"/>
        <v>8.1171099879056314E-3</v>
      </c>
    </row>
    <row r="19" spans="1:11" x14ac:dyDescent="0.25">
      <c r="A19" s="3">
        <v>1984</v>
      </c>
      <c r="B19" s="8">
        <v>727.70546829258353</v>
      </c>
      <c r="C19" s="10">
        <f>Short_Haul!B18</f>
        <v>3</v>
      </c>
      <c r="D19" s="10">
        <f>Local_Haul!B18</f>
        <v>5</v>
      </c>
      <c r="E19" s="11" t="s">
        <v>20</v>
      </c>
      <c r="F19" s="11">
        <f>Local_Haul_Trailer!B18</f>
        <v>5</v>
      </c>
      <c r="G19" s="12">
        <f t="shared" si="0"/>
        <v>3</v>
      </c>
      <c r="H19" s="12">
        <f t="shared" si="1"/>
        <v>7</v>
      </c>
      <c r="I19" s="14">
        <f t="shared" si="2"/>
        <v>0.98625817664464854</v>
      </c>
      <c r="J19" s="14">
        <f t="shared" si="3"/>
        <v>4.12254700660544E-3</v>
      </c>
      <c r="K19" s="14">
        <f t="shared" si="4"/>
        <v>9.6192763487460264E-3</v>
      </c>
    </row>
    <row r="20" spans="1:11" x14ac:dyDescent="0.25">
      <c r="A20" s="3">
        <v>1985</v>
      </c>
      <c r="B20" s="8">
        <v>824.14897465004265</v>
      </c>
      <c r="C20" s="10">
        <f>Short_Haul!B19</f>
        <v>5</v>
      </c>
      <c r="D20" s="10">
        <f>Local_Haul!B19</f>
        <v>5</v>
      </c>
      <c r="E20" s="11" t="s">
        <v>20</v>
      </c>
      <c r="F20" s="11">
        <f>Local_Haul_Trailer!B19</f>
        <v>14</v>
      </c>
      <c r="G20" s="12">
        <f t="shared" si="0"/>
        <v>5</v>
      </c>
      <c r="H20" s="12">
        <f t="shared" si="1"/>
        <v>10.6</v>
      </c>
      <c r="I20" s="14">
        <f t="shared" si="2"/>
        <v>0.98107138335441813</v>
      </c>
      <c r="J20" s="14">
        <f t="shared" si="3"/>
        <v>6.066864309481358E-3</v>
      </c>
      <c r="K20" s="14">
        <f t="shared" si="4"/>
        <v>1.2861752336100478E-2</v>
      </c>
    </row>
    <row r="21" spans="1:11" x14ac:dyDescent="0.25">
      <c r="A21" s="3">
        <v>1986</v>
      </c>
      <c r="B21" s="8">
        <v>809.12120081128819</v>
      </c>
      <c r="C21" s="10">
        <f>Short_Haul!B20</f>
        <v>4</v>
      </c>
      <c r="D21" s="10">
        <f>Local_Haul!B20</f>
        <v>4</v>
      </c>
      <c r="E21" s="11" t="s">
        <v>20</v>
      </c>
      <c r="F21" s="11">
        <f>Local_Haul_Trailer!B20</f>
        <v>21</v>
      </c>
      <c r="G21" s="12">
        <f t="shared" si="0"/>
        <v>4</v>
      </c>
      <c r="H21" s="12">
        <f t="shared" si="1"/>
        <v>12.4</v>
      </c>
      <c r="I21" s="14">
        <f t="shared" si="2"/>
        <v>0.97973109593030561</v>
      </c>
      <c r="J21" s="14">
        <f t="shared" si="3"/>
        <v>4.9436351389498716E-3</v>
      </c>
      <c r="K21" s="14">
        <f t="shared" si="4"/>
        <v>1.5325268930744604E-2</v>
      </c>
    </row>
    <row r="22" spans="1:11" x14ac:dyDescent="0.25">
      <c r="A22" s="3">
        <v>1987</v>
      </c>
      <c r="B22" s="8">
        <v>1037.2082966405628</v>
      </c>
      <c r="C22" s="10">
        <f>Short_Haul!B21</f>
        <v>6</v>
      </c>
      <c r="D22" s="10">
        <f>Local_Haul!B21</f>
        <v>5</v>
      </c>
      <c r="E22" s="11" t="s">
        <v>20</v>
      </c>
      <c r="F22" s="11">
        <f>Local_Haul_Trailer!B21</f>
        <v>35</v>
      </c>
      <c r="G22" s="12">
        <f t="shared" si="0"/>
        <v>6</v>
      </c>
      <c r="H22" s="12">
        <f t="shared" si="1"/>
        <v>19</v>
      </c>
      <c r="I22" s="14">
        <f t="shared" si="2"/>
        <v>0.97589683761596102</v>
      </c>
      <c r="J22" s="14">
        <f t="shared" si="3"/>
        <v>5.7847589721693651E-3</v>
      </c>
      <c r="K22" s="14">
        <f t="shared" si="4"/>
        <v>1.8318403411869657E-2</v>
      </c>
    </row>
    <row r="23" spans="1:11" x14ac:dyDescent="0.25">
      <c r="A23" s="3">
        <v>1988</v>
      </c>
      <c r="B23" s="8">
        <v>1276.332610541943</v>
      </c>
      <c r="C23" s="10">
        <f>Short_Haul!B22</f>
        <v>8</v>
      </c>
      <c r="D23" s="10">
        <f>Local_Haul!B22</f>
        <v>16</v>
      </c>
      <c r="E23" s="11" t="s">
        <v>20</v>
      </c>
      <c r="F23" s="11">
        <f>Local_Haul_Trailer!B22</f>
        <v>39</v>
      </c>
      <c r="G23" s="12">
        <f t="shared" si="0"/>
        <v>8</v>
      </c>
      <c r="H23" s="12">
        <f t="shared" si="1"/>
        <v>31.6</v>
      </c>
      <c r="I23" s="14">
        <f t="shared" si="2"/>
        <v>0.96897360478536598</v>
      </c>
      <c r="J23" s="14">
        <f t="shared" si="3"/>
        <v>6.2679586292190117E-3</v>
      </c>
      <c r="K23" s="14">
        <f t="shared" si="4"/>
        <v>2.4758436585415097E-2</v>
      </c>
    </row>
    <row r="24" spans="1:11" x14ac:dyDescent="0.25">
      <c r="A24" s="3">
        <v>1989</v>
      </c>
      <c r="B24" s="8">
        <v>1880.2921088082114</v>
      </c>
      <c r="C24" s="10">
        <f>Short_Haul!B23</f>
        <v>17</v>
      </c>
      <c r="D24" s="10">
        <f>Local_Haul!B23</f>
        <v>10</v>
      </c>
      <c r="E24" s="11" t="s">
        <v>20</v>
      </c>
      <c r="F24" s="11">
        <f>Local_Haul_Trailer!B23</f>
        <v>61</v>
      </c>
      <c r="G24" s="12">
        <f t="shared" si="0"/>
        <v>17</v>
      </c>
      <c r="H24" s="12">
        <f t="shared" si="1"/>
        <v>34.4</v>
      </c>
      <c r="I24" s="14">
        <f t="shared" si="2"/>
        <v>0.97266382188213352</v>
      </c>
      <c r="J24" s="14">
        <f t="shared" si="3"/>
        <v>9.041148404741824E-3</v>
      </c>
      <c r="K24" s="14">
        <f t="shared" si="4"/>
        <v>1.829502971312463E-2</v>
      </c>
    </row>
    <row r="25" spans="1:11" x14ac:dyDescent="0.25">
      <c r="A25" s="3">
        <v>1990</v>
      </c>
      <c r="B25" s="8">
        <v>1980.1491668075116</v>
      </c>
      <c r="C25" s="10">
        <f>Short_Haul!B24</f>
        <v>6</v>
      </c>
      <c r="D25" s="10">
        <f>Local_Haul!B24</f>
        <v>24</v>
      </c>
      <c r="E25" s="11" t="s">
        <v>20</v>
      </c>
      <c r="F25" s="11">
        <f>Local_Haul_Trailer!B24</f>
        <v>118</v>
      </c>
      <c r="G25" s="12">
        <f t="shared" si="0"/>
        <v>6</v>
      </c>
      <c r="H25" s="12">
        <f t="shared" si="1"/>
        <v>71.2</v>
      </c>
      <c r="I25" s="14">
        <f t="shared" si="2"/>
        <v>0.96101303816193528</v>
      </c>
      <c r="J25" s="14">
        <f t="shared" si="3"/>
        <v>3.0300747542537304E-3</v>
      </c>
      <c r="K25" s="14">
        <f t="shared" si="4"/>
        <v>3.5956887083810937E-2</v>
      </c>
    </row>
    <row r="26" spans="1:11" x14ac:dyDescent="0.25">
      <c r="A26" s="3">
        <v>1991</v>
      </c>
      <c r="B26" s="8">
        <v>1731.7639807248365</v>
      </c>
      <c r="C26" s="10">
        <f>Short_Haul!B25</f>
        <v>7</v>
      </c>
      <c r="D26" s="10">
        <f>Local_Haul!B25</f>
        <v>17</v>
      </c>
      <c r="E26" s="11" t="s">
        <v>20</v>
      </c>
      <c r="F26" s="11">
        <f>Local_Haul_Trailer!B25</f>
        <v>140</v>
      </c>
      <c r="G26" s="12">
        <f t="shared" si="0"/>
        <v>7</v>
      </c>
      <c r="H26" s="12">
        <f t="shared" si="1"/>
        <v>73</v>
      </c>
      <c r="I26" s="14">
        <f t="shared" si="2"/>
        <v>0.95380432848215513</v>
      </c>
      <c r="J26" s="14">
        <f t="shared" si="3"/>
        <v>4.0421212578114268E-3</v>
      </c>
      <c r="K26" s="14">
        <f t="shared" si="4"/>
        <v>4.2153550260033451E-2</v>
      </c>
    </row>
    <row r="27" spans="1:11" x14ac:dyDescent="0.25">
      <c r="A27" s="3">
        <v>1992</v>
      </c>
      <c r="B27" s="8">
        <v>1823.2121015165226</v>
      </c>
      <c r="C27" s="10">
        <f>Short_Haul!B26</f>
        <v>14</v>
      </c>
      <c r="D27" s="10">
        <f>Local_Haul!B26</f>
        <v>18</v>
      </c>
      <c r="E27" s="11" t="s">
        <v>20</v>
      </c>
      <c r="F27" s="11">
        <f>Local_Haul_Trailer!B26</f>
        <v>232</v>
      </c>
      <c r="G27" s="12">
        <f t="shared" si="0"/>
        <v>14</v>
      </c>
      <c r="H27" s="12">
        <f t="shared" si="1"/>
        <v>110.8</v>
      </c>
      <c r="I27" s="14">
        <f t="shared" si="2"/>
        <v>0.93154937930908144</v>
      </c>
      <c r="J27" s="14">
        <f t="shared" si="3"/>
        <v>7.6787555262248387E-3</v>
      </c>
      <c r="K27" s="14">
        <f t="shared" si="4"/>
        <v>6.0771865164693725E-2</v>
      </c>
    </row>
    <row r="28" spans="1:11" x14ac:dyDescent="0.25">
      <c r="A28" s="3">
        <v>1993</v>
      </c>
      <c r="B28" s="8">
        <v>2880.7229145189981</v>
      </c>
      <c r="C28" s="10">
        <f>Short_Haul!B27</f>
        <v>20</v>
      </c>
      <c r="D28" s="10">
        <f>Local_Haul!B27</f>
        <v>33</v>
      </c>
      <c r="E28" s="11" t="s">
        <v>20</v>
      </c>
      <c r="F28" s="11">
        <f>Local_Haul_Trailer!B27</f>
        <v>342</v>
      </c>
      <c r="G28" s="12">
        <f t="shared" si="0"/>
        <v>20</v>
      </c>
      <c r="H28" s="12">
        <f t="shared" si="1"/>
        <v>169.8</v>
      </c>
      <c r="I28" s="14">
        <f t="shared" si="2"/>
        <v>0.93411376045804406</v>
      </c>
      <c r="J28" s="14">
        <f t="shared" si="3"/>
        <v>6.9427017430933489E-3</v>
      </c>
      <c r="K28" s="14">
        <f t="shared" si="4"/>
        <v>5.8943537798862536E-2</v>
      </c>
    </row>
    <row r="29" spans="1:11" x14ac:dyDescent="0.25">
      <c r="A29" s="3">
        <v>1994</v>
      </c>
      <c r="B29" s="8">
        <v>4139.0906684623324</v>
      </c>
      <c r="C29" s="10">
        <f>Short_Haul!B28</f>
        <v>28</v>
      </c>
      <c r="D29" s="10">
        <f>Local_Haul!B28</f>
        <v>43</v>
      </c>
      <c r="E29" s="11" t="s">
        <v>20</v>
      </c>
      <c r="F29" s="11">
        <f>Local_Haul_Trailer!B28</f>
        <v>452</v>
      </c>
      <c r="G29" s="12">
        <f t="shared" si="0"/>
        <v>28</v>
      </c>
      <c r="H29" s="12">
        <f t="shared" si="1"/>
        <v>223.8</v>
      </c>
      <c r="I29" s="14">
        <f t="shared" si="2"/>
        <v>0.93916538192347843</v>
      </c>
      <c r="J29" s="14">
        <f t="shared" si="3"/>
        <v>6.7647708742756222E-3</v>
      </c>
      <c r="K29" s="14">
        <f t="shared" si="4"/>
        <v>5.4069847202245863E-2</v>
      </c>
    </row>
    <row r="30" spans="1:11" x14ac:dyDescent="0.25">
      <c r="A30" s="3">
        <v>1995</v>
      </c>
      <c r="B30" s="8">
        <v>5430.7222033474791</v>
      </c>
      <c r="C30" s="10">
        <f>Short_Haul!B29</f>
        <v>60</v>
      </c>
      <c r="D30" s="10">
        <f>Local_Haul!B29</f>
        <v>71</v>
      </c>
      <c r="E30" s="11" t="s">
        <v>20</v>
      </c>
      <c r="F30" s="11">
        <f>Local_Haul_Trailer!B29</f>
        <v>560</v>
      </c>
      <c r="G30" s="12">
        <f t="shared" si="0"/>
        <v>60</v>
      </c>
      <c r="H30" s="12">
        <f t="shared" si="1"/>
        <v>295</v>
      </c>
      <c r="I30" s="14">
        <f t="shared" si="2"/>
        <v>0.93463116198777774</v>
      </c>
      <c r="J30" s="14">
        <f t="shared" si="3"/>
        <v>1.1048254311924886E-2</v>
      </c>
      <c r="K30" s="14">
        <f t="shared" si="4"/>
        <v>5.4320583700297354E-2</v>
      </c>
    </row>
    <row r="31" spans="1:11" x14ac:dyDescent="0.25">
      <c r="A31" s="3">
        <v>1996</v>
      </c>
      <c r="B31" s="8">
        <v>5314.8830218035255</v>
      </c>
      <c r="C31" s="10">
        <f>Short_Haul!B30</f>
        <v>39</v>
      </c>
      <c r="D31" s="10">
        <f>Local_Haul!B30</f>
        <v>71</v>
      </c>
      <c r="E31" s="11" t="s">
        <v>20</v>
      </c>
      <c r="F31" s="11">
        <f>Local_Haul_Trailer!B30</f>
        <v>474</v>
      </c>
      <c r="G31" s="12">
        <f t="shared" si="0"/>
        <v>39</v>
      </c>
      <c r="H31" s="12">
        <f t="shared" si="1"/>
        <v>260.60000000000002</v>
      </c>
      <c r="I31" s="14">
        <f t="shared" si="2"/>
        <v>0.94362999170989548</v>
      </c>
      <c r="J31" s="14">
        <f t="shared" si="3"/>
        <v>7.337884924279281E-3</v>
      </c>
      <c r="K31" s="14">
        <f t="shared" si="4"/>
        <v>4.9032123365825152E-2</v>
      </c>
    </row>
    <row r="32" spans="1:11" x14ac:dyDescent="0.25">
      <c r="A32" s="3">
        <v>1997</v>
      </c>
      <c r="B32" s="8">
        <v>5497.9057596494349</v>
      </c>
      <c r="C32" s="10">
        <f>Short_Haul!B31</f>
        <v>38</v>
      </c>
      <c r="D32" s="10">
        <f>Local_Haul!B31</f>
        <v>65</v>
      </c>
      <c r="E32" s="11" t="s">
        <v>20</v>
      </c>
      <c r="F32" s="11">
        <f>Local_Haul_Trailer!B31</f>
        <v>540</v>
      </c>
      <c r="G32" s="12">
        <f t="shared" si="0"/>
        <v>38</v>
      </c>
      <c r="H32" s="12">
        <f t="shared" si="1"/>
        <v>281</v>
      </c>
      <c r="I32" s="14">
        <f t="shared" si="2"/>
        <v>0.94197790687115368</v>
      </c>
      <c r="J32" s="14">
        <f t="shared" si="3"/>
        <v>6.9117226924644498E-3</v>
      </c>
      <c r="K32" s="14">
        <f t="shared" si="4"/>
        <v>5.1110370436381856E-2</v>
      </c>
    </row>
    <row r="33" spans="1:11" x14ac:dyDescent="0.25">
      <c r="A33" s="3">
        <v>1998</v>
      </c>
      <c r="B33" s="8">
        <v>6767.4126474133673</v>
      </c>
      <c r="C33" s="10">
        <f>Short_Haul!B32</f>
        <v>73</v>
      </c>
      <c r="D33" s="10">
        <f>Local_Haul!B32</f>
        <v>83</v>
      </c>
      <c r="E33" s="11" t="s">
        <v>20</v>
      </c>
      <c r="F33" s="11">
        <f>Local_Haul_Trailer!B32</f>
        <v>925</v>
      </c>
      <c r="G33" s="12">
        <f t="shared" si="0"/>
        <v>73</v>
      </c>
      <c r="H33" s="12">
        <f t="shared" si="1"/>
        <v>453</v>
      </c>
      <c r="I33" s="14">
        <f t="shared" si="2"/>
        <v>0.92227457857161299</v>
      </c>
      <c r="J33" s="14">
        <f t="shared" si="3"/>
        <v>1.0786988145004277E-2</v>
      </c>
      <c r="K33" s="14">
        <f t="shared" si="4"/>
        <v>6.6938433283382698E-2</v>
      </c>
    </row>
    <row r="34" spans="1:11" x14ac:dyDescent="0.25">
      <c r="A34" s="3">
        <v>1999</v>
      </c>
      <c r="B34" s="8">
        <v>9261.5296104307381</v>
      </c>
      <c r="C34" s="10">
        <f>Short_Haul!B33</f>
        <v>89</v>
      </c>
      <c r="D34" s="10">
        <f>Local_Haul!B33</f>
        <v>109</v>
      </c>
      <c r="E34" s="11" t="s">
        <v>20</v>
      </c>
      <c r="F34" s="11">
        <f>Local_Haul_Trailer!B33</f>
        <v>1284</v>
      </c>
      <c r="G34" s="12">
        <f t="shared" si="0"/>
        <v>89</v>
      </c>
      <c r="H34" s="12">
        <f t="shared" si="1"/>
        <v>622.6</v>
      </c>
      <c r="I34" s="14">
        <f t="shared" si="2"/>
        <v>0.92316603952779408</v>
      </c>
      <c r="J34" s="14">
        <f t="shared" si="3"/>
        <v>9.6096437352815155E-3</v>
      </c>
      <c r="K34" s="14">
        <f t="shared" si="4"/>
        <v>6.7224316736924403E-2</v>
      </c>
    </row>
    <row r="35" spans="1:11" x14ac:dyDescent="0.25">
      <c r="A35" s="3">
        <v>2000</v>
      </c>
      <c r="B35" s="8">
        <v>11230.62107767361</v>
      </c>
      <c r="C35" s="10">
        <f>Short_Haul!B34</f>
        <v>118</v>
      </c>
      <c r="D35" s="10">
        <f>Local_Haul!B34</f>
        <v>144</v>
      </c>
      <c r="E35" s="11" t="s">
        <v>20</v>
      </c>
      <c r="F35" s="11">
        <f>Local_Haul_Trailer!B34</f>
        <v>930</v>
      </c>
      <c r="G35" s="12">
        <f t="shared" si="0"/>
        <v>118</v>
      </c>
      <c r="H35" s="12">
        <f t="shared" si="1"/>
        <v>516</v>
      </c>
      <c r="I35" s="14">
        <f t="shared" si="2"/>
        <v>0.94354720049629426</v>
      </c>
      <c r="J35" s="14">
        <f t="shared" si="3"/>
        <v>1.0506987920248071E-2</v>
      </c>
      <c r="K35" s="14">
        <f t="shared" si="4"/>
        <v>4.5945811583457667E-2</v>
      </c>
    </row>
    <row r="36" spans="1:11" x14ac:dyDescent="0.25">
      <c r="A36" s="3">
        <v>2001</v>
      </c>
      <c r="B36" s="8">
        <v>7442.506028865233</v>
      </c>
      <c r="C36" s="10">
        <f>Short_Haul!B35</f>
        <v>58</v>
      </c>
      <c r="D36" s="10">
        <f>Local_Haul!B35</f>
        <v>83</v>
      </c>
      <c r="E36" s="11" t="s">
        <v>20</v>
      </c>
      <c r="F36" s="11">
        <f>Local_Haul_Trailer!B35</f>
        <v>518</v>
      </c>
      <c r="G36" s="12">
        <f t="shared" si="0"/>
        <v>58</v>
      </c>
      <c r="H36" s="12">
        <f t="shared" si="1"/>
        <v>290.2</v>
      </c>
      <c r="I36" s="14">
        <f t="shared" si="2"/>
        <v>0.95321468351526617</v>
      </c>
      <c r="J36" s="14">
        <f t="shared" si="3"/>
        <v>7.7930739693123667E-3</v>
      </c>
      <c r="K36" s="14">
        <f t="shared" si="4"/>
        <v>3.8992242515421528E-2</v>
      </c>
    </row>
    <row r="37" spans="1:11" x14ac:dyDescent="0.25">
      <c r="A37" s="3">
        <v>2002</v>
      </c>
      <c r="B37" s="8">
        <v>4949.132158807497</v>
      </c>
      <c r="C37" s="10">
        <f>Short_Haul!B36</f>
        <v>42</v>
      </c>
      <c r="D37" s="10">
        <f>Local_Haul!B36</f>
        <v>50</v>
      </c>
      <c r="E37" s="11" t="s">
        <v>20</v>
      </c>
      <c r="F37" s="11">
        <f>Local_Haul_Trailer!B36</f>
        <v>359</v>
      </c>
      <c r="G37" s="12">
        <f t="shared" si="0"/>
        <v>42</v>
      </c>
      <c r="H37" s="12">
        <f t="shared" si="1"/>
        <v>193.6</v>
      </c>
      <c r="I37" s="14">
        <f t="shared" si="2"/>
        <v>0.95239569434800286</v>
      </c>
      <c r="J37" s="14">
        <f t="shared" si="3"/>
        <v>8.4863363216633077E-3</v>
      </c>
      <c r="K37" s="14">
        <f t="shared" si="4"/>
        <v>3.9117969330333721E-2</v>
      </c>
    </row>
    <row r="38" spans="1:11" x14ac:dyDescent="0.25">
      <c r="A38" s="3">
        <v>2003</v>
      </c>
      <c r="B38" s="8">
        <v>6011.9983729365176</v>
      </c>
      <c r="C38" s="10">
        <f>Short_Haul!B37</f>
        <v>46</v>
      </c>
      <c r="D38" s="10">
        <f>Local_Haul!B37</f>
        <v>60</v>
      </c>
      <c r="E38" s="11" t="s">
        <v>20</v>
      </c>
      <c r="F38" s="11">
        <f>Local_Haul_Trailer!B37</f>
        <v>340</v>
      </c>
      <c r="G38" s="12">
        <f t="shared" si="0"/>
        <v>46</v>
      </c>
      <c r="H38" s="12">
        <f t="shared" si="1"/>
        <v>196</v>
      </c>
      <c r="I38" s="14">
        <f t="shared" si="2"/>
        <v>0.95974716142815641</v>
      </c>
      <c r="J38" s="14">
        <f t="shared" si="3"/>
        <v>7.6513660095239898E-3</v>
      </c>
      <c r="K38" s="14">
        <f t="shared" si="4"/>
        <v>3.2601472562319607E-2</v>
      </c>
    </row>
    <row r="39" spans="1:11" x14ac:dyDescent="0.25">
      <c r="A39" s="3">
        <v>2004</v>
      </c>
      <c r="B39" s="8">
        <v>6513.336068316009</v>
      </c>
      <c r="C39" s="10">
        <f>Short_Haul!B38</f>
        <v>48</v>
      </c>
      <c r="D39" s="10">
        <f>Local_Haul!B38</f>
        <v>64</v>
      </c>
      <c r="E39" s="11" t="s">
        <v>20</v>
      </c>
      <c r="F39" s="11">
        <f>Local_Haul_Trailer!B38</f>
        <v>733</v>
      </c>
      <c r="G39" s="12">
        <f t="shared" si="0"/>
        <v>48</v>
      </c>
      <c r="H39" s="12">
        <f t="shared" si="1"/>
        <v>357.2</v>
      </c>
      <c r="I39" s="14">
        <f t="shared" si="2"/>
        <v>0.93778917658324323</v>
      </c>
      <c r="J39" s="14">
        <f t="shared" si="3"/>
        <v>7.3694953701982343E-3</v>
      </c>
      <c r="K39" s="14">
        <f t="shared" si="4"/>
        <v>5.484132804655853E-2</v>
      </c>
    </row>
    <row r="40" spans="1:11" x14ac:dyDescent="0.25">
      <c r="A40" s="3">
        <v>2005</v>
      </c>
      <c r="B40" s="8">
        <v>10502.370100264929</v>
      </c>
      <c r="C40" s="10">
        <f>Short_Haul!B39</f>
        <v>116</v>
      </c>
      <c r="D40" s="10">
        <f>Local_Haul!B39</f>
        <v>106</v>
      </c>
      <c r="E40" s="11" t="s">
        <v>20</v>
      </c>
      <c r="F40" s="11">
        <f>Local_Haul_Trailer!B39</f>
        <v>478</v>
      </c>
      <c r="G40" s="12">
        <f t="shared" si="0"/>
        <v>116</v>
      </c>
      <c r="H40" s="12">
        <f t="shared" si="1"/>
        <v>297.2</v>
      </c>
      <c r="I40" s="14">
        <f t="shared" si="2"/>
        <v>0.96065649981335377</v>
      </c>
      <c r="J40" s="14">
        <f t="shared" si="3"/>
        <v>1.1045125899445672E-2</v>
      </c>
      <c r="K40" s="14">
        <f t="shared" si="4"/>
        <v>2.8298374287200462E-2</v>
      </c>
    </row>
    <row r="41" spans="1:11" x14ac:dyDescent="0.25">
      <c r="A41" s="3">
        <v>2006</v>
      </c>
      <c r="B41" s="8">
        <v>11292.261874023272</v>
      </c>
      <c r="C41" s="10">
        <f>Short_Haul!B40</f>
        <v>108</v>
      </c>
      <c r="D41" s="10">
        <f>Local_Haul!B40</f>
        <v>147</v>
      </c>
      <c r="E41" s="11" t="s">
        <v>20</v>
      </c>
      <c r="F41" s="11">
        <f>Local_Haul_Trailer!B40</f>
        <v>833</v>
      </c>
      <c r="G41" s="12">
        <f t="shared" si="0"/>
        <v>108</v>
      </c>
      <c r="H41" s="12">
        <f t="shared" si="1"/>
        <v>480.2</v>
      </c>
      <c r="I41" s="14">
        <f t="shared" si="2"/>
        <v>0.94791123279268819</v>
      </c>
      <c r="J41" s="14">
        <f t="shared" si="3"/>
        <v>9.5640715035526479E-3</v>
      </c>
      <c r="K41" s="14">
        <f t="shared" si="4"/>
        <v>4.2524695703759087E-2</v>
      </c>
    </row>
    <row r="42" spans="1:11" x14ac:dyDescent="0.25">
      <c r="A42" s="3">
        <v>2007</v>
      </c>
      <c r="B42" s="8">
        <v>9362.6553979282817</v>
      </c>
      <c r="C42" s="10">
        <f>Short_Haul!B41</f>
        <v>106</v>
      </c>
      <c r="D42" s="10">
        <f>Local_Haul!B41</f>
        <v>114</v>
      </c>
      <c r="E42" s="11" t="s">
        <v>20</v>
      </c>
      <c r="F42" s="11">
        <f>Local_Haul_Trailer!B41</f>
        <v>638</v>
      </c>
      <c r="G42" s="12">
        <f t="shared" si="0"/>
        <v>106</v>
      </c>
      <c r="H42" s="12">
        <f t="shared" si="1"/>
        <v>369.2</v>
      </c>
      <c r="I42" s="14">
        <f t="shared" si="2"/>
        <v>0.94924516819179838</v>
      </c>
      <c r="J42" s="14">
        <f t="shared" si="3"/>
        <v>1.1321574435331147E-2</v>
      </c>
      <c r="K42" s="14">
        <f t="shared" si="4"/>
        <v>3.9433257372870373E-2</v>
      </c>
    </row>
    <row r="43" spans="1:11" x14ac:dyDescent="0.25">
      <c r="A43" s="3">
        <v>2008</v>
      </c>
      <c r="B43" s="8">
        <v>6346.7378343016635</v>
      </c>
      <c r="C43" s="10">
        <f>Short_Haul!B42</f>
        <v>95</v>
      </c>
      <c r="D43" s="10">
        <f>Local_Haul!B42</f>
        <v>80</v>
      </c>
      <c r="E43" s="11" t="s">
        <v>20</v>
      </c>
      <c r="F43" s="11">
        <f>Local_Haul_Trailer!B42</f>
        <v>133</v>
      </c>
      <c r="G43" s="12">
        <f t="shared" si="0"/>
        <v>95</v>
      </c>
      <c r="H43" s="12">
        <f t="shared" si="1"/>
        <v>133.19999999999999</v>
      </c>
      <c r="I43" s="14">
        <f t="shared" si="2"/>
        <v>0.96404452082979275</v>
      </c>
      <c r="J43" s="14">
        <f t="shared" si="3"/>
        <v>1.4968319549385156E-2</v>
      </c>
      <c r="K43" s="14">
        <f t="shared" si="4"/>
        <v>2.0987159620822135E-2</v>
      </c>
    </row>
    <row r="44" spans="1:11" x14ac:dyDescent="0.25">
      <c r="A44" s="3">
        <v>2009</v>
      </c>
      <c r="B44" s="8">
        <v>5819.366918878336</v>
      </c>
      <c r="C44" s="10">
        <f>Short_Haul!B43</f>
        <v>139</v>
      </c>
      <c r="D44" s="10">
        <f>Local_Haul!B43</f>
        <v>48</v>
      </c>
      <c r="E44" s="11" t="s">
        <v>20</v>
      </c>
      <c r="F44" s="11">
        <f>Local_Haul_Trailer!B43</f>
        <v>81</v>
      </c>
      <c r="G44" s="12">
        <f t="shared" si="0"/>
        <v>139</v>
      </c>
      <c r="H44" s="12">
        <f t="shared" si="1"/>
        <v>80.400000000000006</v>
      </c>
      <c r="I44" s="14">
        <f t="shared" si="2"/>
        <v>0.96229830442753927</v>
      </c>
      <c r="J44" s="14">
        <f t="shared" si="3"/>
        <v>2.3885759729134211E-2</v>
      </c>
      <c r="K44" s="14">
        <f t="shared" si="4"/>
        <v>1.3815935843326552E-2</v>
      </c>
    </row>
    <row r="45" spans="1:11" x14ac:dyDescent="0.25">
      <c r="A45" s="3">
        <v>2010</v>
      </c>
      <c r="B45" s="8">
        <v>5878.9113232536383</v>
      </c>
      <c r="C45" s="10">
        <f>Short_Haul!B44</f>
        <v>75</v>
      </c>
      <c r="D45" s="10">
        <f>Local_Haul!B44</f>
        <v>177</v>
      </c>
      <c r="E45" s="11" t="s">
        <v>20</v>
      </c>
      <c r="F45" s="11">
        <f>Local_Haul_Trailer!B44</f>
        <v>610</v>
      </c>
      <c r="G45" s="12">
        <f t="shared" si="0"/>
        <v>75</v>
      </c>
      <c r="H45" s="12">
        <f t="shared" si="1"/>
        <v>421</v>
      </c>
      <c r="I45" s="14">
        <f t="shared" si="2"/>
        <v>0.91563063759133334</v>
      </c>
      <c r="J45" s="14">
        <f t="shared" si="3"/>
        <v>1.275746407389112E-2</v>
      </c>
      <c r="K45" s="14">
        <f t="shared" si="4"/>
        <v>7.1611898334775492E-2</v>
      </c>
    </row>
    <row r="46" spans="1:11" x14ac:dyDescent="0.25">
      <c r="A46" s="3">
        <v>2011</v>
      </c>
      <c r="B46" s="8">
        <v>6604.972834755039</v>
      </c>
      <c r="C46" s="10">
        <f>Short_Haul!B45</f>
        <v>78</v>
      </c>
      <c r="D46" s="10">
        <f>Local_Haul!B45</f>
        <v>80</v>
      </c>
      <c r="E46" s="11" t="s">
        <v>20</v>
      </c>
      <c r="F46" s="11">
        <f>Local_Haul_Trailer!B45</f>
        <v>293</v>
      </c>
      <c r="G46" s="12">
        <f t="shared" si="0"/>
        <v>78</v>
      </c>
      <c r="H46" s="12">
        <f t="shared" si="1"/>
        <v>197.2</v>
      </c>
      <c r="I46" s="14">
        <f t="shared" si="2"/>
        <v>0.95833442364033494</v>
      </c>
      <c r="J46" s="14">
        <f t="shared" si="3"/>
        <v>1.1809283997288811E-2</v>
      </c>
      <c r="K46" s="14">
        <f t="shared" si="4"/>
        <v>2.9856292362376326E-2</v>
      </c>
    </row>
    <row r="47" spans="1:11" x14ac:dyDescent="0.25">
      <c r="A47" s="3">
        <v>2012</v>
      </c>
      <c r="B47" s="8">
        <v>3539.1852819749283</v>
      </c>
      <c r="C47" s="10">
        <f>Short_Haul!B46</f>
        <v>170</v>
      </c>
      <c r="D47" s="10">
        <f>Local_Haul!B46</f>
        <v>58</v>
      </c>
      <c r="E47" s="11" t="s">
        <v>20</v>
      </c>
      <c r="F47" s="11">
        <f>Local_Haul_Trailer!B46</f>
        <v>601</v>
      </c>
      <c r="G47" s="12">
        <f t="shared" si="0"/>
        <v>170</v>
      </c>
      <c r="H47" s="12">
        <f t="shared" si="1"/>
        <v>298.39999999999998</v>
      </c>
      <c r="I47" s="14">
        <f t="shared" si="2"/>
        <v>0.86765315667830067</v>
      </c>
      <c r="J47" s="14">
        <f t="shared" si="3"/>
        <v>4.8033653639387025E-2</v>
      </c>
      <c r="K47" s="14">
        <f t="shared" si="4"/>
        <v>8.4313189682312273E-2</v>
      </c>
    </row>
    <row r="48" spans="1:11" x14ac:dyDescent="0.25">
      <c r="A48" s="3">
        <v>2013</v>
      </c>
      <c r="B48" s="8"/>
      <c r="C48" s="10">
        <f>Short_Haul!B47</f>
        <v>47</v>
      </c>
      <c r="D48" s="10">
        <f>Local_Haul!B47</f>
        <v>43</v>
      </c>
      <c r="E48" s="11" t="s">
        <v>20</v>
      </c>
      <c r="F48" s="11">
        <f>Local_Haul_Trailer!B47</f>
        <v>275</v>
      </c>
      <c r="G48" s="12">
        <f t="shared" si="0"/>
        <v>47</v>
      </c>
      <c r="H48" s="12">
        <f t="shared" si="1"/>
        <v>153</v>
      </c>
      <c r="I48" s="13"/>
      <c r="J48" s="13"/>
      <c r="K48" s="13"/>
    </row>
    <row r="49" spans="1:11" x14ac:dyDescent="0.25">
      <c r="A49" s="3">
        <v>2014</v>
      </c>
      <c r="B49" s="8"/>
      <c r="C49" s="10">
        <f>Short_Haul!B48</f>
        <v>2</v>
      </c>
      <c r="D49" s="5"/>
      <c r="E49" s="11" t="s">
        <v>20</v>
      </c>
      <c r="F49" s="11">
        <f>Local_Haul_Trailer!B48</f>
        <v>5</v>
      </c>
      <c r="G49" s="12">
        <f t="shared" si="0"/>
        <v>2</v>
      </c>
      <c r="H49" s="12">
        <f t="shared" si="1"/>
        <v>2</v>
      </c>
      <c r="I49" s="13"/>
      <c r="J49" s="13"/>
      <c r="K49" s="13"/>
    </row>
  </sheetData>
  <mergeCells count="4">
    <mergeCell ref="C1:D1"/>
    <mergeCell ref="E1:F1"/>
    <mergeCell ref="G1:H1"/>
    <mergeCell ref="I1:K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87"/>
  <sheetViews>
    <sheetView workbookViewId="0">
      <selection activeCell="P11" sqref="P11"/>
    </sheetView>
  </sheetViews>
  <sheetFormatPr defaultRowHeight="15" x14ac:dyDescent="0.25"/>
  <cols>
    <col min="1" max="1" width="16.7109375" style="1" customWidth="1"/>
    <col min="2" max="16384" width="9.140625" style="1"/>
  </cols>
  <sheetData>
    <row r="1" spans="1:4" x14ac:dyDescent="0.25">
      <c r="A1" s="25" t="s">
        <v>9</v>
      </c>
      <c r="B1" s="26" t="s">
        <v>27</v>
      </c>
      <c r="C1" s="26" t="s">
        <v>28</v>
      </c>
      <c r="D1" s="27" t="s">
        <v>29</v>
      </c>
    </row>
    <row r="2" spans="1:4" x14ac:dyDescent="0.25">
      <c r="A2" s="16">
        <v>1965</v>
      </c>
      <c r="B2" s="15">
        <v>0.99571226497345955</v>
      </c>
      <c r="C2" s="15">
        <v>0</v>
      </c>
      <c r="D2" s="24">
        <v>4.287735026540374E-3</v>
      </c>
    </row>
    <row r="3" spans="1:4" x14ac:dyDescent="0.25">
      <c r="A3" s="16">
        <v>1966</v>
      </c>
      <c r="B3" s="15">
        <v>0.99571226497345955</v>
      </c>
      <c r="C3" s="15">
        <v>0</v>
      </c>
      <c r="D3" s="24">
        <v>4.287735026540374E-3</v>
      </c>
    </row>
    <row r="4" spans="1:4" x14ac:dyDescent="0.25">
      <c r="A4" s="16">
        <v>1967</v>
      </c>
      <c r="B4" s="15">
        <v>0.99571226497345955</v>
      </c>
      <c r="C4" s="15">
        <v>0</v>
      </c>
      <c r="D4" s="24">
        <v>4.287735026540374E-3</v>
      </c>
    </row>
    <row r="5" spans="1:4" x14ac:dyDescent="0.25">
      <c r="A5" s="16">
        <v>1968</v>
      </c>
      <c r="B5" s="15">
        <f>'All Tractors'!I3</f>
        <v>0.98939734509521182</v>
      </c>
      <c r="C5" s="15">
        <f>'All Tractors'!J3</f>
        <v>0</v>
      </c>
      <c r="D5" s="24">
        <f>'All Tractors'!K3</f>
        <v>1.0602654904788161E-2</v>
      </c>
    </row>
    <row r="6" spans="1:4" x14ac:dyDescent="0.25">
      <c r="A6" s="16">
        <v>1969</v>
      </c>
      <c r="B6" s="15">
        <f>'All Tractors'!I4</f>
        <v>0.98616567698578961</v>
      </c>
      <c r="C6" s="15">
        <f>'All Tractors'!J4</f>
        <v>9.8816592958645248E-3</v>
      </c>
      <c r="D6" s="24">
        <f>'All Tractors'!K4</f>
        <v>3.9526637183458103E-3</v>
      </c>
    </row>
    <row r="7" spans="1:4" x14ac:dyDescent="0.25">
      <c r="A7" s="16">
        <v>1970</v>
      </c>
      <c r="B7" s="15">
        <f>'All Tractors'!I5</f>
        <v>0.98908725971401901</v>
      </c>
      <c r="C7" s="15">
        <f>'All Tractors'!J5</f>
        <v>0</v>
      </c>
      <c r="D7" s="24">
        <f>'All Tractors'!K5</f>
        <v>1.0912740285980993E-2</v>
      </c>
    </row>
    <row r="8" spans="1:4" x14ac:dyDescent="0.25">
      <c r="A8" s="16">
        <v>1971</v>
      </c>
      <c r="B8" s="15">
        <f>'All Tractors'!I6</f>
        <v>0.99571226497345955</v>
      </c>
      <c r="C8" s="15">
        <f>'All Tractors'!J6</f>
        <v>0</v>
      </c>
      <c r="D8" s="24">
        <f>'All Tractors'!K6</f>
        <v>4.287735026540374E-3</v>
      </c>
    </row>
    <row r="9" spans="1:4" x14ac:dyDescent="0.25">
      <c r="A9" s="16">
        <v>1972</v>
      </c>
      <c r="B9" s="15">
        <f>'All Tractors'!I7</f>
        <v>0.99274645797181049</v>
      </c>
      <c r="C9" s="15">
        <f>'All Tractors'!J7</f>
        <v>0</v>
      </c>
      <c r="D9" s="24">
        <f>'All Tractors'!K7</f>
        <v>7.2535420281895331E-3</v>
      </c>
    </row>
    <row r="10" spans="1:4" x14ac:dyDescent="0.25">
      <c r="A10" s="16">
        <v>1973</v>
      </c>
      <c r="B10" s="15">
        <f>'All Tractors'!I8</f>
        <v>0.99480871170078655</v>
      </c>
      <c r="C10" s="15">
        <f>'All Tractors'!J8</f>
        <v>0</v>
      </c>
      <c r="D10" s="24">
        <f>'All Tractors'!K8</f>
        <v>5.1912882992134288E-3</v>
      </c>
    </row>
    <row r="11" spans="1:4" x14ac:dyDescent="0.25">
      <c r="A11" s="16">
        <v>1974</v>
      </c>
      <c r="B11" s="15">
        <f>'All Tractors'!I9</f>
        <v>0.99545193633596896</v>
      </c>
      <c r="C11" s="15">
        <f>'All Tractors'!J9</f>
        <v>4.5480636640310877E-3</v>
      </c>
      <c r="D11" s="24">
        <f>'All Tractors'!K9</f>
        <v>0</v>
      </c>
    </row>
    <row r="12" spans="1:4" x14ac:dyDescent="0.25">
      <c r="A12" s="16">
        <v>1975</v>
      </c>
      <c r="B12" s="15">
        <f>'All Tractors'!I10</f>
        <v>1</v>
      </c>
      <c r="C12" s="15">
        <f>'All Tractors'!J10</f>
        <v>0</v>
      </c>
      <c r="D12" s="24">
        <f>'All Tractors'!K10</f>
        <v>0</v>
      </c>
    </row>
    <row r="13" spans="1:4" x14ac:dyDescent="0.25">
      <c r="A13" s="16">
        <v>1976</v>
      </c>
      <c r="B13" s="15">
        <f>'All Tractors'!I11</f>
        <v>0.99379223401348482</v>
      </c>
      <c r="C13" s="15">
        <f>'All Tractors'!J11</f>
        <v>6.2077659865151704E-3</v>
      </c>
      <c r="D13" s="24">
        <f>'All Tractors'!K11</f>
        <v>0</v>
      </c>
    </row>
    <row r="14" spans="1:4" x14ac:dyDescent="0.25">
      <c r="A14" s="16">
        <v>1977</v>
      </c>
      <c r="B14" s="15">
        <f>'All Tractors'!I12</f>
        <v>0.98628562899940786</v>
      </c>
      <c r="C14" s="15">
        <f>'All Tractors'!J12</f>
        <v>8.0672770591718249E-3</v>
      </c>
      <c r="D14" s="24">
        <f>'All Tractors'!K12</f>
        <v>5.6470939414202765E-3</v>
      </c>
    </row>
    <row r="15" spans="1:4" x14ac:dyDescent="0.25">
      <c r="A15" s="16">
        <v>1978</v>
      </c>
      <c r="B15" s="15">
        <f>'All Tractors'!I13</f>
        <v>0.98389237888592906</v>
      </c>
      <c r="C15" s="15">
        <f>'All Tractors'!J13</f>
        <v>7.0033135278569029E-3</v>
      </c>
      <c r="D15" s="24">
        <f>'All Tractors'!K13</f>
        <v>9.1043075862139739E-3</v>
      </c>
    </row>
    <row r="16" spans="1:4" x14ac:dyDescent="0.25">
      <c r="A16" s="16">
        <v>1979</v>
      </c>
      <c r="B16" s="15">
        <f>'All Tractors'!I14</f>
        <v>0.98754573063229389</v>
      </c>
      <c r="C16" s="15">
        <f>'All Tractors'!J14</f>
        <v>4.4479533456092853E-3</v>
      </c>
      <c r="D16" s="24">
        <f>'All Tractors'!K14</f>
        <v>8.0063160220967145E-3</v>
      </c>
    </row>
    <row r="17" spans="1:4" x14ac:dyDescent="0.25">
      <c r="A17" s="16">
        <v>1980</v>
      </c>
      <c r="B17" s="15">
        <f>'All Tractors'!I15</f>
        <v>0.98222735816761109</v>
      </c>
      <c r="C17" s="15">
        <f>'All Tractors'!J15</f>
        <v>9.3540220170467859E-3</v>
      </c>
      <c r="D17" s="24">
        <f>'All Tractors'!K15</f>
        <v>8.4186198153421085E-3</v>
      </c>
    </row>
    <row r="18" spans="1:4" x14ac:dyDescent="0.25">
      <c r="A18" s="16">
        <v>1981</v>
      </c>
      <c r="B18" s="15">
        <f>'All Tractors'!I16</f>
        <v>0.99205208206695361</v>
      </c>
      <c r="C18" s="15">
        <f>'All Tractors'!J16</f>
        <v>2.4837243540770143E-3</v>
      </c>
      <c r="D18" s="24">
        <f>'All Tractors'!K16</f>
        <v>5.4641935789694314E-3</v>
      </c>
    </row>
    <row r="19" spans="1:4" x14ac:dyDescent="0.25">
      <c r="A19" s="16">
        <v>1982</v>
      </c>
      <c r="B19" s="15">
        <f>'All Tractors'!I17</f>
        <v>0.99200928150757484</v>
      </c>
      <c r="C19" s="15">
        <f>'All Tractors'!J17</f>
        <v>3.3294660385105347E-3</v>
      </c>
      <c r="D19" s="24">
        <f>'All Tractors'!K17</f>
        <v>4.6612524539147481E-3</v>
      </c>
    </row>
    <row r="20" spans="1:4" x14ac:dyDescent="0.25">
      <c r="A20" s="16">
        <v>1983</v>
      </c>
      <c r="B20" s="15">
        <f>'All Tractors'!I18</f>
        <v>0.98173650252721245</v>
      </c>
      <c r="C20" s="15">
        <f>'All Tractors'!J18</f>
        <v>1.0146387484882039E-2</v>
      </c>
      <c r="D20" s="24">
        <f>'All Tractors'!K18</f>
        <v>8.1171099879056314E-3</v>
      </c>
    </row>
    <row r="21" spans="1:4" x14ac:dyDescent="0.25">
      <c r="A21" s="16">
        <v>1984</v>
      </c>
      <c r="B21" s="15">
        <f>'All Tractors'!I19</f>
        <v>0.98625817664464854</v>
      </c>
      <c r="C21" s="15">
        <f>'All Tractors'!J19</f>
        <v>4.12254700660544E-3</v>
      </c>
      <c r="D21" s="24">
        <f>'All Tractors'!K19</f>
        <v>9.6192763487460264E-3</v>
      </c>
    </row>
    <row r="22" spans="1:4" x14ac:dyDescent="0.25">
      <c r="A22" s="16">
        <v>1985</v>
      </c>
      <c r="B22" s="15">
        <f>'All Tractors'!I20</f>
        <v>0.98107138335441813</v>
      </c>
      <c r="C22" s="15">
        <f>'All Tractors'!J20</f>
        <v>6.066864309481358E-3</v>
      </c>
      <c r="D22" s="24">
        <f>'All Tractors'!K20</f>
        <v>1.2861752336100478E-2</v>
      </c>
    </row>
    <row r="23" spans="1:4" x14ac:dyDescent="0.25">
      <c r="A23" s="16">
        <v>1986</v>
      </c>
      <c r="B23" s="15">
        <f>'All Tractors'!I21</f>
        <v>0.97973109593030561</v>
      </c>
      <c r="C23" s="15">
        <f>'All Tractors'!J21</f>
        <v>4.9436351389498716E-3</v>
      </c>
      <c r="D23" s="24">
        <f>'All Tractors'!K21</f>
        <v>1.5325268930744604E-2</v>
      </c>
    </row>
    <row r="24" spans="1:4" x14ac:dyDescent="0.25">
      <c r="A24" s="16">
        <v>1987</v>
      </c>
      <c r="B24" s="15">
        <f>'All Tractors'!I22</f>
        <v>0.97589683761596102</v>
      </c>
      <c r="C24" s="15">
        <f>'All Tractors'!J22</f>
        <v>5.7847589721693651E-3</v>
      </c>
      <c r="D24" s="24">
        <f>'All Tractors'!K22</f>
        <v>1.8318403411869657E-2</v>
      </c>
    </row>
    <row r="25" spans="1:4" x14ac:dyDescent="0.25">
      <c r="A25" s="16">
        <v>1988</v>
      </c>
      <c r="B25" s="15">
        <f>'All Tractors'!I23</f>
        <v>0.96897360478536598</v>
      </c>
      <c r="C25" s="15">
        <f>'All Tractors'!J23</f>
        <v>6.2679586292190117E-3</v>
      </c>
      <c r="D25" s="24">
        <f>'All Tractors'!K23</f>
        <v>2.4758436585415097E-2</v>
      </c>
    </row>
    <row r="26" spans="1:4" x14ac:dyDescent="0.25">
      <c r="A26" s="16">
        <v>1989</v>
      </c>
      <c r="B26" s="15">
        <f>'All Tractors'!I24</f>
        <v>0.97266382188213352</v>
      </c>
      <c r="C26" s="15">
        <f>'All Tractors'!J24</f>
        <v>9.041148404741824E-3</v>
      </c>
      <c r="D26" s="24">
        <f>'All Tractors'!K24</f>
        <v>1.829502971312463E-2</v>
      </c>
    </row>
    <row r="27" spans="1:4" x14ac:dyDescent="0.25">
      <c r="A27" s="16">
        <v>1990</v>
      </c>
      <c r="B27" s="15">
        <f>'All Tractors'!I25</f>
        <v>0.96101303816193528</v>
      </c>
      <c r="C27" s="15">
        <f>'All Tractors'!J25</f>
        <v>3.0300747542537304E-3</v>
      </c>
      <c r="D27" s="24">
        <f>'All Tractors'!K25</f>
        <v>3.5956887083810937E-2</v>
      </c>
    </row>
    <row r="28" spans="1:4" x14ac:dyDescent="0.25">
      <c r="A28" s="16">
        <v>1991</v>
      </c>
      <c r="B28" s="15">
        <f>'All Tractors'!I26</f>
        <v>0.95380432848215513</v>
      </c>
      <c r="C28" s="15">
        <f>'All Tractors'!J26</f>
        <v>4.0421212578114268E-3</v>
      </c>
      <c r="D28" s="24">
        <f>'All Tractors'!K26</f>
        <v>4.2153550260033451E-2</v>
      </c>
    </row>
    <row r="29" spans="1:4" x14ac:dyDescent="0.25">
      <c r="A29" s="16">
        <v>1992</v>
      </c>
      <c r="B29" s="15">
        <f>'All Tractors'!I27</f>
        <v>0.93154937930908144</v>
      </c>
      <c r="C29" s="15">
        <f>'All Tractors'!J27</f>
        <v>7.6787555262248387E-3</v>
      </c>
      <c r="D29" s="24">
        <f>'All Tractors'!K27</f>
        <v>6.0771865164693725E-2</v>
      </c>
    </row>
    <row r="30" spans="1:4" x14ac:dyDescent="0.25">
      <c r="A30" s="16">
        <v>1993</v>
      </c>
      <c r="B30" s="15">
        <f>'All Tractors'!I28</f>
        <v>0.93411376045804406</v>
      </c>
      <c r="C30" s="15">
        <f>'All Tractors'!J28</f>
        <v>6.9427017430933489E-3</v>
      </c>
      <c r="D30" s="24">
        <f>'All Tractors'!K28</f>
        <v>5.8943537798862536E-2</v>
      </c>
    </row>
    <row r="31" spans="1:4" x14ac:dyDescent="0.25">
      <c r="A31" s="16">
        <v>1994</v>
      </c>
      <c r="B31" s="15">
        <f>'All Tractors'!I29</f>
        <v>0.93916538192347843</v>
      </c>
      <c r="C31" s="15">
        <f>'All Tractors'!J29</f>
        <v>6.7647708742756222E-3</v>
      </c>
      <c r="D31" s="24">
        <f>'All Tractors'!K29</f>
        <v>5.4069847202245863E-2</v>
      </c>
    </row>
    <row r="32" spans="1:4" x14ac:dyDescent="0.25">
      <c r="A32" s="16">
        <v>1995</v>
      </c>
      <c r="B32" s="15">
        <f>'All Tractors'!I30</f>
        <v>0.93463116198777774</v>
      </c>
      <c r="C32" s="15">
        <f>'All Tractors'!J30</f>
        <v>1.1048254311924886E-2</v>
      </c>
      <c r="D32" s="24">
        <f>'All Tractors'!K30</f>
        <v>5.4320583700297354E-2</v>
      </c>
    </row>
    <row r="33" spans="1:4" x14ac:dyDescent="0.25">
      <c r="A33" s="16">
        <v>1996</v>
      </c>
      <c r="B33" s="15">
        <f>'All Tractors'!I31</f>
        <v>0.94362999170989548</v>
      </c>
      <c r="C33" s="15">
        <f>'All Tractors'!J31</f>
        <v>7.337884924279281E-3</v>
      </c>
      <c r="D33" s="24">
        <f>'All Tractors'!K31</f>
        <v>4.9032123365825152E-2</v>
      </c>
    </row>
    <row r="34" spans="1:4" x14ac:dyDescent="0.25">
      <c r="A34" s="16">
        <v>1997</v>
      </c>
      <c r="B34" s="15">
        <f>'All Tractors'!I32</f>
        <v>0.94197790687115368</v>
      </c>
      <c r="C34" s="15">
        <f>'All Tractors'!J32</f>
        <v>6.9117226924644498E-3</v>
      </c>
      <c r="D34" s="24">
        <f>'All Tractors'!K32</f>
        <v>5.1110370436381856E-2</v>
      </c>
    </row>
    <row r="35" spans="1:4" x14ac:dyDescent="0.25">
      <c r="A35" s="16">
        <v>1998</v>
      </c>
      <c r="B35" s="15">
        <f>'All Tractors'!I33</f>
        <v>0.92227457857161299</v>
      </c>
      <c r="C35" s="15">
        <f>'All Tractors'!J33</f>
        <v>1.0786988145004277E-2</v>
      </c>
      <c r="D35" s="24">
        <f>'All Tractors'!K33</f>
        <v>6.6938433283382698E-2</v>
      </c>
    </row>
    <row r="36" spans="1:4" x14ac:dyDescent="0.25">
      <c r="A36" s="16">
        <v>1999</v>
      </c>
      <c r="B36" s="15">
        <f>'All Tractors'!I34</f>
        <v>0.92316603952779408</v>
      </c>
      <c r="C36" s="15">
        <f>'All Tractors'!J34</f>
        <v>9.6096437352815155E-3</v>
      </c>
      <c r="D36" s="24">
        <f>'All Tractors'!K34</f>
        <v>6.7224316736924403E-2</v>
      </c>
    </row>
    <row r="37" spans="1:4" x14ac:dyDescent="0.25">
      <c r="A37" s="16">
        <v>2000</v>
      </c>
      <c r="B37" s="15">
        <f>'All Tractors'!I35</f>
        <v>0.94354720049629426</v>
      </c>
      <c r="C37" s="15">
        <f>'All Tractors'!J35</f>
        <v>1.0506987920248071E-2</v>
      </c>
      <c r="D37" s="24">
        <f>'All Tractors'!K35</f>
        <v>4.5945811583457667E-2</v>
      </c>
    </row>
    <row r="38" spans="1:4" x14ac:dyDescent="0.25">
      <c r="A38" s="16">
        <v>2001</v>
      </c>
      <c r="B38" s="15">
        <f>'All Tractors'!I36</f>
        <v>0.95321468351526617</v>
      </c>
      <c r="C38" s="15">
        <f>'All Tractors'!J36</f>
        <v>7.7930739693123667E-3</v>
      </c>
      <c r="D38" s="24">
        <f>'All Tractors'!K36</f>
        <v>3.8992242515421528E-2</v>
      </c>
    </row>
    <row r="39" spans="1:4" x14ac:dyDescent="0.25">
      <c r="A39" s="16">
        <v>2002</v>
      </c>
      <c r="B39" s="15">
        <f>'All Tractors'!I37</f>
        <v>0.95239569434800286</v>
      </c>
      <c r="C39" s="15">
        <f>'All Tractors'!J37</f>
        <v>8.4863363216633077E-3</v>
      </c>
      <c r="D39" s="24">
        <f>'All Tractors'!K37</f>
        <v>3.9117969330333721E-2</v>
      </c>
    </row>
    <row r="40" spans="1:4" x14ac:dyDescent="0.25">
      <c r="A40" s="16">
        <v>2003</v>
      </c>
      <c r="B40" s="15">
        <f>'All Tractors'!I38</f>
        <v>0.95974716142815641</v>
      </c>
      <c r="C40" s="15">
        <f>'All Tractors'!J38</f>
        <v>7.6513660095239898E-3</v>
      </c>
      <c r="D40" s="24">
        <f>'All Tractors'!K38</f>
        <v>3.2601472562319607E-2</v>
      </c>
    </row>
    <row r="41" spans="1:4" x14ac:dyDescent="0.25">
      <c r="A41" s="16">
        <v>2004</v>
      </c>
      <c r="B41" s="15">
        <f>'All Tractors'!I39</f>
        <v>0.93778917658324323</v>
      </c>
      <c r="C41" s="15">
        <f>'All Tractors'!J39</f>
        <v>7.3694953701982343E-3</v>
      </c>
      <c r="D41" s="24">
        <f>'All Tractors'!K39</f>
        <v>5.484132804655853E-2</v>
      </c>
    </row>
    <row r="42" spans="1:4" x14ac:dyDescent="0.25">
      <c r="A42" s="16">
        <v>2005</v>
      </c>
      <c r="B42" s="15">
        <f>'All Tractors'!I40</f>
        <v>0.96065649981335377</v>
      </c>
      <c r="C42" s="15">
        <f>'All Tractors'!J40</f>
        <v>1.1045125899445672E-2</v>
      </c>
      <c r="D42" s="24">
        <f>'All Tractors'!K40</f>
        <v>2.8298374287200462E-2</v>
      </c>
    </row>
    <row r="43" spans="1:4" x14ac:dyDescent="0.25">
      <c r="A43" s="16">
        <v>2006</v>
      </c>
      <c r="B43" s="15">
        <f>'All Tractors'!I41</f>
        <v>0.94791123279268819</v>
      </c>
      <c r="C43" s="15">
        <f>'All Tractors'!J41</f>
        <v>9.5640715035526479E-3</v>
      </c>
      <c r="D43" s="24">
        <f>'All Tractors'!K41</f>
        <v>4.2524695703759087E-2</v>
      </c>
    </row>
    <row r="44" spans="1:4" x14ac:dyDescent="0.25">
      <c r="A44" s="16">
        <v>2007</v>
      </c>
      <c r="B44" s="15">
        <f>'All Tractors'!I42</f>
        <v>0.94924516819179838</v>
      </c>
      <c r="C44" s="15">
        <f>'All Tractors'!J42</f>
        <v>1.1321574435331147E-2</v>
      </c>
      <c r="D44" s="24">
        <f>'All Tractors'!K42</f>
        <v>3.9433257372870373E-2</v>
      </c>
    </row>
    <row r="45" spans="1:4" x14ac:dyDescent="0.25">
      <c r="A45" s="16">
        <v>2008</v>
      </c>
      <c r="B45" s="15">
        <f>'All Tractors'!I43</f>
        <v>0.96404452082979275</v>
      </c>
      <c r="C45" s="15">
        <f>'All Tractors'!J43</f>
        <v>1.4968319549385156E-2</v>
      </c>
      <c r="D45" s="24">
        <f>'All Tractors'!K43</f>
        <v>2.0987159620822135E-2</v>
      </c>
    </row>
    <row r="46" spans="1:4" x14ac:dyDescent="0.25">
      <c r="A46" s="16">
        <v>2009</v>
      </c>
      <c r="B46" s="15">
        <f>'All Tractors'!I44</f>
        <v>0.96229830442753927</v>
      </c>
      <c r="C46" s="15">
        <f>'All Tractors'!J44</f>
        <v>2.3885759729134211E-2</v>
      </c>
      <c r="D46" s="24">
        <f>'All Tractors'!K44</f>
        <v>1.3815935843326552E-2</v>
      </c>
    </row>
    <row r="47" spans="1:4" x14ac:dyDescent="0.25">
      <c r="A47" s="16">
        <v>2010</v>
      </c>
      <c r="B47" s="15">
        <f>'All Tractors'!I45</f>
        <v>0.91563063759133334</v>
      </c>
      <c r="C47" s="15">
        <f>'All Tractors'!J45</f>
        <v>1.275746407389112E-2</v>
      </c>
      <c r="D47" s="24">
        <f>'All Tractors'!K45</f>
        <v>7.1611898334775492E-2</v>
      </c>
    </row>
    <row r="48" spans="1:4" x14ac:dyDescent="0.25">
      <c r="A48" s="16">
        <v>2011</v>
      </c>
      <c r="B48" s="15">
        <f>'All Tractors'!I46</f>
        <v>0.95833442364033494</v>
      </c>
      <c r="C48" s="15">
        <f>'All Tractors'!J46</f>
        <v>1.1809283997288811E-2</v>
      </c>
      <c r="D48" s="24">
        <f>'All Tractors'!K46</f>
        <v>2.9856292362376326E-2</v>
      </c>
    </row>
    <row r="49" spans="1:4" x14ac:dyDescent="0.25">
      <c r="A49" s="16">
        <v>2012</v>
      </c>
      <c r="B49" s="15">
        <f>'All Tractors'!I47</f>
        <v>0.86765315667830067</v>
      </c>
      <c r="C49" s="15">
        <f>'All Tractors'!J47</f>
        <v>4.8033653639387025E-2</v>
      </c>
      <c r="D49" s="24">
        <f>'All Tractors'!K47</f>
        <v>8.4313189682312273E-2</v>
      </c>
    </row>
    <row r="50" spans="1:4" x14ac:dyDescent="0.25">
      <c r="A50" s="16">
        <v>2013</v>
      </c>
      <c r="B50" s="15">
        <f>B49</f>
        <v>0.86765315667830067</v>
      </c>
      <c r="C50" s="15">
        <f t="shared" ref="C50:D50" si="0">C49</f>
        <v>4.8033653639387025E-2</v>
      </c>
      <c r="D50" s="24">
        <f t="shared" si="0"/>
        <v>8.4313189682312273E-2</v>
      </c>
    </row>
    <row r="51" spans="1:4" x14ac:dyDescent="0.25">
      <c r="A51" s="16">
        <v>2014</v>
      </c>
      <c r="B51" s="15">
        <f t="shared" ref="B51:B87" si="1">B50</f>
        <v>0.86765315667830067</v>
      </c>
      <c r="C51" s="15">
        <f t="shared" ref="C51:C87" si="2">C50</f>
        <v>4.8033653639387025E-2</v>
      </c>
      <c r="D51" s="24">
        <f t="shared" ref="D51:D87" si="3">D50</f>
        <v>8.4313189682312273E-2</v>
      </c>
    </row>
    <row r="52" spans="1:4" x14ac:dyDescent="0.25">
      <c r="A52" s="16">
        <v>2015</v>
      </c>
      <c r="B52" s="15">
        <f t="shared" si="1"/>
        <v>0.86765315667830067</v>
      </c>
      <c r="C52" s="15">
        <f t="shared" si="2"/>
        <v>4.8033653639387025E-2</v>
      </c>
      <c r="D52" s="24">
        <f t="shared" si="3"/>
        <v>8.4313189682312273E-2</v>
      </c>
    </row>
    <row r="53" spans="1:4" x14ac:dyDescent="0.25">
      <c r="A53" s="16">
        <v>2016</v>
      </c>
      <c r="B53" s="15">
        <f t="shared" si="1"/>
        <v>0.86765315667830067</v>
      </c>
      <c r="C53" s="15">
        <f t="shared" si="2"/>
        <v>4.8033653639387025E-2</v>
      </c>
      <c r="D53" s="24">
        <f t="shared" si="3"/>
        <v>8.4313189682312273E-2</v>
      </c>
    </row>
    <row r="54" spans="1:4" x14ac:dyDescent="0.25">
      <c r="A54" s="16">
        <v>2017</v>
      </c>
      <c r="B54" s="15">
        <f t="shared" si="1"/>
        <v>0.86765315667830067</v>
      </c>
      <c r="C54" s="15">
        <f t="shared" si="2"/>
        <v>4.8033653639387025E-2</v>
      </c>
      <c r="D54" s="24">
        <f t="shared" si="3"/>
        <v>8.4313189682312273E-2</v>
      </c>
    </row>
    <row r="55" spans="1:4" x14ac:dyDescent="0.25">
      <c r="A55" s="16">
        <v>2018</v>
      </c>
      <c r="B55" s="15">
        <f t="shared" si="1"/>
        <v>0.86765315667830067</v>
      </c>
      <c r="C55" s="15">
        <f t="shared" si="2"/>
        <v>4.8033653639387025E-2</v>
      </c>
      <c r="D55" s="24">
        <f t="shared" si="3"/>
        <v>8.4313189682312273E-2</v>
      </c>
    </row>
    <row r="56" spans="1:4" x14ac:dyDescent="0.25">
      <c r="A56" s="16">
        <v>2019</v>
      </c>
      <c r="B56" s="15">
        <f t="shared" si="1"/>
        <v>0.86765315667830067</v>
      </c>
      <c r="C56" s="15">
        <f t="shared" si="2"/>
        <v>4.8033653639387025E-2</v>
      </c>
      <c r="D56" s="24">
        <f t="shared" si="3"/>
        <v>8.4313189682312273E-2</v>
      </c>
    </row>
    <row r="57" spans="1:4" x14ac:dyDescent="0.25">
      <c r="A57" s="16">
        <v>2020</v>
      </c>
      <c r="B57" s="15">
        <f t="shared" si="1"/>
        <v>0.86765315667830067</v>
      </c>
      <c r="C57" s="15">
        <f t="shared" si="2"/>
        <v>4.8033653639387025E-2</v>
      </c>
      <c r="D57" s="24">
        <f t="shared" si="3"/>
        <v>8.4313189682312273E-2</v>
      </c>
    </row>
    <row r="58" spans="1:4" x14ac:dyDescent="0.25">
      <c r="A58" s="16">
        <v>2021</v>
      </c>
      <c r="B58" s="15">
        <f t="shared" si="1"/>
        <v>0.86765315667830067</v>
      </c>
      <c r="C58" s="15">
        <f t="shared" si="2"/>
        <v>4.8033653639387025E-2</v>
      </c>
      <c r="D58" s="24">
        <f t="shared" si="3"/>
        <v>8.4313189682312273E-2</v>
      </c>
    </row>
    <row r="59" spans="1:4" x14ac:dyDescent="0.25">
      <c r="A59" s="16">
        <v>2022</v>
      </c>
      <c r="B59" s="15">
        <f t="shared" si="1"/>
        <v>0.86765315667830067</v>
      </c>
      <c r="C59" s="15">
        <f t="shared" si="2"/>
        <v>4.8033653639387025E-2</v>
      </c>
      <c r="D59" s="24">
        <f t="shared" si="3"/>
        <v>8.4313189682312273E-2</v>
      </c>
    </row>
    <row r="60" spans="1:4" x14ac:dyDescent="0.25">
      <c r="A60" s="16">
        <v>2023</v>
      </c>
      <c r="B60" s="15">
        <f t="shared" si="1"/>
        <v>0.86765315667830067</v>
      </c>
      <c r="C60" s="15">
        <f t="shared" si="2"/>
        <v>4.8033653639387025E-2</v>
      </c>
      <c r="D60" s="24">
        <f t="shared" si="3"/>
        <v>8.4313189682312273E-2</v>
      </c>
    </row>
    <row r="61" spans="1:4" x14ac:dyDescent="0.25">
      <c r="A61" s="16">
        <v>2024</v>
      </c>
      <c r="B61" s="15">
        <f t="shared" si="1"/>
        <v>0.86765315667830067</v>
      </c>
      <c r="C61" s="15">
        <f t="shared" si="2"/>
        <v>4.8033653639387025E-2</v>
      </c>
      <c r="D61" s="24">
        <f t="shared" si="3"/>
        <v>8.4313189682312273E-2</v>
      </c>
    </row>
    <row r="62" spans="1:4" x14ac:dyDescent="0.25">
      <c r="A62" s="16">
        <v>2025</v>
      </c>
      <c r="B62" s="15">
        <f t="shared" si="1"/>
        <v>0.86765315667830067</v>
      </c>
      <c r="C62" s="15">
        <f t="shared" si="2"/>
        <v>4.8033653639387025E-2</v>
      </c>
      <c r="D62" s="24">
        <f t="shared" si="3"/>
        <v>8.4313189682312273E-2</v>
      </c>
    </row>
    <row r="63" spans="1:4" x14ac:dyDescent="0.25">
      <c r="A63" s="16">
        <v>2026</v>
      </c>
      <c r="B63" s="15">
        <f t="shared" si="1"/>
        <v>0.86765315667830067</v>
      </c>
      <c r="C63" s="15">
        <f t="shared" si="2"/>
        <v>4.8033653639387025E-2</v>
      </c>
      <c r="D63" s="24">
        <f t="shared" si="3"/>
        <v>8.4313189682312273E-2</v>
      </c>
    </row>
    <row r="64" spans="1:4" x14ac:dyDescent="0.25">
      <c r="A64" s="16">
        <v>2027</v>
      </c>
      <c r="B64" s="15">
        <f t="shared" si="1"/>
        <v>0.86765315667830067</v>
      </c>
      <c r="C64" s="15">
        <f t="shared" si="2"/>
        <v>4.8033653639387025E-2</v>
      </c>
      <c r="D64" s="24">
        <f t="shared" si="3"/>
        <v>8.4313189682312273E-2</v>
      </c>
    </row>
    <row r="65" spans="1:4" x14ac:dyDescent="0.25">
      <c r="A65" s="16">
        <v>2028</v>
      </c>
      <c r="B65" s="15">
        <f t="shared" si="1"/>
        <v>0.86765315667830067</v>
      </c>
      <c r="C65" s="15">
        <f t="shared" si="2"/>
        <v>4.8033653639387025E-2</v>
      </c>
      <c r="D65" s="24">
        <f t="shared" si="3"/>
        <v>8.4313189682312273E-2</v>
      </c>
    </row>
    <row r="66" spans="1:4" x14ac:dyDescent="0.25">
      <c r="A66" s="16">
        <v>2029</v>
      </c>
      <c r="B66" s="15">
        <f t="shared" si="1"/>
        <v>0.86765315667830067</v>
      </c>
      <c r="C66" s="15">
        <f t="shared" si="2"/>
        <v>4.8033653639387025E-2</v>
      </c>
      <c r="D66" s="24">
        <f t="shared" si="3"/>
        <v>8.4313189682312273E-2</v>
      </c>
    </row>
    <row r="67" spans="1:4" x14ac:dyDescent="0.25">
      <c r="A67" s="16">
        <v>2030</v>
      </c>
      <c r="B67" s="15">
        <f t="shared" si="1"/>
        <v>0.86765315667830067</v>
      </c>
      <c r="C67" s="15">
        <f t="shared" si="2"/>
        <v>4.8033653639387025E-2</v>
      </c>
      <c r="D67" s="24">
        <f t="shared" si="3"/>
        <v>8.4313189682312273E-2</v>
      </c>
    </row>
    <row r="68" spans="1:4" x14ac:dyDescent="0.25">
      <c r="A68" s="16">
        <v>2031</v>
      </c>
      <c r="B68" s="15">
        <f t="shared" si="1"/>
        <v>0.86765315667830067</v>
      </c>
      <c r="C68" s="15">
        <f t="shared" si="2"/>
        <v>4.8033653639387025E-2</v>
      </c>
      <c r="D68" s="24">
        <f t="shared" si="3"/>
        <v>8.4313189682312273E-2</v>
      </c>
    </row>
    <row r="69" spans="1:4" x14ac:dyDescent="0.25">
      <c r="A69" s="16">
        <v>2032</v>
      </c>
      <c r="B69" s="15">
        <f t="shared" si="1"/>
        <v>0.86765315667830067</v>
      </c>
      <c r="C69" s="15">
        <f t="shared" si="2"/>
        <v>4.8033653639387025E-2</v>
      </c>
      <c r="D69" s="24">
        <f t="shared" si="3"/>
        <v>8.4313189682312273E-2</v>
      </c>
    </row>
    <row r="70" spans="1:4" x14ac:dyDescent="0.25">
      <c r="A70" s="16">
        <v>2033</v>
      </c>
      <c r="B70" s="15">
        <f t="shared" si="1"/>
        <v>0.86765315667830067</v>
      </c>
      <c r="C70" s="15">
        <f t="shared" si="2"/>
        <v>4.8033653639387025E-2</v>
      </c>
      <c r="D70" s="24">
        <f t="shared" si="3"/>
        <v>8.4313189682312273E-2</v>
      </c>
    </row>
    <row r="71" spans="1:4" x14ac:dyDescent="0.25">
      <c r="A71" s="16">
        <v>2034</v>
      </c>
      <c r="B71" s="15">
        <f t="shared" si="1"/>
        <v>0.86765315667830067</v>
      </c>
      <c r="C71" s="15">
        <f t="shared" si="2"/>
        <v>4.8033653639387025E-2</v>
      </c>
      <c r="D71" s="24">
        <f t="shared" si="3"/>
        <v>8.4313189682312273E-2</v>
      </c>
    </row>
    <row r="72" spans="1:4" x14ac:dyDescent="0.25">
      <c r="A72" s="16">
        <v>2035</v>
      </c>
      <c r="B72" s="15">
        <f t="shared" si="1"/>
        <v>0.86765315667830067</v>
      </c>
      <c r="C72" s="15">
        <f t="shared" si="2"/>
        <v>4.8033653639387025E-2</v>
      </c>
      <c r="D72" s="24">
        <f t="shared" si="3"/>
        <v>8.4313189682312273E-2</v>
      </c>
    </row>
    <row r="73" spans="1:4" x14ac:dyDescent="0.25">
      <c r="A73" s="16">
        <v>2036</v>
      </c>
      <c r="B73" s="15">
        <f t="shared" si="1"/>
        <v>0.86765315667830067</v>
      </c>
      <c r="C73" s="15">
        <f t="shared" si="2"/>
        <v>4.8033653639387025E-2</v>
      </c>
      <c r="D73" s="24">
        <f t="shared" si="3"/>
        <v>8.4313189682312273E-2</v>
      </c>
    </row>
    <row r="74" spans="1:4" x14ac:dyDescent="0.25">
      <c r="A74" s="16">
        <v>2037</v>
      </c>
      <c r="B74" s="15">
        <f t="shared" si="1"/>
        <v>0.86765315667830067</v>
      </c>
      <c r="C74" s="15">
        <f t="shared" si="2"/>
        <v>4.8033653639387025E-2</v>
      </c>
      <c r="D74" s="24">
        <f t="shared" si="3"/>
        <v>8.4313189682312273E-2</v>
      </c>
    </row>
    <row r="75" spans="1:4" x14ac:dyDescent="0.25">
      <c r="A75" s="16">
        <v>2038</v>
      </c>
      <c r="B75" s="15">
        <f t="shared" si="1"/>
        <v>0.86765315667830067</v>
      </c>
      <c r="C75" s="15">
        <f t="shared" si="2"/>
        <v>4.8033653639387025E-2</v>
      </c>
      <c r="D75" s="24">
        <f t="shared" si="3"/>
        <v>8.4313189682312273E-2</v>
      </c>
    </row>
    <row r="76" spans="1:4" x14ac:dyDescent="0.25">
      <c r="A76" s="16">
        <v>2039</v>
      </c>
      <c r="B76" s="15">
        <f t="shared" si="1"/>
        <v>0.86765315667830067</v>
      </c>
      <c r="C76" s="15">
        <f t="shared" si="2"/>
        <v>4.8033653639387025E-2</v>
      </c>
      <c r="D76" s="24">
        <f t="shared" si="3"/>
        <v>8.4313189682312273E-2</v>
      </c>
    </row>
    <row r="77" spans="1:4" x14ac:dyDescent="0.25">
      <c r="A77" s="16">
        <v>2040</v>
      </c>
      <c r="B77" s="15">
        <f t="shared" si="1"/>
        <v>0.86765315667830067</v>
      </c>
      <c r="C77" s="15">
        <f t="shared" si="2"/>
        <v>4.8033653639387025E-2</v>
      </c>
      <c r="D77" s="24">
        <f t="shared" si="3"/>
        <v>8.4313189682312273E-2</v>
      </c>
    </row>
    <row r="78" spans="1:4" x14ac:dyDescent="0.25">
      <c r="A78" s="16">
        <v>2041</v>
      </c>
      <c r="B78" s="15">
        <f t="shared" si="1"/>
        <v>0.86765315667830067</v>
      </c>
      <c r="C78" s="15">
        <f t="shared" si="2"/>
        <v>4.8033653639387025E-2</v>
      </c>
      <c r="D78" s="24">
        <f t="shared" si="3"/>
        <v>8.4313189682312273E-2</v>
      </c>
    </row>
    <row r="79" spans="1:4" x14ac:dyDescent="0.25">
      <c r="A79" s="16">
        <v>2042</v>
      </c>
      <c r="B79" s="15">
        <f t="shared" si="1"/>
        <v>0.86765315667830067</v>
      </c>
      <c r="C79" s="15">
        <f t="shared" si="2"/>
        <v>4.8033653639387025E-2</v>
      </c>
      <c r="D79" s="24">
        <f t="shared" si="3"/>
        <v>8.4313189682312273E-2</v>
      </c>
    </row>
    <row r="80" spans="1:4" x14ac:dyDescent="0.25">
      <c r="A80" s="16">
        <v>2043</v>
      </c>
      <c r="B80" s="15">
        <f t="shared" si="1"/>
        <v>0.86765315667830067</v>
      </c>
      <c r="C80" s="15">
        <f t="shared" si="2"/>
        <v>4.8033653639387025E-2</v>
      </c>
      <c r="D80" s="24">
        <f t="shared" si="3"/>
        <v>8.4313189682312273E-2</v>
      </c>
    </row>
    <row r="81" spans="1:4" x14ac:dyDescent="0.25">
      <c r="A81" s="16">
        <v>2044</v>
      </c>
      <c r="B81" s="15">
        <f t="shared" si="1"/>
        <v>0.86765315667830067</v>
      </c>
      <c r="C81" s="15">
        <f t="shared" si="2"/>
        <v>4.8033653639387025E-2</v>
      </c>
      <c r="D81" s="24">
        <f t="shared" si="3"/>
        <v>8.4313189682312273E-2</v>
      </c>
    </row>
    <row r="82" spans="1:4" x14ac:dyDescent="0.25">
      <c r="A82" s="16">
        <v>2045</v>
      </c>
      <c r="B82" s="15">
        <f t="shared" si="1"/>
        <v>0.86765315667830067</v>
      </c>
      <c r="C82" s="15">
        <f t="shared" si="2"/>
        <v>4.8033653639387025E-2</v>
      </c>
      <c r="D82" s="24">
        <f t="shared" si="3"/>
        <v>8.4313189682312273E-2</v>
      </c>
    </row>
    <row r="83" spans="1:4" x14ac:dyDescent="0.25">
      <c r="A83" s="16">
        <v>2046</v>
      </c>
      <c r="B83" s="15">
        <f t="shared" si="1"/>
        <v>0.86765315667830067</v>
      </c>
      <c r="C83" s="15">
        <f t="shared" si="2"/>
        <v>4.8033653639387025E-2</v>
      </c>
      <c r="D83" s="24">
        <f t="shared" si="3"/>
        <v>8.4313189682312273E-2</v>
      </c>
    </row>
    <row r="84" spans="1:4" x14ac:dyDescent="0.25">
      <c r="A84" s="16">
        <v>2047</v>
      </c>
      <c r="B84" s="15">
        <f t="shared" si="1"/>
        <v>0.86765315667830067</v>
      </c>
      <c r="C84" s="15">
        <f t="shared" si="2"/>
        <v>4.8033653639387025E-2</v>
      </c>
      <c r="D84" s="24">
        <f t="shared" si="3"/>
        <v>8.4313189682312273E-2</v>
      </c>
    </row>
    <row r="85" spans="1:4" x14ac:dyDescent="0.25">
      <c r="A85" s="16">
        <v>2048</v>
      </c>
      <c r="B85" s="15">
        <f t="shared" si="1"/>
        <v>0.86765315667830067</v>
      </c>
      <c r="C85" s="15">
        <f t="shared" si="2"/>
        <v>4.8033653639387025E-2</v>
      </c>
      <c r="D85" s="24">
        <f t="shared" si="3"/>
        <v>8.4313189682312273E-2</v>
      </c>
    </row>
    <row r="86" spans="1:4" x14ac:dyDescent="0.25">
      <c r="A86" s="16">
        <v>2049</v>
      </c>
      <c r="B86" s="15">
        <f t="shared" si="1"/>
        <v>0.86765315667830067</v>
      </c>
      <c r="C86" s="15">
        <f t="shared" si="2"/>
        <v>4.8033653639387025E-2</v>
      </c>
      <c r="D86" s="24">
        <f t="shared" si="3"/>
        <v>8.4313189682312273E-2</v>
      </c>
    </row>
    <row r="87" spans="1:4" x14ac:dyDescent="0.25">
      <c r="A87" s="28">
        <v>2050</v>
      </c>
      <c r="B87" s="29">
        <f t="shared" si="1"/>
        <v>0.86765315667830067</v>
      </c>
      <c r="C87" s="29">
        <f t="shared" si="2"/>
        <v>4.8033653639387025E-2</v>
      </c>
      <c r="D87" s="30">
        <f t="shared" si="3"/>
        <v>8.4313189682312273E-2</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59"/>
  <sheetViews>
    <sheetView workbookViewId="0"/>
  </sheetViews>
  <sheetFormatPr defaultRowHeight="15" x14ac:dyDescent="0.25"/>
  <cols>
    <col min="1" max="2" width="16.140625" customWidth="1"/>
    <col min="3" max="3" width="9.7109375" customWidth="1"/>
  </cols>
  <sheetData>
    <row r="1" spans="1:3" x14ac:dyDescent="0.25">
      <c r="A1" s="25" t="s">
        <v>9</v>
      </c>
      <c r="B1" s="26" t="s">
        <v>30</v>
      </c>
      <c r="C1" s="27" t="s">
        <v>31</v>
      </c>
    </row>
    <row r="2" spans="1:3" x14ac:dyDescent="0.25">
      <c r="A2" s="16">
        <v>1965</v>
      </c>
      <c r="B2" s="13" t="s">
        <v>27</v>
      </c>
      <c r="C2" s="24">
        <v>0.99571226497345955</v>
      </c>
    </row>
    <row r="3" spans="1:3" x14ac:dyDescent="0.25">
      <c r="A3" s="16">
        <v>1966</v>
      </c>
      <c r="B3" s="13" t="s">
        <v>27</v>
      </c>
      <c r="C3" s="24">
        <v>0.99571226497345955</v>
      </c>
    </row>
    <row r="4" spans="1:3" x14ac:dyDescent="0.25">
      <c r="A4" s="16">
        <v>1967</v>
      </c>
      <c r="B4" s="13" t="s">
        <v>27</v>
      </c>
      <c r="C4" s="24">
        <v>0.99571226497345955</v>
      </c>
    </row>
    <row r="5" spans="1:3" x14ac:dyDescent="0.25">
      <c r="A5" s="16">
        <v>1968</v>
      </c>
      <c r="B5" s="13" t="s">
        <v>27</v>
      </c>
      <c r="C5" s="24">
        <v>0.98939734509521182</v>
      </c>
    </row>
    <row r="6" spans="1:3" x14ac:dyDescent="0.25">
      <c r="A6" s="16">
        <v>1969</v>
      </c>
      <c r="B6" s="13" t="s">
        <v>27</v>
      </c>
      <c r="C6" s="24">
        <v>0.98616567698578961</v>
      </c>
    </row>
    <row r="7" spans="1:3" x14ac:dyDescent="0.25">
      <c r="A7" s="16">
        <v>1970</v>
      </c>
      <c r="B7" s="13" t="s">
        <v>27</v>
      </c>
      <c r="C7" s="24">
        <v>0.98908725971401901</v>
      </c>
    </row>
    <row r="8" spans="1:3" x14ac:dyDescent="0.25">
      <c r="A8" s="16">
        <v>1971</v>
      </c>
      <c r="B8" s="13" t="s">
        <v>27</v>
      </c>
      <c r="C8" s="24">
        <v>0.99571226497345955</v>
      </c>
    </row>
    <row r="9" spans="1:3" x14ac:dyDescent="0.25">
      <c r="A9" s="16">
        <v>1972</v>
      </c>
      <c r="B9" s="13" t="s">
        <v>27</v>
      </c>
      <c r="C9" s="24">
        <v>0.99274645797181049</v>
      </c>
    </row>
    <row r="10" spans="1:3" x14ac:dyDescent="0.25">
      <c r="A10" s="16">
        <v>1973</v>
      </c>
      <c r="B10" s="13" t="s">
        <v>27</v>
      </c>
      <c r="C10" s="24">
        <v>0.99480871170078655</v>
      </c>
    </row>
    <row r="11" spans="1:3" x14ac:dyDescent="0.25">
      <c r="A11" s="16">
        <v>1974</v>
      </c>
      <c r="B11" s="13" t="s">
        <v>27</v>
      </c>
      <c r="C11" s="24">
        <v>0.99545193633596896</v>
      </c>
    </row>
    <row r="12" spans="1:3" x14ac:dyDescent="0.25">
      <c r="A12" s="16">
        <v>1975</v>
      </c>
      <c r="B12" s="13" t="s">
        <v>27</v>
      </c>
      <c r="C12" s="24">
        <v>1</v>
      </c>
    </row>
    <row r="13" spans="1:3" x14ac:dyDescent="0.25">
      <c r="A13" s="16">
        <v>1976</v>
      </c>
      <c r="B13" s="13" t="s">
        <v>27</v>
      </c>
      <c r="C13" s="24">
        <v>0.99379223401348482</v>
      </c>
    </row>
    <row r="14" spans="1:3" x14ac:dyDescent="0.25">
      <c r="A14" s="16">
        <v>1977</v>
      </c>
      <c r="B14" s="13" t="s">
        <v>27</v>
      </c>
      <c r="C14" s="24">
        <v>0.98628562899940786</v>
      </c>
    </row>
    <row r="15" spans="1:3" x14ac:dyDescent="0.25">
      <c r="A15" s="16">
        <v>1978</v>
      </c>
      <c r="B15" s="13" t="s">
        <v>27</v>
      </c>
      <c r="C15" s="24">
        <v>0.98389237888592906</v>
      </c>
    </row>
    <row r="16" spans="1:3" x14ac:dyDescent="0.25">
      <c r="A16" s="16">
        <v>1979</v>
      </c>
      <c r="B16" s="13" t="s">
        <v>27</v>
      </c>
      <c r="C16" s="24">
        <v>0.98754573063229389</v>
      </c>
    </row>
    <row r="17" spans="1:3" x14ac:dyDescent="0.25">
      <c r="A17" s="16">
        <v>1980</v>
      </c>
      <c r="B17" s="13" t="s">
        <v>27</v>
      </c>
      <c r="C17" s="24">
        <v>0.98222735816761109</v>
      </c>
    </row>
    <row r="18" spans="1:3" x14ac:dyDescent="0.25">
      <c r="A18" s="16">
        <v>1981</v>
      </c>
      <c r="B18" s="13" t="s">
        <v>27</v>
      </c>
      <c r="C18" s="24">
        <v>0.99205208206695361</v>
      </c>
    </row>
    <row r="19" spans="1:3" x14ac:dyDescent="0.25">
      <c r="A19" s="16">
        <v>1982</v>
      </c>
      <c r="B19" s="13" t="s">
        <v>27</v>
      </c>
      <c r="C19" s="24">
        <v>0.99200928150757484</v>
      </c>
    </row>
    <row r="20" spans="1:3" x14ac:dyDescent="0.25">
      <c r="A20" s="16">
        <v>1983</v>
      </c>
      <c r="B20" s="13" t="s">
        <v>27</v>
      </c>
      <c r="C20" s="24">
        <v>0.98173650252721245</v>
      </c>
    </row>
    <row r="21" spans="1:3" x14ac:dyDescent="0.25">
      <c r="A21" s="16">
        <v>1984</v>
      </c>
      <c r="B21" s="13" t="s">
        <v>27</v>
      </c>
      <c r="C21" s="24">
        <v>0.98625817664464854</v>
      </c>
    </row>
    <row r="22" spans="1:3" x14ac:dyDescent="0.25">
      <c r="A22" s="16">
        <v>1985</v>
      </c>
      <c r="B22" s="13" t="s">
        <v>27</v>
      </c>
      <c r="C22" s="24">
        <v>0.98107138335441813</v>
      </c>
    </row>
    <row r="23" spans="1:3" x14ac:dyDescent="0.25">
      <c r="A23" s="16">
        <v>1986</v>
      </c>
      <c r="B23" s="13" t="s">
        <v>27</v>
      </c>
      <c r="C23" s="24">
        <v>0.97973109593030561</v>
      </c>
    </row>
    <row r="24" spans="1:3" x14ac:dyDescent="0.25">
      <c r="A24" s="16">
        <v>1987</v>
      </c>
      <c r="B24" s="13" t="s">
        <v>27</v>
      </c>
      <c r="C24" s="24">
        <v>0.97589683761596102</v>
      </c>
    </row>
    <row r="25" spans="1:3" x14ac:dyDescent="0.25">
      <c r="A25" s="16">
        <v>1988</v>
      </c>
      <c r="B25" s="13" t="s">
        <v>27</v>
      </c>
      <c r="C25" s="24">
        <v>0.96897360478536598</v>
      </c>
    </row>
    <row r="26" spans="1:3" x14ac:dyDescent="0.25">
      <c r="A26" s="16">
        <v>1989</v>
      </c>
      <c r="B26" s="13" t="s">
        <v>27</v>
      </c>
      <c r="C26" s="24">
        <v>0.97266382188213352</v>
      </c>
    </row>
    <row r="27" spans="1:3" x14ac:dyDescent="0.25">
      <c r="A27" s="16">
        <v>1990</v>
      </c>
      <c r="B27" s="13" t="s">
        <v>27</v>
      </c>
      <c r="C27" s="24">
        <v>0.96101303816193528</v>
      </c>
    </row>
    <row r="28" spans="1:3" x14ac:dyDescent="0.25">
      <c r="A28" s="16">
        <v>1991</v>
      </c>
      <c r="B28" s="13" t="s">
        <v>27</v>
      </c>
      <c r="C28" s="24">
        <v>0.95380432848215513</v>
      </c>
    </row>
    <row r="29" spans="1:3" x14ac:dyDescent="0.25">
      <c r="A29" s="16">
        <v>1992</v>
      </c>
      <c r="B29" s="13" t="s">
        <v>27</v>
      </c>
      <c r="C29" s="24">
        <v>0.93154937930908144</v>
      </c>
    </row>
    <row r="30" spans="1:3" x14ac:dyDescent="0.25">
      <c r="A30" s="16">
        <v>1993</v>
      </c>
      <c r="B30" s="13" t="s">
        <v>27</v>
      </c>
      <c r="C30" s="24">
        <v>0.93411376045804406</v>
      </c>
    </row>
    <row r="31" spans="1:3" x14ac:dyDescent="0.25">
      <c r="A31" s="16">
        <v>1994</v>
      </c>
      <c r="B31" s="13" t="s">
        <v>27</v>
      </c>
      <c r="C31" s="24">
        <v>0.93916538192347843</v>
      </c>
    </row>
    <row r="32" spans="1:3" x14ac:dyDescent="0.25">
      <c r="A32" s="16">
        <v>1995</v>
      </c>
      <c r="B32" s="13" t="s">
        <v>27</v>
      </c>
      <c r="C32" s="24">
        <v>0.93463116198777774</v>
      </c>
    </row>
    <row r="33" spans="1:3" x14ac:dyDescent="0.25">
      <c r="A33" s="16">
        <v>1996</v>
      </c>
      <c r="B33" s="13" t="s">
        <v>27</v>
      </c>
      <c r="C33" s="24">
        <v>0.94362999170989548</v>
      </c>
    </row>
    <row r="34" spans="1:3" x14ac:dyDescent="0.25">
      <c r="A34" s="16">
        <v>1997</v>
      </c>
      <c r="B34" s="13" t="s">
        <v>27</v>
      </c>
      <c r="C34" s="24">
        <v>0.94197790687115368</v>
      </c>
    </row>
    <row r="35" spans="1:3" x14ac:dyDescent="0.25">
      <c r="A35" s="16">
        <v>1998</v>
      </c>
      <c r="B35" s="13" t="s">
        <v>27</v>
      </c>
      <c r="C35" s="24">
        <v>0.92227457857161299</v>
      </c>
    </row>
    <row r="36" spans="1:3" x14ac:dyDescent="0.25">
      <c r="A36" s="16">
        <v>1999</v>
      </c>
      <c r="B36" s="13" t="s">
        <v>27</v>
      </c>
      <c r="C36" s="24">
        <v>0.92316603952779408</v>
      </c>
    </row>
    <row r="37" spans="1:3" x14ac:dyDescent="0.25">
      <c r="A37" s="16">
        <v>2000</v>
      </c>
      <c r="B37" s="13" t="s">
        <v>27</v>
      </c>
      <c r="C37" s="24">
        <v>0.94354720049629426</v>
      </c>
    </row>
    <row r="38" spans="1:3" x14ac:dyDescent="0.25">
      <c r="A38" s="16">
        <v>2001</v>
      </c>
      <c r="B38" s="13" t="s">
        <v>27</v>
      </c>
      <c r="C38" s="24">
        <v>0.95321468351526617</v>
      </c>
    </row>
    <row r="39" spans="1:3" x14ac:dyDescent="0.25">
      <c r="A39" s="16">
        <v>2002</v>
      </c>
      <c r="B39" s="13" t="s">
        <v>27</v>
      </c>
      <c r="C39" s="24">
        <v>0.95239569434800286</v>
      </c>
    </row>
    <row r="40" spans="1:3" x14ac:dyDescent="0.25">
      <c r="A40" s="16">
        <v>2003</v>
      </c>
      <c r="B40" s="13" t="s">
        <v>27</v>
      </c>
      <c r="C40" s="24">
        <v>0.95974716142815641</v>
      </c>
    </row>
    <row r="41" spans="1:3" x14ac:dyDescent="0.25">
      <c r="A41" s="16">
        <v>2004</v>
      </c>
      <c r="B41" s="13" t="s">
        <v>27</v>
      </c>
      <c r="C41" s="24">
        <v>0.93778917658324323</v>
      </c>
    </row>
    <row r="42" spans="1:3" x14ac:dyDescent="0.25">
      <c r="A42" s="16">
        <v>2005</v>
      </c>
      <c r="B42" s="13" t="s">
        <v>27</v>
      </c>
      <c r="C42" s="24">
        <v>0.96065649981335377</v>
      </c>
    </row>
    <row r="43" spans="1:3" x14ac:dyDescent="0.25">
      <c r="A43" s="16">
        <v>2006</v>
      </c>
      <c r="B43" s="13" t="s">
        <v>27</v>
      </c>
      <c r="C43" s="24">
        <v>0.94791123279268819</v>
      </c>
    </row>
    <row r="44" spans="1:3" x14ac:dyDescent="0.25">
      <c r="A44" s="16">
        <v>2007</v>
      </c>
      <c r="B44" s="13" t="s">
        <v>27</v>
      </c>
      <c r="C44" s="24">
        <v>0.94924516819179838</v>
      </c>
    </row>
    <row r="45" spans="1:3" x14ac:dyDescent="0.25">
      <c r="A45" s="16">
        <v>2008</v>
      </c>
      <c r="B45" s="13" t="s">
        <v>27</v>
      </c>
      <c r="C45" s="24">
        <v>0.96404452082979275</v>
      </c>
    </row>
    <row r="46" spans="1:3" x14ac:dyDescent="0.25">
      <c r="A46" s="16">
        <v>2009</v>
      </c>
      <c r="B46" s="13" t="s">
        <v>27</v>
      </c>
      <c r="C46" s="24">
        <v>0.96229830442753927</v>
      </c>
    </row>
    <row r="47" spans="1:3" x14ac:dyDescent="0.25">
      <c r="A47" s="16">
        <v>2010</v>
      </c>
      <c r="B47" s="13" t="s">
        <v>27</v>
      </c>
      <c r="C47" s="24">
        <v>0.91563063759133334</v>
      </c>
    </row>
    <row r="48" spans="1:3" x14ac:dyDescent="0.25">
      <c r="A48" s="16">
        <v>2011</v>
      </c>
      <c r="B48" s="13" t="s">
        <v>27</v>
      </c>
      <c r="C48" s="24">
        <v>0.95833442364033494</v>
      </c>
    </row>
    <row r="49" spans="1:3" x14ac:dyDescent="0.25">
      <c r="A49" s="16">
        <v>2012</v>
      </c>
      <c r="B49" s="13" t="s">
        <v>27</v>
      </c>
      <c r="C49" s="24">
        <v>0.86765315667830067</v>
      </c>
    </row>
    <row r="50" spans="1:3" x14ac:dyDescent="0.25">
      <c r="A50" s="16">
        <v>2013</v>
      </c>
      <c r="B50" s="13" t="s">
        <v>27</v>
      </c>
      <c r="C50" s="24">
        <v>0.86765315667830067</v>
      </c>
    </row>
    <row r="51" spans="1:3" x14ac:dyDescent="0.25">
      <c r="A51" s="16">
        <v>2014</v>
      </c>
      <c r="B51" s="13" t="s">
        <v>27</v>
      </c>
      <c r="C51" s="24">
        <v>0.86765315667830067</v>
      </c>
    </row>
    <row r="52" spans="1:3" x14ac:dyDescent="0.25">
      <c r="A52" s="16">
        <v>2015</v>
      </c>
      <c r="B52" s="13" t="s">
        <v>27</v>
      </c>
      <c r="C52" s="24">
        <v>0.86765315667830067</v>
      </c>
    </row>
    <row r="53" spans="1:3" x14ac:dyDescent="0.25">
      <c r="A53" s="16">
        <v>2016</v>
      </c>
      <c r="B53" s="13" t="s">
        <v>27</v>
      </c>
      <c r="C53" s="24">
        <v>0.86765315667830067</v>
      </c>
    </row>
    <row r="54" spans="1:3" x14ac:dyDescent="0.25">
      <c r="A54" s="16">
        <v>2017</v>
      </c>
      <c r="B54" s="13" t="s">
        <v>27</v>
      </c>
      <c r="C54" s="24">
        <v>0.86765315667830067</v>
      </c>
    </row>
    <row r="55" spans="1:3" x14ac:dyDescent="0.25">
      <c r="A55" s="16">
        <v>2018</v>
      </c>
      <c r="B55" s="13" t="s">
        <v>27</v>
      </c>
      <c r="C55" s="24">
        <v>0.86765315667830067</v>
      </c>
    </row>
    <row r="56" spans="1:3" x14ac:dyDescent="0.25">
      <c r="A56" s="16">
        <v>2019</v>
      </c>
      <c r="B56" s="13" t="s">
        <v>27</v>
      </c>
      <c r="C56" s="24">
        <v>0.86765315667830067</v>
      </c>
    </row>
    <row r="57" spans="1:3" x14ac:dyDescent="0.25">
      <c r="A57" s="16">
        <v>2020</v>
      </c>
      <c r="B57" s="13" t="s">
        <v>27</v>
      </c>
      <c r="C57" s="24">
        <v>0.86765315667830067</v>
      </c>
    </row>
    <row r="58" spans="1:3" x14ac:dyDescent="0.25">
      <c r="A58" s="16">
        <v>2021</v>
      </c>
      <c r="B58" s="13" t="s">
        <v>27</v>
      </c>
      <c r="C58" s="24">
        <v>0.86765315667830067</v>
      </c>
    </row>
    <row r="59" spans="1:3" x14ac:dyDescent="0.25">
      <c r="A59" s="16">
        <v>2022</v>
      </c>
      <c r="B59" s="13" t="s">
        <v>27</v>
      </c>
      <c r="C59" s="24">
        <v>0.86765315667830067</v>
      </c>
    </row>
    <row r="60" spans="1:3" x14ac:dyDescent="0.25">
      <c r="A60" s="16">
        <v>2023</v>
      </c>
      <c r="B60" s="13" t="s">
        <v>27</v>
      </c>
      <c r="C60" s="24">
        <v>0.86765315667830067</v>
      </c>
    </row>
    <row r="61" spans="1:3" x14ac:dyDescent="0.25">
      <c r="A61" s="16">
        <v>2024</v>
      </c>
      <c r="B61" s="13" t="s">
        <v>27</v>
      </c>
      <c r="C61" s="24">
        <v>0.86765315667830067</v>
      </c>
    </row>
    <row r="62" spans="1:3" x14ac:dyDescent="0.25">
      <c r="A62" s="16">
        <v>2025</v>
      </c>
      <c r="B62" s="13" t="s">
        <v>27</v>
      </c>
      <c r="C62" s="24">
        <v>0.86765315667830067</v>
      </c>
    </row>
    <row r="63" spans="1:3" x14ac:dyDescent="0.25">
      <c r="A63" s="16">
        <v>2026</v>
      </c>
      <c r="B63" s="13" t="s">
        <v>27</v>
      </c>
      <c r="C63" s="24">
        <v>0.86765315667830067</v>
      </c>
    </row>
    <row r="64" spans="1:3" x14ac:dyDescent="0.25">
      <c r="A64" s="16">
        <v>2027</v>
      </c>
      <c r="B64" s="13" t="s">
        <v>27</v>
      </c>
      <c r="C64" s="24">
        <v>0.86765315667830067</v>
      </c>
    </row>
    <row r="65" spans="1:3" x14ac:dyDescent="0.25">
      <c r="A65" s="16">
        <v>2028</v>
      </c>
      <c r="B65" s="13" t="s">
        <v>27</v>
      </c>
      <c r="C65" s="24">
        <v>0.86765315667830067</v>
      </c>
    </row>
    <row r="66" spans="1:3" x14ac:dyDescent="0.25">
      <c r="A66" s="16">
        <v>2029</v>
      </c>
      <c r="B66" s="13" t="s">
        <v>27</v>
      </c>
      <c r="C66" s="24">
        <v>0.86765315667830067</v>
      </c>
    </row>
    <row r="67" spans="1:3" x14ac:dyDescent="0.25">
      <c r="A67" s="16">
        <v>2030</v>
      </c>
      <c r="B67" s="13" t="s">
        <v>27</v>
      </c>
      <c r="C67" s="24">
        <v>0.86765315667830067</v>
      </c>
    </row>
    <row r="68" spans="1:3" x14ac:dyDescent="0.25">
      <c r="A68" s="16">
        <v>2031</v>
      </c>
      <c r="B68" s="13" t="s">
        <v>27</v>
      </c>
      <c r="C68" s="24">
        <v>0.86765315667830067</v>
      </c>
    </row>
    <row r="69" spans="1:3" x14ac:dyDescent="0.25">
      <c r="A69" s="16">
        <v>2032</v>
      </c>
      <c r="B69" s="13" t="s">
        <v>27</v>
      </c>
      <c r="C69" s="24">
        <v>0.86765315667830067</v>
      </c>
    </row>
    <row r="70" spans="1:3" x14ac:dyDescent="0.25">
      <c r="A70" s="16">
        <v>2033</v>
      </c>
      <c r="B70" s="13" t="s">
        <v>27</v>
      </c>
      <c r="C70" s="24">
        <v>0.86765315667830067</v>
      </c>
    </row>
    <row r="71" spans="1:3" x14ac:dyDescent="0.25">
      <c r="A71" s="16">
        <v>2034</v>
      </c>
      <c r="B71" s="13" t="s">
        <v>27</v>
      </c>
      <c r="C71" s="24">
        <v>0.86765315667830067</v>
      </c>
    </row>
    <row r="72" spans="1:3" x14ac:dyDescent="0.25">
      <c r="A72" s="16">
        <v>2035</v>
      </c>
      <c r="B72" s="13" t="s">
        <v>27</v>
      </c>
      <c r="C72" s="24">
        <v>0.86765315667830067</v>
      </c>
    </row>
    <row r="73" spans="1:3" x14ac:dyDescent="0.25">
      <c r="A73" s="16">
        <v>2036</v>
      </c>
      <c r="B73" s="13" t="s">
        <v>27</v>
      </c>
      <c r="C73" s="24">
        <v>0.86765315667830067</v>
      </c>
    </row>
    <row r="74" spans="1:3" x14ac:dyDescent="0.25">
      <c r="A74" s="16">
        <v>2037</v>
      </c>
      <c r="B74" s="13" t="s">
        <v>27</v>
      </c>
      <c r="C74" s="24">
        <v>0.86765315667830067</v>
      </c>
    </row>
    <row r="75" spans="1:3" x14ac:dyDescent="0.25">
      <c r="A75" s="16">
        <v>2038</v>
      </c>
      <c r="B75" s="13" t="s">
        <v>27</v>
      </c>
      <c r="C75" s="24">
        <v>0.86765315667830067</v>
      </c>
    </row>
    <row r="76" spans="1:3" x14ac:dyDescent="0.25">
      <c r="A76" s="16">
        <v>2039</v>
      </c>
      <c r="B76" s="13" t="s">
        <v>27</v>
      </c>
      <c r="C76" s="24">
        <v>0.86765315667830067</v>
      </c>
    </row>
    <row r="77" spans="1:3" x14ac:dyDescent="0.25">
      <c r="A77" s="16">
        <v>2040</v>
      </c>
      <c r="B77" s="13" t="s">
        <v>27</v>
      </c>
      <c r="C77" s="24">
        <v>0.86765315667830067</v>
      </c>
    </row>
    <row r="78" spans="1:3" x14ac:dyDescent="0.25">
      <c r="A78" s="16">
        <v>2041</v>
      </c>
      <c r="B78" s="13" t="s">
        <v>27</v>
      </c>
      <c r="C78" s="24">
        <v>0.86765315667830067</v>
      </c>
    </row>
    <row r="79" spans="1:3" x14ac:dyDescent="0.25">
      <c r="A79" s="16">
        <v>2042</v>
      </c>
      <c r="B79" s="13" t="s">
        <v>27</v>
      </c>
      <c r="C79" s="24">
        <v>0.86765315667830067</v>
      </c>
    </row>
    <row r="80" spans="1:3" x14ac:dyDescent="0.25">
      <c r="A80" s="16">
        <v>2043</v>
      </c>
      <c r="B80" s="13" t="s">
        <v>27</v>
      </c>
      <c r="C80" s="24">
        <v>0.86765315667830067</v>
      </c>
    </row>
    <row r="81" spans="1:3" x14ac:dyDescent="0.25">
      <c r="A81" s="16">
        <v>2044</v>
      </c>
      <c r="B81" s="13" t="s">
        <v>27</v>
      </c>
      <c r="C81" s="24">
        <v>0.86765315667830067</v>
      </c>
    </row>
    <row r="82" spans="1:3" x14ac:dyDescent="0.25">
      <c r="A82" s="16">
        <v>2045</v>
      </c>
      <c r="B82" s="13" t="s">
        <v>27</v>
      </c>
      <c r="C82" s="24">
        <v>0.86765315667830067</v>
      </c>
    </row>
    <row r="83" spans="1:3" x14ac:dyDescent="0.25">
      <c r="A83" s="16">
        <v>2046</v>
      </c>
      <c r="B83" s="13" t="s">
        <v>27</v>
      </c>
      <c r="C83" s="24">
        <v>0.86765315667830067</v>
      </c>
    </row>
    <row r="84" spans="1:3" x14ac:dyDescent="0.25">
      <c r="A84" s="16">
        <v>2047</v>
      </c>
      <c r="B84" s="13" t="s">
        <v>27</v>
      </c>
      <c r="C84" s="24">
        <v>0.86765315667830067</v>
      </c>
    </row>
    <row r="85" spans="1:3" x14ac:dyDescent="0.25">
      <c r="A85" s="16">
        <v>2048</v>
      </c>
      <c r="B85" s="13" t="s">
        <v>27</v>
      </c>
      <c r="C85" s="24">
        <v>0.86765315667830067</v>
      </c>
    </row>
    <row r="86" spans="1:3" x14ac:dyDescent="0.25">
      <c r="A86" s="16">
        <v>2049</v>
      </c>
      <c r="B86" s="13" t="s">
        <v>27</v>
      </c>
      <c r="C86" s="24">
        <v>0.86765315667830067</v>
      </c>
    </row>
    <row r="87" spans="1:3" x14ac:dyDescent="0.25">
      <c r="A87" s="16">
        <v>2050</v>
      </c>
      <c r="B87" s="13" t="s">
        <v>27</v>
      </c>
      <c r="C87" s="24">
        <v>0.86765315667830067</v>
      </c>
    </row>
    <row r="88" spans="1:3" x14ac:dyDescent="0.25">
      <c r="A88" s="16">
        <v>1965</v>
      </c>
      <c r="B88" s="13" t="s">
        <v>28</v>
      </c>
      <c r="C88" s="24">
        <v>0</v>
      </c>
    </row>
    <row r="89" spans="1:3" x14ac:dyDescent="0.25">
      <c r="A89" s="16">
        <v>1966</v>
      </c>
      <c r="B89" s="13" t="s">
        <v>28</v>
      </c>
      <c r="C89" s="24">
        <v>0</v>
      </c>
    </row>
    <row r="90" spans="1:3" x14ac:dyDescent="0.25">
      <c r="A90" s="16">
        <v>1967</v>
      </c>
      <c r="B90" s="13" t="s">
        <v>28</v>
      </c>
      <c r="C90" s="24">
        <v>0</v>
      </c>
    </row>
    <row r="91" spans="1:3" x14ac:dyDescent="0.25">
      <c r="A91" s="16">
        <v>1968</v>
      </c>
      <c r="B91" s="13" t="s">
        <v>28</v>
      </c>
      <c r="C91" s="24">
        <v>0</v>
      </c>
    </row>
    <row r="92" spans="1:3" x14ac:dyDescent="0.25">
      <c r="A92" s="16">
        <v>1969</v>
      </c>
      <c r="B92" s="13" t="s">
        <v>28</v>
      </c>
      <c r="C92" s="24">
        <v>9.8816592958645248E-3</v>
      </c>
    </row>
    <row r="93" spans="1:3" x14ac:dyDescent="0.25">
      <c r="A93" s="16">
        <v>1970</v>
      </c>
      <c r="B93" s="13" t="s">
        <v>28</v>
      </c>
      <c r="C93" s="24">
        <v>0</v>
      </c>
    </row>
    <row r="94" spans="1:3" x14ac:dyDescent="0.25">
      <c r="A94" s="16">
        <v>1971</v>
      </c>
      <c r="B94" s="13" t="s">
        <v>28</v>
      </c>
      <c r="C94" s="24">
        <v>0</v>
      </c>
    </row>
    <row r="95" spans="1:3" x14ac:dyDescent="0.25">
      <c r="A95" s="16">
        <v>1972</v>
      </c>
      <c r="B95" s="13" t="s">
        <v>28</v>
      </c>
      <c r="C95" s="24">
        <v>0</v>
      </c>
    </row>
    <row r="96" spans="1:3" x14ac:dyDescent="0.25">
      <c r="A96" s="16">
        <v>1973</v>
      </c>
      <c r="B96" s="13" t="s">
        <v>28</v>
      </c>
      <c r="C96" s="24">
        <v>0</v>
      </c>
    </row>
    <row r="97" spans="1:3" x14ac:dyDescent="0.25">
      <c r="A97" s="16">
        <v>1974</v>
      </c>
      <c r="B97" s="13" t="s">
        <v>28</v>
      </c>
      <c r="C97" s="24">
        <v>4.5480636640310877E-3</v>
      </c>
    </row>
    <row r="98" spans="1:3" x14ac:dyDescent="0.25">
      <c r="A98" s="16">
        <v>1975</v>
      </c>
      <c r="B98" s="13" t="s">
        <v>28</v>
      </c>
      <c r="C98" s="24">
        <v>0</v>
      </c>
    </row>
    <row r="99" spans="1:3" x14ac:dyDescent="0.25">
      <c r="A99" s="16">
        <v>1976</v>
      </c>
      <c r="B99" s="13" t="s">
        <v>28</v>
      </c>
      <c r="C99" s="24">
        <v>6.2077659865151704E-3</v>
      </c>
    </row>
    <row r="100" spans="1:3" x14ac:dyDescent="0.25">
      <c r="A100" s="16">
        <v>1977</v>
      </c>
      <c r="B100" s="13" t="s">
        <v>28</v>
      </c>
      <c r="C100" s="24">
        <v>8.0672770591718249E-3</v>
      </c>
    </row>
    <row r="101" spans="1:3" x14ac:dyDescent="0.25">
      <c r="A101" s="16">
        <v>1978</v>
      </c>
      <c r="B101" s="13" t="s">
        <v>28</v>
      </c>
      <c r="C101" s="24">
        <v>7.0033135278569029E-3</v>
      </c>
    </row>
    <row r="102" spans="1:3" x14ac:dyDescent="0.25">
      <c r="A102" s="16">
        <v>1979</v>
      </c>
      <c r="B102" s="13" t="s">
        <v>28</v>
      </c>
      <c r="C102" s="24">
        <v>4.4479533456092853E-3</v>
      </c>
    </row>
    <row r="103" spans="1:3" x14ac:dyDescent="0.25">
      <c r="A103" s="16">
        <v>1980</v>
      </c>
      <c r="B103" s="13" t="s">
        <v>28</v>
      </c>
      <c r="C103" s="24">
        <v>9.3540220170467859E-3</v>
      </c>
    </row>
    <row r="104" spans="1:3" x14ac:dyDescent="0.25">
      <c r="A104" s="16">
        <v>1981</v>
      </c>
      <c r="B104" s="13" t="s">
        <v>28</v>
      </c>
      <c r="C104" s="24">
        <v>2.4837243540770143E-3</v>
      </c>
    </row>
    <row r="105" spans="1:3" x14ac:dyDescent="0.25">
      <c r="A105" s="16">
        <v>1982</v>
      </c>
      <c r="B105" s="13" t="s">
        <v>28</v>
      </c>
      <c r="C105" s="24">
        <v>3.3294660385105347E-3</v>
      </c>
    </row>
    <row r="106" spans="1:3" x14ac:dyDescent="0.25">
      <c r="A106" s="16">
        <v>1983</v>
      </c>
      <c r="B106" s="13" t="s">
        <v>28</v>
      </c>
      <c r="C106" s="24">
        <v>1.0146387484882039E-2</v>
      </c>
    </row>
    <row r="107" spans="1:3" x14ac:dyDescent="0.25">
      <c r="A107" s="16">
        <v>1984</v>
      </c>
      <c r="B107" s="13" t="s">
        <v>28</v>
      </c>
      <c r="C107" s="24">
        <v>4.12254700660544E-3</v>
      </c>
    </row>
    <row r="108" spans="1:3" x14ac:dyDescent="0.25">
      <c r="A108" s="16">
        <v>1985</v>
      </c>
      <c r="B108" s="13" t="s">
        <v>28</v>
      </c>
      <c r="C108" s="24">
        <v>6.066864309481358E-3</v>
      </c>
    </row>
    <row r="109" spans="1:3" x14ac:dyDescent="0.25">
      <c r="A109" s="16">
        <v>1986</v>
      </c>
      <c r="B109" s="13" t="s">
        <v>28</v>
      </c>
      <c r="C109" s="24">
        <v>4.9436351389498716E-3</v>
      </c>
    </row>
    <row r="110" spans="1:3" x14ac:dyDescent="0.25">
      <c r="A110" s="16">
        <v>1987</v>
      </c>
      <c r="B110" s="13" t="s">
        <v>28</v>
      </c>
      <c r="C110" s="24">
        <v>5.7847589721693651E-3</v>
      </c>
    </row>
    <row r="111" spans="1:3" x14ac:dyDescent="0.25">
      <c r="A111" s="16">
        <v>1988</v>
      </c>
      <c r="B111" s="13" t="s">
        <v>28</v>
      </c>
      <c r="C111" s="24">
        <v>6.2679586292190117E-3</v>
      </c>
    </row>
    <row r="112" spans="1:3" x14ac:dyDescent="0.25">
      <c r="A112" s="16">
        <v>1989</v>
      </c>
      <c r="B112" s="13" t="s">
        <v>28</v>
      </c>
      <c r="C112" s="24">
        <v>9.041148404741824E-3</v>
      </c>
    </row>
    <row r="113" spans="1:3" x14ac:dyDescent="0.25">
      <c r="A113" s="16">
        <v>1990</v>
      </c>
      <c r="B113" s="13" t="s">
        <v>28</v>
      </c>
      <c r="C113" s="24">
        <v>3.0300747542537304E-3</v>
      </c>
    </row>
    <row r="114" spans="1:3" x14ac:dyDescent="0.25">
      <c r="A114" s="16">
        <v>1991</v>
      </c>
      <c r="B114" s="13" t="s">
        <v>28</v>
      </c>
      <c r="C114" s="24">
        <v>4.0421212578114268E-3</v>
      </c>
    </row>
    <row r="115" spans="1:3" x14ac:dyDescent="0.25">
      <c r="A115" s="16">
        <v>1992</v>
      </c>
      <c r="B115" s="13" t="s">
        <v>28</v>
      </c>
      <c r="C115" s="24">
        <v>7.6787555262248387E-3</v>
      </c>
    </row>
    <row r="116" spans="1:3" x14ac:dyDescent="0.25">
      <c r="A116" s="16">
        <v>1993</v>
      </c>
      <c r="B116" s="13" t="s">
        <v>28</v>
      </c>
      <c r="C116" s="24">
        <v>6.9427017430933489E-3</v>
      </c>
    </row>
    <row r="117" spans="1:3" x14ac:dyDescent="0.25">
      <c r="A117" s="16">
        <v>1994</v>
      </c>
      <c r="B117" s="13" t="s">
        <v>28</v>
      </c>
      <c r="C117" s="24">
        <v>6.7647708742756222E-3</v>
      </c>
    </row>
    <row r="118" spans="1:3" x14ac:dyDescent="0.25">
      <c r="A118" s="16">
        <v>1995</v>
      </c>
      <c r="B118" s="13" t="s">
        <v>28</v>
      </c>
      <c r="C118" s="24">
        <v>1.1048254311924886E-2</v>
      </c>
    </row>
    <row r="119" spans="1:3" x14ac:dyDescent="0.25">
      <c r="A119" s="16">
        <v>1996</v>
      </c>
      <c r="B119" s="13" t="s">
        <v>28</v>
      </c>
      <c r="C119" s="24">
        <v>7.337884924279281E-3</v>
      </c>
    </row>
    <row r="120" spans="1:3" x14ac:dyDescent="0.25">
      <c r="A120" s="16">
        <v>1997</v>
      </c>
      <c r="B120" s="13" t="s">
        <v>28</v>
      </c>
      <c r="C120" s="24">
        <v>6.9117226924644498E-3</v>
      </c>
    </row>
    <row r="121" spans="1:3" x14ac:dyDescent="0.25">
      <c r="A121" s="16">
        <v>1998</v>
      </c>
      <c r="B121" s="13" t="s">
        <v>28</v>
      </c>
      <c r="C121" s="24">
        <v>1.0786988145004277E-2</v>
      </c>
    </row>
    <row r="122" spans="1:3" x14ac:dyDescent="0.25">
      <c r="A122" s="16">
        <v>1999</v>
      </c>
      <c r="B122" s="13" t="s">
        <v>28</v>
      </c>
      <c r="C122" s="24">
        <v>9.6096437352815155E-3</v>
      </c>
    </row>
    <row r="123" spans="1:3" x14ac:dyDescent="0.25">
      <c r="A123" s="16">
        <v>2000</v>
      </c>
      <c r="B123" s="13" t="s">
        <v>28</v>
      </c>
      <c r="C123" s="24">
        <v>1.0506987920248071E-2</v>
      </c>
    </row>
    <row r="124" spans="1:3" x14ac:dyDescent="0.25">
      <c r="A124" s="16">
        <v>2001</v>
      </c>
      <c r="B124" s="13" t="s">
        <v>28</v>
      </c>
      <c r="C124" s="24">
        <v>7.7930739693123667E-3</v>
      </c>
    </row>
    <row r="125" spans="1:3" x14ac:dyDescent="0.25">
      <c r="A125" s="16">
        <v>2002</v>
      </c>
      <c r="B125" s="13" t="s">
        <v>28</v>
      </c>
      <c r="C125" s="24">
        <v>8.4863363216633077E-3</v>
      </c>
    </row>
    <row r="126" spans="1:3" x14ac:dyDescent="0.25">
      <c r="A126" s="16">
        <v>2003</v>
      </c>
      <c r="B126" s="13" t="s">
        <v>28</v>
      </c>
      <c r="C126" s="24">
        <v>7.6513660095239898E-3</v>
      </c>
    </row>
    <row r="127" spans="1:3" x14ac:dyDescent="0.25">
      <c r="A127" s="16">
        <v>2004</v>
      </c>
      <c r="B127" s="13" t="s">
        <v>28</v>
      </c>
      <c r="C127" s="24">
        <v>7.3694953701982343E-3</v>
      </c>
    </row>
    <row r="128" spans="1:3" x14ac:dyDescent="0.25">
      <c r="A128" s="16">
        <v>2005</v>
      </c>
      <c r="B128" s="13" t="s">
        <v>28</v>
      </c>
      <c r="C128" s="24">
        <v>1.1045125899445672E-2</v>
      </c>
    </row>
    <row r="129" spans="1:3" x14ac:dyDescent="0.25">
      <c r="A129" s="16">
        <v>2006</v>
      </c>
      <c r="B129" s="13" t="s">
        <v>28</v>
      </c>
      <c r="C129" s="24">
        <v>9.5640715035526479E-3</v>
      </c>
    </row>
    <row r="130" spans="1:3" x14ac:dyDescent="0.25">
      <c r="A130" s="16">
        <v>2007</v>
      </c>
      <c r="B130" s="13" t="s">
        <v>28</v>
      </c>
      <c r="C130" s="24">
        <v>1.1321574435331147E-2</v>
      </c>
    </row>
    <row r="131" spans="1:3" x14ac:dyDescent="0.25">
      <c r="A131" s="16">
        <v>2008</v>
      </c>
      <c r="B131" s="13" t="s">
        <v>28</v>
      </c>
      <c r="C131" s="24">
        <v>1.4968319549385156E-2</v>
      </c>
    </row>
    <row r="132" spans="1:3" x14ac:dyDescent="0.25">
      <c r="A132" s="16">
        <v>2009</v>
      </c>
      <c r="B132" s="13" t="s">
        <v>28</v>
      </c>
      <c r="C132" s="24">
        <v>2.3885759729134211E-2</v>
      </c>
    </row>
    <row r="133" spans="1:3" x14ac:dyDescent="0.25">
      <c r="A133" s="16">
        <v>2010</v>
      </c>
      <c r="B133" s="13" t="s">
        <v>28</v>
      </c>
      <c r="C133" s="24">
        <v>1.275746407389112E-2</v>
      </c>
    </row>
    <row r="134" spans="1:3" x14ac:dyDescent="0.25">
      <c r="A134" s="16">
        <v>2011</v>
      </c>
      <c r="B134" s="13" t="s">
        <v>28</v>
      </c>
      <c r="C134" s="24">
        <v>1.1809283997288811E-2</v>
      </c>
    </row>
    <row r="135" spans="1:3" x14ac:dyDescent="0.25">
      <c r="A135" s="16">
        <v>2012</v>
      </c>
      <c r="B135" s="13" t="s">
        <v>28</v>
      </c>
      <c r="C135" s="24">
        <v>4.8033653639387025E-2</v>
      </c>
    </row>
    <row r="136" spans="1:3" x14ac:dyDescent="0.25">
      <c r="A136" s="16">
        <v>2013</v>
      </c>
      <c r="B136" s="13" t="s">
        <v>28</v>
      </c>
      <c r="C136" s="24">
        <v>4.8033653639387025E-2</v>
      </c>
    </row>
    <row r="137" spans="1:3" x14ac:dyDescent="0.25">
      <c r="A137" s="16">
        <v>2014</v>
      </c>
      <c r="B137" s="13" t="s">
        <v>28</v>
      </c>
      <c r="C137" s="24">
        <v>4.8033653639387025E-2</v>
      </c>
    </row>
    <row r="138" spans="1:3" x14ac:dyDescent="0.25">
      <c r="A138" s="16">
        <v>2015</v>
      </c>
      <c r="B138" s="13" t="s">
        <v>28</v>
      </c>
      <c r="C138" s="24">
        <v>4.8033653639387025E-2</v>
      </c>
    </row>
    <row r="139" spans="1:3" x14ac:dyDescent="0.25">
      <c r="A139" s="16">
        <v>2016</v>
      </c>
      <c r="B139" s="13" t="s">
        <v>28</v>
      </c>
      <c r="C139" s="24">
        <v>4.8033653639387025E-2</v>
      </c>
    </row>
    <row r="140" spans="1:3" x14ac:dyDescent="0.25">
      <c r="A140" s="16">
        <v>2017</v>
      </c>
      <c r="B140" s="13" t="s">
        <v>28</v>
      </c>
      <c r="C140" s="24">
        <v>4.8033653639387025E-2</v>
      </c>
    </row>
    <row r="141" spans="1:3" x14ac:dyDescent="0.25">
      <c r="A141" s="16">
        <v>2018</v>
      </c>
      <c r="B141" s="13" t="s">
        <v>28</v>
      </c>
      <c r="C141" s="24">
        <v>4.8033653639387025E-2</v>
      </c>
    </row>
    <row r="142" spans="1:3" x14ac:dyDescent="0.25">
      <c r="A142" s="16">
        <v>2019</v>
      </c>
      <c r="B142" s="13" t="s">
        <v>28</v>
      </c>
      <c r="C142" s="24">
        <v>4.8033653639387025E-2</v>
      </c>
    </row>
    <row r="143" spans="1:3" x14ac:dyDescent="0.25">
      <c r="A143" s="16">
        <v>2020</v>
      </c>
      <c r="B143" s="13" t="s">
        <v>28</v>
      </c>
      <c r="C143" s="24">
        <v>4.8033653639387025E-2</v>
      </c>
    </row>
    <row r="144" spans="1:3" x14ac:dyDescent="0.25">
      <c r="A144" s="16">
        <v>2021</v>
      </c>
      <c r="B144" s="13" t="s">
        <v>28</v>
      </c>
      <c r="C144" s="24">
        <v>4.8033653639387025E-2</v>
      </c>
    </row>
    <row r="145" spans="1:3" x14ac:dyDescent="0.25">
      <c r="A145" s="16">
        <v>2022</v>
      </c>
      <c r="B145" s="13" t="s">
        <v>28</v>
      </c>
      <c r="C145" s="24">
        <v>4.8033653639387025E-2</v>
      </c>
    </row>
    <row r="146" spans="1:3" x14ac:dyDescent="0.25">
      <c r="A146" s="16">
        <v>2023</v>
      </c>
      <c r="B146" s="13" t="s">
        <v>28</v>
      </c>
      <c r="C146" s="24">
        <v>4.8033653639387025E-2</v>
      </c>
    </row>
    <row r="147" spans="1:3" x14ac:dyDescent="0.25">
      <c r="A147" s="16">
        <v>2024</v>
      </c>
      <c r="B147" s="13" t="s">
        <v>28</v>
      </c>
      <c r="C147" s="24">
        <v>4.8033653639387025E-2</v>
      </c>
    </row>
    <row r="148" spans="1:3" x14ac:dyDescent="0.25">
      <c r="A148" s="16">
        <v>2025</v>
      </c>
      <c r="B148" s="13" t="s">
        <v>28</v>
      </c>
      <c r="C148" s="24">
        <v>4.8033653639387025E-2</v>
      </c>
    </row>
    <row r="149" spans="1:3" x14ac:dyDescent="0.25">
      <c r="A149" s="16">
        <v>2026</v>
      </c>
      <c r="B149" s="13" t="s">
        <v>28</v>
      </c>
      <c r="C149" s="24">
        <v>4.8033653639387025E-2</v>
      </c>
    </row>
    <row r="150" spans="1:3" x14ac:dyDescent="0.25">
      <c r="A150" s="16">
        <v>2027</v>
      </c>
      <c r="B150" s="13" t="s">
        <v>28</v>
      </c>
      <c r="C150" s="24">
        <v>4.8033653639387025E-2</v>
      </c>
    </row>
    <row r="151" spans="1:3" x14ac:dyDescent="0.25">
      <c r="A151" s="16">
        <v>2028</v>
      </c>
      <c r="B151" s="13" t="s">
        <v>28</v>
      </c>
      <c r="C151" s="24">
        <v>4.8033653639387025E-2</v>
      </c>
    </row>
    <row r="152" spans="1:3" x14ac:dyDescent="0.25">
      <c r="A152" s="16">
        <v>2029</v>
      </c>
      <c r="B152" s="13" t="s">
        <v>28</v>
      </c>
      <c r="C152" s="24">
        <v>4.8033653639387025E-2</v>
      </c>
    </row>
    <row r="153" spans="1:3" x14ac:dyDescent="0.25">
      <c r="A153" s="16">
        <v>2030</v>
      </c>
      <c r="B153" s="13" t="s">
        <v>28</v>
      </c>
      <c r="C153" s="24">
        <v>4.8033653639387025E-2</v>
      </c>
    </row>
    <row r="154" spans="1:3" x14ac:dyDescent="0.25">
      <c r="A154" s="16">
        <v>2031</v>
      </c>
      <c r="B154" s="13" t="s">
        <v>28</v>
      </c>
      <c r="C154" s="24">
        <v>4.8033653639387025E-2</v>
      </c>
    </row>
    <row r="155" spans="1:3" x14ac:dyDescent="0.25">
      <c r="A155" s="16">
        <v>2032</v>
      </c>
      <c r="B155" s="13" t="s">
        <v>28</v>
      </c>
      <c r="C155" s="24">
        <v>4.8033653639387025E-2</v>
      </c>
    </row>
    <row r="156" spans="1:3" x14ac:dyDescent="0.25">
      <c r="A156" s="16">
        <v>2033</v>
      </c>
      <c r="B156" s="13" t="s">
        <v>28</v>
      </c>
      <c r="C156" s="24">
        <v>4.8033653639387025E-2</v>
      </c>
    </row>
    <row r="157" spans="1:3" x14ac:dyDescent="0.25">
      <c r="A157" s="16">
        <v>2034</v>
      </c>
      <c r="B157" s="13" t="s">
        <v>28</v>
      </c>
      <c r="C157" s="24">
        <v>4.8033653639387025E-2</v>
      </c>
    </row>
    <row r="158" spans="1:3" x14ac:dyDescent="0.25">
      <c r="A158" s="16">
        <v>2035</v>
      </c>
      <c r="B158" s="13" t="s">
        <v>28</v>
      </c>
      <c r="C158" s="24">
        <v>4.8033653639387025E-2</v>
      </c>
    </row>
    <row r="159" spans="1:3" x14ac:dyDescent="0.25">
      <c r="A159" s="16">
        <v>2036</v>
      </c>
      <c r="B159" s="13" t="s">
        <v>28</v>
      </c>
      <c r="C159" s="24">
        <v>4.8033653639387025E-2</v>
      </c>
    </row>
    <row r="160" spans="1:3" x14ac:dyDescent="0.25">
      <c r="A160" s="16">
        <v>2037</v>
      </c>
      <c r="B160" s="13" t="s">
        <v>28</v>
      </c>
      <c r="C160" s="24">
        <v>4.8033653639387025E-2</v>
      </c>
    </row>
    <row r="161" spans="1:3" x14ac:dyDescent="0.25">
      <c r="A161" s="16">
        <v>2038</v>
      </c>
      <c r="B161" s="13" t="s">
        <v>28</v>
      </c>
      <c r="C161" s="24">
        <v>4.8033653639387025E-2</v>
      </c>
    </row>
    <row r="162" spans="1:3" x14ac:dyDescent="0.25">
      <c r="A162" s="16">
        <v>2039</v>
      </c>
      <c r="B162" s="13" t="s">
        <v>28</v>
      </c>
      <c r="C162" s="24">
        <v>4.8033653639387025E-2</v>
      </c>
    </row>
    <row r="163" spans="1:3" x14ac:dyDescent="0.25">
      <c r="A163" s="16">
        <v>2040</v>
      </c>
      <c r="B163" s="13" t="s">
        <v>28</v>
      </c>
      <c r="C163" s="24">
        <v>4.8033653639387025E-2</v>
      </c>
    </row>
    <row r="164" spans="1:3" x14ac:dyDescent="0.25">
      <c r="A164" s="16">
        <v>2041</v>
      </c>
      <c r="B164" s="13" t="s">
        <v>28</v>
      </c>
      <c r="C164" s="24">
        <v>4.8033653639387025E-2</v>
      </c>
    </row>
    <row r="165" spans="1:3" x14ac:dyDescent="0.25">
      <c r="A165" s="16">
        <v>2042</v>
      </c>
      <c r="B165" s="13" t="s">
        <v>28</v>
      </c>
      <c r="C165" s="24">
        <v>4.8033653639387025E-2</v>
      </c>
    </row>
    <row r="166" spans="1:3" x14ac:dyDescent="0.25">
      <c r="A166" s="16">
        <v>2043</v>
      </c>
      <c r="B166" s="13" t="s">
        <v>28</v>
      </c>
      <c r="C166" s="24">
        <v>4.8033653639387025E-2</v>
      </c>
    </row>
    <row r="167" spans="1:3" x14ac:dyDescent="0.25">
      <c r="A167" s="16">
        <v>2044</v>
      </c>
      <c r="B167" s="13" t="s">
        <v>28</v>
      </c>
      <c r="C167" s="24">
        <v>4.8033653639387025E-2</v>
      </c>
    </row>
    <row r="168" spans="1:3" x14ac:dyDescent="0.25">
      <c r="A168" s="16">
        <v>2045</v>
      </c>
      <c r="B168" s="13" t="s">
        <v>28</v>
      </c>
      <c r="C168" s="24">
        <v>4.8033653639387025E-2</v>
      </c>
    </row>
    <row r="169" spans="1:3" x14ac:dyDescent="0.25">
      <c r="A169" s="16">
        <v>2046</v>
      </c>
      <c r="B169" s="13" t="s">
        <v>28</v>
      </c>
      <c r="C169" s="24">
        <v>4.8033653639387025E-2</v>
      </c>
    </row>
    <row r="170" spans="1:3" x14ac:dyDescent="0.25">
      <c r="A170" s="16">
        <v>2047</v>
      </c>
      <c r="B170" s="13" t="s">
        <v>28</v>
      </c>
      <c r="C170" s="24">
        <v>4.8033653639387025E-2</v>
      </c>
    </row>
    <row r="171" spans="1:3" x14ac:dyDescent="0.25">
      <c r="A171" s="16">
        <v>2048</v>
      </c>
      <c r="B171" s="13" t="s">
        <v>28</v>
      </c>
      <c r="C171" s="24">
        <v>4.8033653639387025E-2</v>
      </c>
    </row>
    <row r="172" spans="1:3" x14ac:dyDescent="0.25">
      <c r="A172" s="16">
        <v>2049</v>
      </c>
      <c r="B172" s="13" t="s">
        <v>28</v>
      </c>
      <c r="C172" s="24">
        <v>4.8033653639387025E-2</v>
      </c>
    </row>
    <row r="173" spans="1:3" x14ac:dyDescent="0.25">
      <c r="A173" s="16">
        <v>2050</v>
      </c>
      <c r="B173" s="13" t="s">
        <v>28</v>
      </c>
      <c r="C173" s="24">
        <v>4.8033653639387025E-2</v>
      </c>
    </row>
    <row r="174" spans="1:3" x14ac:dyDescent="0.25">
      <c r="A174" s="16">
        <v>1965</v>
      </c>
      <c r="B174" s="13" t="s">
        <v>29</v>
      </c>
      <c r="C174" s="24">
        <v>4.287735026540374E-3</v>
      </c>
    </row>
    <row r="175" spans="1:3" x14ac:dyDescent="0.25">
      <c r="A175" s="16">
        <v>1966</v>
      </c>
      <c r="B175" s="13" t="s">
        <v>29</v>
      </c>
      <c r="C175" s="24">
        <v>4.287735026540374E-3</v>
      </c>
    </row>
    <row r="176" spans="1:3" x14ac:dyDescent="0.25">
      <c r="A176" s="16">
        <v>1967</v>
      </c>
      <c r="B176" s="13" t="s">
        <v>29</v>
      </c>
      <c r="C176" s="24">
        <v>4.287735026540374E-3</v>
      </c>
    </row>
    <row r="177" spans="1:3" x14ac:dyDescent="0.25">
      <c r="A177" s="16">
        <v>1968</v>
      </c>
      <c r="B177" s="13" t="s">
        <v>29</v>
      </c>
      <c r="C177" s="24">
        <v>1.0602654904788161E-2</v>
      </c>
    </row>
    <row r="178" spans="1:3" x14ac:dyDescent="0.25">
      <c r="A178" s="16">
        <v>1969</v>
      </c>
      <c r="B178" s="13" t="s">
        <v>29</v>
      </c>
      <c r="C178" s="24">
        <v>3.9526637183458103E-3</v>
      </c>
    </row>
    <row r="179" spans="1:3" x14ac:dyDescent="0.25">
      <c r="A179" s="16">
        <v>1970</v>
      </c>
      <c r="B179" s="13" t="s">
        <v>29</v>
      </c>
      <c r="C179" s="24">
        <v>1.0912740285980993E-2</v>
      </c>
    </row>
    <row r="180" spans="1:3" x14ac:dyDescent="0.25">
      <c r="A180" s="16">
        <v>1971</v>
      </c>
      <c r="B180" s="13" t="s">
        <v>29</v>
      </c>
      <c r="C180" s="24">
        <v>4.287735026540374E-3</v>
      </c>
    </row>
    <row r="181" spans="1:3" x14ac:dyDescent="0.25">
      <c r="A181" s="16">
        <v>1972</v>
      </c>
      <c r="B181" s="13" t="s">
        <v>29</v>
      </c>
      <c r="C181" s="24">
        <v>7.2535420281895331E-3</v>
      </c>
    </row>
    <row r="182" spans="1:3" x14ac:dyDescent="0.25">
      <c r="A182" s="16">
        <v>1973</v>
      </c>
      <c r="B182" s="13" t="s">
        <v>29</v>
      </c>
      <c r="C182" s="24">
        <v>5.1912882992134288E-3</v>
      </c>
    </row>
    <row r="183" spans="1:3" x14ac:dyDescent="0.25">
      <c r="A183" s="16">
        <v>1974</v>
      </c>
      <c r="B183" s="13" t="s">
        <v>29</v>
      </c>
      <c r="C183" s="24">
        <v>0</v>
      </c>
    </row>
    <row r="184" spans="1:3" x14ac:dyDescent="0.25">
      <c r="A184" s="16">
        <v>1975</v>
      </c>
      <c r="B184" s="13" t="s">
        <v>29</v>
      </c>
      <c r="C184" s="24">
        <v>0</v>
      </c>
    </row>
    <row r="185" spans="1:3" x14ac:dyDescent="0.25">
      <c r="A185" s="16">
        <v>1976</v>
      </c>
      <c r="B185" s="13" t="s">
        <v>29</v>
      </c>
      <c r="C185" s="24">
        <v>0</v>
      </c>
    </row>
    <row r="186" spans="1:3" x14ac:dyDescent="0.25">
      <c r="A186" s="16">
        <v>1977</v>
      </c>
      <c r="B186" s="13" t="s">
        <v>29</v>
      </c>
      <c r="C186" s="24">
        <v>5.6470939414202765E-3</v>
      </c>
    </row>
    <row r="187" spans="1:3" x14ac:dyDescent="0.25">
      <c r="A187" s="16">
        <v>1978</v>
      </c>
      <c r="B187" s="13" t="s">
        <v>29</v>
      </c>
      <c r="C187" s="24">
        <v>9.1043075862139739E-3</v>
      </c>
    </row>
    <row r="188" spans="1:3" x14ac:dyDescent="0.25">
      <c r="A188" s="16">
        <v>1979</v>
      </c>
      <c r="B188" s="13" t="s">
        <v>29</v>
      </c>
      <c r="C188" s="24">
        <v>8.0063160220967145E-3</v>
      </c>
    </row>
    <row r="189" spans="1:3" x14ac:dyDescent="0.25">
      <c r="A189" s="16">
        <v>1980</v>
      </c>
      <c r="B189" s="13" t="s">
        <v>29</v>
      </c>
      <c r="C189" s="24">
        <v>8.4186198153421085E-3</v>
      </c>
    </row>
    <row r="190" spans="1:3" x14ac:dyDescent="0.25">
      <c r="A190" s="16">
        <v>1981</v>
      </c>
      <c r="B190" s="13" t="s">
        <v>29</v>
      </c>
      <c r="C190" s="24">
        <v>5.4641935789694314E-3</v>
      </c>
    </row>
    <row r="191" spans="1:3" x14ac:dyDescent="0.25">
      <c r="A191" s="16">
        <v>1982</v>
      </c>
      <c r="B191" s="13" t="s">
        <v>29</v>
      </c>
      <c r="C191" s="24">
        <v>4.6612524539147481E-3</v>
      </c>
    </row>
    <row r="192" spans="1:3" x14ac:dyDescent="0.25">
      <c r="A192" s="16">
        <v>1983</v>
      </c>
      <c r="B192" s="13" t="s">
        <v>29</v>
      </c>
      <c r="C192" s="24">
        <v>8.1171099879056314E-3</v>
      </c>
    </row>
    <row r="193" spans="1:3" x14ac:dyDescent="0.25">
      <c r="A193" s="16">
        <v>1984</v>
      </c>
      <c r="B193" s="13" t="s">
        <v>29</v>
      </c>
      <c r="C193" s="24">
        <v>9.6192763487460264E-3</v>
      </c>
    </row>
    <row r="194" spans="1:3" x14ac:dyDescent="0.25">
      <c r="A194" s="16">
        <v>1985</v>
      </c>
      <c r="B194" s="13" t="s">
        <v>29</v>
      </c>
      <c r="C194" s="24">
        <v>1.2861752336100478E-2</v>
      </c>
    </row>
    <row r="195" spans="1:3" x14ac:dyDescent="0.25">
      <c r="A195" s="16">
        <v>1986</v>
      </c>
      <c r="B195" s="13" t="s">
        <v>29</v>
      </c>
      <c r="C195" s="24">
        <v>1.5325268930744604E-2</v>
      </c>
    </row>
    <row r="196" spans="1:3" x14ac:dyDescent="0.25">
      <c r="A196" s="16">
        <v>1987</v>
      </c>
      <c r="B196" s="13" t="s">
        <v>29</v>
      </c>
      <c r="C196" s="24">
        <v>1.8318403411869657E-2</v>
      </c>
    </row>
    <row r="197" spans="1:3" x14ac:dyDescent="0.25">
      <c r="A197" s="16">
        <v>1988</v>
      </c>
      <c r="B197" s="13" t="s">
        <v>29</v>
      </c>
      <c r="C197" s="24">
        <v>2.4758436585415097E-2</v>
      </c>
    </row>
    <row r="198" spans="1:3" x14ac:dyDescent="0.25">
      <c r="A198" s="16">
        <v>1989</v>
      </c>
      <c r="B198" s="13" t="s">
        <v>29</v>
      </c>
      <c r="C198" s="24">
        <v>1.829502971312463E-2</v>
      </c>
    </row>
    <row r="199" spans="1:3" x14ac:dyDescent="0.25">
      <c r="A199" s="16">
        <v>1990</v>
      </c>
      <c r="B199" s="13" t="s">
        <v>29</v>
      </c>
      <c r="C199" s="24">
        <v>3.5956887083810937E-2</v>
      </c>
    </row>
    <row r="200" spans="1:3" x14ac:dyDescent="0.25">
      <c r="A200" s="16">
        <v>1991</v>
      </c>
      <c r="B200" s="13" t="s">
        <v>29</v>
      </c>
      <c r="C200" s="24">
        <v>4.2153550260033451E-2</v>
      </c>
    </row>
    <row r="201" spans="1:3" x14ac:dyDescent="0.25">
      <c r="A201" s="16">
        <v>1992</v>
      </c>
      <c r="B201" s="13" t="s">
        <v>29</v>
      </c>
      <c r="C201" s="24">
        <v>6.0771865164693725E-2</v>
      </c>
    </row>
    <row r="202" spans="1:3" x14ac:dyDescent="0.25">
      <c r="A202" s="16">
        <v>1993</v>
      </c>
      <c r="B202" s="13" t="s">
        <v>29</v>
      </c>
      <c r="C202" s="24">
        <v>5.8943537798862536E-2</v>
      </c>
    </row>
    <row r="203" spans="1:3" x14ac:dyDescent="0.25">
      <c r="A203" s="16">
        <v>1994</v>
      </c>
      <c r="B203" s="13" t="s">
        <v>29</v>
      </c>
      <c r="C203" s="24">
        <v>5.4069847202245863E-2</v>
      </c>
    </row>
    <row r="204" spans="1:3" x14ac:dyDescent="0.25">
      <c r="A204" s="16">
        <v>1995</v>
      </c>
      <c r="B204" s="13" t="s">
        <v>29</v>
      </c>
      <c r="C204" s="24">
        <v>5.4320583700297354E-2</v>
      </c>
    </row>
    <row r="205" spans="1:3" x14ac:dyDescent="0.25">
      <c r="A205" s="16">
        <v>1996</v>
      </c>
      <c r="B205" s="13" t="s">
        <v>29</v>
      </c>
      <c r="C205" s="24">
        <v>4.9032123365825152E-2</v>
      </c>
    </row>
    <row r="206" spans="1:3" x14ac:dyDescent="0.25">
      <c r="A206" s="16">
        <v>1997</v>
      </c>
      <c r="B206" s="13" t="s">
        <v>29</v>
      </c>
      <c r="C206" s="24">
        <v>5.1110370436381856E-2</v>
      </c>
    </row>
    <row r="207" spans="1:3" x14ac:dyDescent="0.25">
      <c r="A207" s="16">
        <v>1998</v>
      </c>
      <c r="B207" s="13" t="s">
        <v>29</v>
      </c>
      <c r="C207" s="24">
        <v>6.6938433283382698E-2</v>
      </c>
    </row>
    <row r="208" spans="1:3" x14ac:dyDescent="0.25">
      <c r="A208" s="16">
        <v>1999</v>
      </c>
      <c r="B208" s="13" t="s">
        <v>29</v>
      </c>
      <c r="C208" s="24">
        <v>6.7224316736924403E-2</v>
      </c>
    </row>
    <row r="209" spans="1:3" x14ac:dyDescent="0.25">
      <c r="A209" s="16">
        <v>2000</v>
      </c>
      <c r="B209" s="13" t="s">
        <v>29</v>
      </c>
      <c r="C209" s="24">
        <v>4.5945811583457667E-2</v>
      </c>
    </row>
    <row r="210" spans="1:3" x14ac:dyDescent="0.25">
      <c r="A210" s="16">
        <v>2001</v>
      </c>
      <c r="B210" s="13" t="s">
        <v>29</v>
      </c>
      <c r="C210" s="24">
        <v>3.8992242515421528E-2</v>
      </c>
    </row>
    <row r="211" spans="1:3" x14ac:dyDescent="0.25">
      <c r="A211" s="16">
        <v>2002</v>
      </c>
      <c r="B211" s="13" t="s">
        <v>29</v>
      </c>
      <c r="C211" s="24">
        <v>3.9117969330333721E-2</v>
      </c>
    </row>
    <row r="212" spans="1:3" x14ac:dyDescent="0.25">
      <c r="A212" s="16">
        <v>2003</v>
      </c>
      <c r="B212" s="13" t="s">
        <v>29</v>
      </c>
      <c r="C212" s="24">
        <v>3.2601472562319607E-2</v>
      </c>
    </row>
    <row r="213" spans="1:3" x14ac:dyDescent="0.25">
      <c r="A213" s="16">
        <v>2004</v>
      </c>
      <c r="B213" s="13" t="s">
        <v>29</v>
      </c>
      <c r="C213" s="24">
        <v>5.484132804655853E-2</v>
      </c>
    </row>
    <row r="214" spans="1:3" x14ac:dyDescent="0.25">
      <c r="A214" s="16">
        <v>2005</v>
      </c>
      <c r="B214" s="13" t="s">
        <v>29</v>
      </c>
      <c r="C214" s="24">
        <v>2.8298374287200462E-2</v>
      </c>
    </row>
    <row r="215" spans="1:3" x14ac:dyDescent="0.25">
      <c r="A215" s="16">
        <v>2006</v>
      </c>
      <c r="B215" s="13" t="s">
        <v>29</v>
      </c>
      <c r="C215" s="24">
        <v>4.2524695703759087E-2</v>
      </c>
    </row>
    <row r="216" spans="1:3" x14ac:dyDescent="0.25">
      <c r="A216" s="16">
        <v>2007</v>
      </c>
      <c r="B216" s="13" t="s">
        <v>29</v>
      </c>
      <c r="C216" s="24">
        <v>3.9433257372870373E-2</v>
      </c>
    </row>
    <row r="217" spans="1:3" x14ac:dyDescent="0.25">
      <c r="A217" s="16">
        <v>2008</v>
      </c>
      <c r="B217" s="13" t="s">
        <v>29</v>
      </c>
      <c r="C217" s="24">
        <v>2.0987159620822135E-2</v>
      </c>
    </row>
    <row r="218" spans="1:3" x14ac:dyDescent="0.25">
      <c r="A218" s="16">
        <v>2009</v>
      </c>
      <c r="B218" s="13" t="s">
        <v>29</v>
      </c>
      <c r="C218" s="24">
        <v>1.3815935843326552E-2</v>
      </c>
    </row>
    <row r="219" spans="1:3" x14ac:dyDescent="0.25">
      <c r="A219" s="16">
        <v>2010</v>
      </c>
      <c r="B219" s="13" t="s">
        <v>29</v>
      </c>
      <c r="C219" s="24">
        <v>7.1611898334775492E-2</v>
      </c>
    </row>
    <row r="220" spans="1:3" x14ac:dyDescent="0.25">
      <c r="A220" s="16">
        <v>2011</v>
      </c>
      <c r="B220" s="13" t="s">
        <v>29</v>
      </c>
      <c r="C220" s="24">
        <v>2.9856292362376326E-2</v>
      </c>
    </row>
    <row r="221" spans="1:3" x14ac:dyDescent="0.25">
      <c r="A221" s="16">
        <v>2012</v>
      </c>
      <c r="B221" s="13" t="s">
        <v>29</v>
      </c>
      <c r="C221" s="24">
        <v>8.4313189682312273E-2</v>
      </c>
    </row>
    <row r="222" spans="1:3" x14ac:dyDescent="0.25">
      <c r="A222" s="16">
        <v>2013</v>
      </c>
      <c r="B222" s="13" t="s">
        <v>29</v>
      </c>
      <c r="C222" s="24">
        <v>8.4313189682312273E-2</v>
      </c>
    </row>
    <row r="223" spans="1:3" x14ac:dyDescent="0.25">
      <c r="A223" s="16">
        <v>2014</v>
      </c>
      <c r="B223" s="13" t="s">
        <v>29</v>
      </c>
      <c r="C223" s="24">
        <v>8.4313189682312273E-2</v>
      </c>
    </row>
    <row r="224" spans="1:3" x14ac:dyDescent="0.25">
      <c r="A224" s="16">
        <v>2015</v>
      </c>
      <c r="B224" s="13" t="s">
        <v>29</v>
      </c>
      <c r="C224" s="24">
        <v>8.4313189682312273E-2</v>
      </c>
    </row>
    <row r="225" spans="1:3" x14ac:dyDescent="0.25">
      <c r="A225" s="16">
        <v>2016</v>
      </c>
      <c r="B225" s="13" t="s">
        <v>29</v>
      </c>
      <c r="C225" s="24">
        <v>8.4313189682312273E-2</v>
      </c>
    </row>
    <row r="226" spans="1:3" x14ac:dyDescent="0.25">
      <c r="A226" s="16">
        <v>2017</v>
      </c>
      <c r="B226" s="13" t="s">
        <v>29</v>
      </c>
      <c r="C226" s="24">
        <v>8.4313189682312273E-2</v>
      </c>
    </row>
    <row r="227" spans="1:3" x14ac:dyDescent="0.25">
      <c r="A227" s="16">
        <v>2018</v>
      </c>
      <c r="B227" s="13" t="s">
        <v>29</v>
      </c>
      <c r="C227" s="24">
        <v>8.4313189682312273E-2</v>
      </c>
    </row>
    <row r="228" spans="1:3" x14ac:dyDescent="0.25">
      <c r="A228" s="16">
        <v>2019</v>
      </c>
      <c r="B228" s="13" t="s">
        <v>29</v>
      </c>
      <c r="C228" s="24">
        <v>8.4313189682312273E-2</v>
      </c>
    </row>
    <row r="229" spans="1:3" x14ac:dyDescent="0.25">
      <c r="A229" s="16">
        <v>2020</v>
      </c>
      <c r="B229" s="13" t="s">
        <v>29</v>
      </c>
      <c r="C229" s="24">
        <v>8.4313189682312273E-2</v>
      </c>
    </row>
    <row r="230" spans="1:3" x14ac:dyDescent="0.25">
      <c r="A230" s="16">
        <v>2021</v>
      </c>
      <c r="B230" s="13" t="s">
        <v>29</v>
      </c>
      <c r="C230" s="24">
        <v>8.4313189682312273E-2</v>
      </c>
    </row>
    <row r="231" spans="1:3" x14ac:dyDescent="0.25">
      <c r="A231" s="16">
        <v>2022</v>
      </c>
      <c r="B231" s="13" t="s">
        <v>29</v>
      </c>
      <c r="C231" s="24">
        <v>8.4313189682312273E-2</v>
      </c>
    </row>
    <row r="232" spans="1:3" x14ac:dyDescent="0.25">
      <c r="A232" s="16">
        <v>2023</v>
      </c>
      <c r="B232" s="13" t="s">
        <v>29</v>
      </c>
      <c r="C232" s="24">
        <v>8.4313189682312273E-2</v>
      </c>
    </row>
    <row r="233" spans="1:3" x14ac:dyDescent="0.25">
      <c r="A233" s="16">
        <v>2024</v>
      </c>
      <c r="B233" s="13" t="s">
        <v>29</v>
      </c>
      <c r="C233" s="24">
        <v>8.4313189682312273E-2</v>
      </c>
    </row>
    <row r="234" spans="1:3" x14ac:dyDescent="0.25">
      <c r="A234" s="16">
        <v>2025</v>
      </c>
      <c r="B234" s="13" t="s">
        <v>29</v>
      </c>
      <c r="C234" s="24">
        <v>8.4313189682312273E-2</v>
      </c>
    </row>
    <row r="235" spans="1:3" x14ac:dyDescent="0.25">
      <c r="A235" s="16">
        <v>2026</v>
      </c>
      <c r="B235" s="13" t="s">
        <v>29</v>
      </c>
      <c r="C235" s="24">
        <v>8.4313189682312273E-2</v>
      </c>
    </row>
    <row r="236" spans="1:3" x14ac:dyDescent="0.25">
      <c r="A236" s="16">
        <v>2027</v>
      </c>
      <c r="B236" s="13" t="s">
        <v>29</v>
      </c>
      <c r="C236" s="24">
        <v>8.4313189682312273E-2</v>
      </c>
    </row>
    <row r="237" spans="1:3" x14ac:dyDescent="0.25">
      <c r="A237" s="16">
        <v>2028</v>
      </c>
      <c r="B237" s="13" t="s">
        <v>29</v>
      </c>
      <c r="C237" s="24">
        <v>8.4313189682312273E-2</v>
      </c>
    </row>
    <row r="238" spans="1:3" x14ac:dyDescent="0.25">
      <c r="A238" s="16">
        <v>2029</v>
      </c>
      <c r="B238" s="13" t="s">
        <v>29</v>
      </c>
      <c r="C238" s="24">
        <v>8.4313189682312273E-2</v>
      </c>
    </row>
    <row r="239" spans="1:3" x14ac:dyDescent="0.25">
      <c r="A239" s="16">
        <v>2030</v>
      </c>
      <c r="B239" s="13" t="s">
        <v>29</v>
      </c>
      <c r="C239" s="24">
        <v>8.4313189682312273E-2</v>
      </c>
    </row>
    <row r="240" spans="1:3" x14ac:dyDescent="0.25">
      <c r="A240" s="16">
        <v>2031</v>
      </c>
      <c r="B240" s="13" t="s">
        <v>29</v>
      </c>
      <c r="C240" s="24">
        <v>8.4313189682312273E-2</v>
      </c>
    </row>
    <row r="241" spans="1:3" x14ac:dyDescent="0.25">
      <c r="A241" s="16">
        <v>2032</v>
      </c>
      <c r="B241" s="13" t="s">
        <v>29</v>
      </c>
      <c r="C241" s="24">
        <v>8.4313189682312273E-2</v>
      </c>
    </row>
    <row r="242" spans="1:3" x14ac:dyDescent="0.25">
      <c r="A242" s="16">
        <v>2033</v>
      </c>
      <c r="B242" s="13" t="s">
        <v>29</v>
      </c>
      <c r="C242" s="24">
        <v>8.4313189682312273E-2</v>
      </c>
    </row>
    <row r="243" spans="1:3" x14ac:dyDescent="0.25">
      <c r="A243" s="16">
        <v>2034</v>
      </c>
      <c r="B243" s="13" t="s">
        <v>29</v>
      </c>
      <c r="C243" s="24">
        <v>8.4313189682312273E-2</v>
      </c>
    </row>
    <row r="244" spans="1:3" x14ac:dyDescent="0.25">
      <c r="A244" s="16">
        <v>2035</v>
      </c>
      <c r="B244" s="13" t="s">
        <v>29</v>
      </c>
      <c r="C244" s="24">
        <v>8.4313189682312273E-2</v>
      </c>
    </row>
    <row r="245" spans="1:3" x14ac:dyDescent="0.25">
      <c r="A245" s="16">
        <v>2036</v>
      </c>
      <c r="B245" s="13" t="s">
        <v>29</v>
      </c>
      <c r="C245" s="24">
        <v>8.4313189682312273E-2</v>
      </c>
    </row>
    <row r="246" spans="1:3" x14ac:dyDescent="0.25">
      <c r="A246" s="16">
        <v>2037</v>
      </c>
      <c r="B246" s="13" t="s">
        <v>29</v>
      </c>
      <c r="C246" s="24">
        <v>8.4313189682312273E-2</v>
      </c>
    </row>
    <row r="247" spans="1:3" x14ac:dyDescent="0.25">
      <c r="A247" s="16">
        <v>2038</v>
      </c>
      <c r="B247" s="13" t="s">
        <v>29</v>
      </c>
      <c r="C247" s="24">
        <v>8.4313189682312273E-2</v>
      </c>
    </row>
    <row r="248" spans="1:3" x14ac:dyDescent="0.25">
      <c r="A248" s="16">
        <v>2039</v>
      </c>
      <c r="B248" s="13" t="s">
        <v>29</v>
      </c>
      <c r="C248" s="24">
        <v>8.4313189682312273E-2</v>
      </c>
    </row>
    <row r="249" spans="1:3" x14ac:dyDescent="0.25">
      <c r="A249" s="16">
        <v>2040</v>
      </c>
      <c r="B249" s="13" t="s">
        <v>29</v>
      </c>
      <c r="C249" s="24">
        <v>8.4313189682312273E-2</v>
      </c>
    </row>
    <row r="250" spans="1:3" x14ac:dyDescent="0.25">
      <c r="A250" s="16">
        <v>2041</v>
      </c>
      <c r="B250" s="13" t="s">
        <v>29</v>
      </c>
      <c r="C250" s="24">
        <v>8.4313189682312273E-2</v>
      </c>
    </row>
    <row r="251" spans="1:3" x14ac:dyDescent="0.25">
      <c r="A251" s="16">
        <v>2042</v>
      </c>
      <c r="B251" s="13" t="s">
        <v>29</v>
      </c>
      <c r="C251" s="24">
        <v>8.4313189682312273E-2</v>
      </c>
    </row>
    <row r="252" spans="1:3" x14ac:dyDescent="0.25">
      <c r="A252" s="16">
        <v>2043</v>
      </c>
      <c r="B252" s="13" t="s">
        <v>29</v>
      </c>
      <c r="C252" s="24">
        <v>8.4313189682312273E-2</v>
      </c>
    </row>
    <row r="253" spans="1:3" x14ac:dyDescent="0.25">
      <c r="A253" s="16">
        <v>2044</v>
      </c>
      <c r="B253" s="13" t="s">
        <v>29</v>
      </c>
      <c r="C253" s="24">
        <v>8.4313189682312273E-2</v>
      </c>
    </row>
    <row r="254" spans="1:3" x14ac:dyDescent="0.25">
      <c r="A254" s="16">
        <v>2045</v>
      </c>
      <c r="B254" s="13" t="s">
        <v>29</v>
      </c>
      <c r="C254" s="24">
        <v>8.4313189682312273E-2</v>
      </c>
    </row>
    <row r="255" spans="1:3" x14ac:dyDescent="0.25">
      <c r="A255" s="16">
        <v>2046</v>
      </c>
      <c r="B255" s="13" t="s">
        <v>29</v>
      </c>
      <c r="C255" s="24">
        <v>8.4313189682312273E-2</v>
      </c>
    </row>
    <row r="256" spans="1:3" x14ac:dyDescent="0.25">
      <c r="A256" s="16">
        <v>2047</v>
      </c>
      <c r="B256" s="13" t="s">
        <v>29</v>
      </c>
      <c r="C256" s="24">
        <v>8.4313189682312273E-2</v>
      </c>
    </row>
    <row r="257" spans="1:3" x14ac:dyDescent="0.25">
      <c r="A257" s="16">
        <v>2048</v>
      </c>
      <c r="B257" s="13" t="s">
        <v>29</v>
      </c>
      <c r="C257" s="24">
        <v>8.4313189682312273E-2</v>
      </c>
    </row>
    <row r="258" spans="1:3" x14ac:dyDescent="0.25">
      <c r="A258" s="16">
        <v>2049</v>
      </c>
      <c r="B258" s="13" t="s">
        <v>29</v>
      </c>
      <c r="C258" s="24">
        <v>8.4313189682312273E-2</v>
      </c>
    </row>
    <row r="259" spans="1:3" x14ac:dyDescent="0.25">
      <c r="A259" s="28">
        <v>2050</v>
      </c>
      <c r="B259" s="31" t="s">
        <v>29</v>
      </c>
      <c r="C259" s="30">
        <v>8.4313189682312273E-2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Readme</vt:lpstr>
      <vt:lpstr>DMV+EMFAC</vt:lpstr>
      <vt:lpstr>Short_Haul</vt:lpstr>
      <vt:lpstr>Local_Haul</vt:lpstr>
      <vt:lpstr>Local_Haul_Trailer</vt:lpstr>
      <vt:lpstr>All Tractors</vt:lpstr>
      <vt:lpstr>Haul Splits</vt:lpstr>
      <vt:lpstr>haul_type</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Pournazeri</dc:creator>
  <cp:lastModifiedBy>Alex</cp:lastModifiedBy>
  <dcterms:created xsi:type="dcterms:W3CDTF">2013-05-24T20:27:24Z</dcterms:created>
  <dcterms:modified xsi:type="dcterms:W3CDTF">2020-07-02T00:38:57Z</dcterms:modified>
</cp:coreProperties>
</file>